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\Google Drive\00_Relatorios Gerenciais Masutti\"/>
    </mc:Choice>
  </mc:AlternateContent>
  <bookViews>
    <workbookView xWindow="0" yWindow="0" windowWidth="24000" windowHeight="10980"/>
  </bookViews>
  <sheets>
    <sheet name="BD_Pagar" sheetId="1" r:id="rId1"/>
    <sheet name="Resumo Pagar" sheetId="2" state="hidden" r:id="rId2"/>
    <sheet name="BD_indices" sheetId="3" state="hidden" r:id="rId3"/>
  </sheets>
  <definedNames>
    <definedName name="_192.168.4.3_agricola__padrão__GM_INDICES" localSheetId="2" hidden="1">BD_indices!$A$1:$C$6033</definedName>
    <definedName name="_xlchart.0" hidden="1">BD_Pagar!$R$7:$R$8</definedName>
    <definedName name="_xlchart.1" hidden="1">BD_Pagar!$U$7:$U$8</definedName>
    <definedName name="_xlchart.2" hidden="1">BD_Pagar!$N$7:$N$8</definedName>
    <definedName name="_xlchart.3" hidden="1">BD_Pagar!$P$7:$P$8</definedName>
    <definedName name="_xlchart.4" hidden="1">BD_Pagar!$H$7:$H$8</definedName>
    <definedName name="_xlchart.5" hidden="1">BD_Pagar!$L$7:$L$8</definedName>
    <definedName name="_xlnm.Print_Area" localSheetId="0">BD_Pagar!$D$1:$V$2977</definedName>
    <definedName name="padrão__GM_CONTAS_PAGAR_ABERTOS" localSheetId="0" hidden="1">BD_Pagar!$A$10:$U$3178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T5" i="1" a="1"/>
  <c r="T5" i="1" s="1"/>
  <c r="T6" i="1" s="1"/>
  <c r="T4" i="1"/>
  <c r="P5" i="1" a="1"/>
  <c r="P5" i="1" s="1"/>
  <c r="P4" i="1"/>
  <c r="L4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O11" i="1" a="1"/>
  <c r="O11" i="1" s="1"/>
  <c r="P11" i="1" s="1"/>
  <c r="O12" i="1" a="1"/>
  <c r="O12" i="1" s="1"/>
  <c r="P12" i="1" s="1"/>
  <c r="O13" i="1" a="1"/>
  <c r="O13" i="1" s="1"/>
  <c r="P13" i="1" s="1"/>
  <c r="O14" i="1" a="1"/>
  <c r="O14" i="1" s="1"/>
  <c r="P14" i="1" s="1"/>
  <c r="O15" i="1" a="1"/>
  <c r="O15" i="1" s="1"/>
  <c r="P15" i="1" s="1"/>
  <c r="O16" i="1" a="1"/>
  <c r="O16" i="1" s="1"/>
  <c r="P16" i="1" s="1"/>
  <c r="O17" i="1" a="1"/>
  <c r="O17" i="1" s="1"/>
  <c r="P17" i="1" s="1"/>
  <c r="O18" i="1" a="1"/>
  <c r="O18" i="1" s="1"/>
  <c r="P18" i="1" s="1"/>
  <c r="O19" i="1" a="1"/>
  <c r="O19" i="1" s="1"/>
  <c r="P19" i="1" s="1"/>
  <c r="O20" i="1" a="1"/>
  <c r="O20" i="1" s="1"/>
  <c r="P20" i="1" s="1"/>
  <c r="O21" i="1" a="1"/>
  <c r="O21" i="1" s="1"/>
  <c r="P21" i="1" s="1"/>
  <c r="O22" i="1" a="1"/>
  <c r="O22" i="1" s="1"/>
  <c r="P22" i="1" s="1"/>
  <c r="O23" i="1" a="1"/>
  <c r="O23" i="1" s="1"/>
  <c r="P23" i="1" s="1"/>
  <c r="O24" i="1" a="1"/>
  <c r="O24" i="1" s="1"/>
  <c r="P24" i="1" s="1"/>
  <c r="O25" i="1" a="1"/>
  <c r="O25" i="1" s="1"/>
  <c r="P25" i="1" s="1"/>
  <c r="O26" i="1" a="1"/>
  <c r="O26" i="1" s="1"/>
  <c r="P26" i="1" s="1"/>
  <c r="O27" i="1" a="1"/>
  <c r="O27" i="1" s="1"/>
  <c r="P27" i="1" s="1"/>
  <c r="O28" i="1" a="1"/>
  <c r="O28" i="1" s="1"/>
  <c r="P28" i="1" s="1"/>
  <c r="O29" i="1" a="1"/>
  <c r="O29" i="1" s="1"/>
  <c r="P29" i="1" s="1"/>
  <c r="O30" i="1" a="1"/>
  <c r="O30" i="1" s="1"/>
  <c r="P30" i="1" s="1"/>
  <c r="O31" i="1" a="1"/>
  <c r="O31" i="1" s="1"/>
  <c r="P31" i="1" s="1"/>
  <c r="O32" i="1" a="1"/>
  <c r="O32" i="1" s="1"/>
  <c r="P32" i="1" s="1"/>
  <c r="O33" i="1" a="1"/>
  <c r="O33" i="1" s="1"/>
  <c r="P33" i="1" s="1"/>
  <c r="O34" i="1" a="1"/>
  <c r="O34" i="1" s="1"/>
  <c r="P34" i="1" s="1"/>
  <c r="O35" i="1" a="1"/>
  <c r="O35" i="1" s="1"/>
  <c r="P35" i="1" s="1"/>
  <c r="O36" i="1" a="1"/>
  <c r="O36" i="1" s="1"/>
  <c r="P36" i="1" s="1"/>
  <c r="O37" i="1" a="1"/>
  <c r="O37" i="1" s="1"/>
  <c r="P37" i="1" s="1"/>
  <c r="O38" i="1" a="1"/>
  <c r="O38" i="1" s="1"/>
  <c r="P38" i="1" s="1"/>
  <c r="O39" i="1" a="1"/>
  <c r="O39" i="1" s="1"/>
  <c r="P39" i="1" s="1"/>
  <c r="O40" i="1" a="1"/>
  <c r="O40" i="1" s="1"/>
  <c r="P40" i="1" s="1"/>
  <c r="O41" i="1" a="1"/>
  <c r="O41" i="1" s="1"/>
  <c r="P41" i="1" s="1"/>
  <c r="O42" i="1" a="1"/>
  <c r="O42" i="1" s="1"/>
  <c r="P42" i="1" s="1"/>
  <c r="O43" i="1" a="1"/>
  <c r="O43" i="1" s="1"/>
  <c r="P43" i="1" s="1"/>
  <c r="O44" i="1" a="1"/>
  <c r="O44" i="1" s="1"/>
  <c r="P44" i="1" s="1"/>
  <c r="O45" i="1" a="1"/>
  <c r="O45" i="1" s="1"/>
  <c r="P45" i="1" s="1"/>
  <c r="O46" i="1" a="1"/>
  <c r="O46" i="1" s="1"/>
  <c r="P46" i="1" s="1"/>
  <c r="O47" i="1" a="1"/>
  <c r="O47" i="1" s="1"/>
  <c r="P47" i="1" s="1"/>
  <c r="O48" i="1" a="1"/>
  <c r="O48" i="1" s="1"/>
  <c r="P48" i="1" s="1"/>
  <c r="O49" i="1" a="1"/>
  <c r="O49" i="1" s="1"/>
  <c r="P49" i="1" s="1"/>
  <c r="O50" i="1" a="1"/>
  <c r="O50" i="1" s="1"/>
  <c r="P50" i="1" s="1"/>
  <c r="O51" i="1" a="1"/>
  <c r="O51" i="1" s="1"/>
  <c r="P51" i="1" s="1"/>
  <c r="O52" i="1" a="1"/>
  <c r="O52" i="1" s="1"/>
  <c r="P52" i="1" s="1"/>
  <c r="O53" i="1" a="1"/>
  <c r="O53" i="1" s="1"/>
  <c r="P53" i="1" s="1"/>
  <c r="O54" i="1" a="1"/>
  <c r="O54" i="1" s="1"/>
  <c r="P54" i="1" s="1"/>
  <c r="O55" i="1" a="1"/>
  <c r="O55" i="1" s="1"/>
  <c r="P55" i="1" s="1"/>
  <c r="O56" i="1" a="1"/>
  <c r="O56" i="1" s="1"/>
  <c r="P56" i="1" s="1"/>
  <c r="O57" i="1" a="1"/>
  <c r="O57" i="1" s="1"/>
  <c r="P57" i="1" s="1"/>
  <c r="O58" i="1" a="1"/>
  <c r="O58" i="1" s="1"/>
  <c r="P58" i="1" s="1"/>
  <c r="O59" i="1" a="1"/>
  <c r="O59" i="1" s="1"/>
  <c r="P59" i="1" s="1"/>
  <c r="O60" i="1" a="1"/>
  <c r="O60" i="1" s="1"/>
  <c r="P60" i="1" s="1"/>
  <c r="O61" i="1" a="1"/>
  <c r="O61" i="1" s="1"/>
  <c r="P61" i="1" s="1"/>
  <c r="O62" i="1" a="1"/>
  <c r="O62" i="1" s="1"/>
  <c r="P62" i="1" s="1"/>
  <c r="O63" i="1" a="1"/>
  <c r="O63" i="1" s="1"/>
  <c r="P63" i="1" s="1"/>
  <c r="O64" i="1" a="1"/>
  <c r="O64" i="1" s="1"/>
  <c r="P64" i="1" s="1"/>
  <c r="O65" i="1" a="1"/>
  <c r="O65" i="1" s="1"/>
  <c r="P65" i="1" s="1"/>
  <c r="O66" i="1" a="1"/>
  <c r="O66" i="1" s="1"/>
  <c r="P66" i="1" s="1"/>
  <c r="O67" i="1" a="1"/>
  <c r="O67" i="1" s="1"/>
  <c r="P67" i="1" s="1"/>
  <c r="O68" i="1" a="1"/>
  <c r="O68" i="1" s="1"/>
  <c r="P68" i="1" s="1"/>
  <c r="O69" i="1" a="1"/>
  <c r="O69" i="1" s="1"/>
  <c r="P69" i="1" s="1"/>
  <c r="O70" i="1" a="1"/>
  <c r="O70" i="1" s="1"/>
  <c r="P70" i="1" s="1"/>
  <c r="O71" i="1" a="1"/>
  <c r="O71" i="1" s="1"/>
  <c r="P71" i="1" s="1"/>
  <c r="O72" i="1" a="1"/>
  <c r="O72" i="1" s="1"/>
  <c r="P72" i="1" s="1"/>
  <c r="O73" i="1" a="1"/>
  <c r="O73" i="1" s="1"/>
  <c r="P73" i="1" s="1"/>
  <c r="O74" i="1" a="1"/>
  <c r="O74" i="1" s="1"/>
  <c r="P74" i="1" s="1"/>
  <c r="O75" i="1" a="1"/>
  <c r="O75" i="1" s="1"/>
  <c r="P75" i="1" s="1"/>
  <c r="O76" i="1" a="1"/>
  <c r="O76" i="1" s="1"/>
  <c r="P76" i="1" s="1"/>
  <c r="O77" i="1" a="1"/>
  <c r="O77" i="1" s="1"/>
  <c r="P77" i="1" s="1"/>
  <c r="O78" i="1" a="1"/>
  <c r="O78" i="1" s="1"/>
  <c r="P78" i="1" s="1"/>
  <c r="O79" i="1" a="1"/>
  <c r="O79" i="1" s="1"/>
  <c r="P79" i="1" s="1"/>
  <c r="O80" i="1" a="1"/>
  <c r="O80" i="1" s="1"/>
  <c r="P80" i="1" s="1"/>
  <c r="O81" i="1" a="1"/>
  <c r="O81" i="1" s="1"/>
  <c r="P81" i="1" s="1"/>
  <c r="O82" i="1" a="1"/>
  <c r="O82" i="1" s="1"/>
  <c r="P82" i="1" s="1"/>
  <c r="O83" i="1" a="1"/>
  <c r="O83" i="1" s="1"/>
  <c r="P83" i="1" s="1"/>
  <c r="O84" i="1" a="1"/>
  <c r="O84" i="1" s="1"/>
  <c r="P84" i="1" s="1"/>
  <c r="O85" i="1" a="1"/>
  <c r="O85" i="1" s="1"/>
  <c r="P85" i="1" s="1"/>
  <c r="O86" i="1" a="1"/>
  <c r="O86" i="1" s="1"/>
  <c r="P86" i="1" s="1"/>
  <c r="O87" i="1" a="1"/>
  <c r="O87" i="1" s="1"/>
  <c r="P87" i="1" s="1"/>
  <c r="O88" i="1" a="1"/>
  <c r="O88" i="1" s="1"/>
  <c r="P88" i="1" s="1"/>
  <c r="O89" i="1" a="1"/>
  <c r="O89" i="1" s="1"/>
  <c r="P89" i="1" s="1"/>
  <c r="O90" i="1" a="1"/>
  <c r="O90" i="1" s="1"/>
  <c r="P90" i="1" s="1"/>
  <c r="O91" i="1" a="1"/>
  <c r="O91" i="1" s="1"/>
  <c r="P91" i="1" s="1"/>
  <c r="O92" i="1" a="1"/>
  <c r="O92" i="1" s="1"/>
  <c r="P92" i="1" s="1"/>
  <c r="O93" i="1" a="1"/>
  <c r="O93" i="1" s="1"/>
  <c r="P93" i="1" s="1"/>
  <c r="O94" i="1" a="1"/>
  <c r="O94" i="1" s="1"/>
  <c r="P94" i="1" s="1"/>
  <c r="O95" i="1" a="1"/>
  <c r="O95" i="1" s="1"/>
  <c r="P95" i="1" s="1"/>
  <c r="O96" i="1" a="1"/>
  <c r="O96" i="1" s="1"/>
  <c r="P96" i="1" s="1"/>
  <c r="O97" i="1" a="1"/>
  <c r="O97" i="1" s="1"/>
  <c r="P97" i="1" s="1"/>
  <c r="O98" i="1" a="1"/>
  <c r="O98" i="1" s="1"/>
  <c r="P98" i="1" s="1"/>
  <c r="O99" i="1" a="1"/>
  <c r="O99" i="1" s="1"/>
  <c r="P99" i="1" s="1"/>
  <c r="O100" i="1" a="1"/>
  <c r="O100" i="1" s="1"/>
  <c r="P100" i="1" s="1"/>
  <c r="O101" i="1" a="1"/>
  <c r="O101" i="1" s="1"/>
  <c r="P101" i="1" s="1"/>
  <c r="O102" i="1" a="1"/>
  <c r="O102" i="1" s="1"/>
  <c r="P102" i="1" s="1"/>
  <c r="O103" i="1" a="1"/>
  <c r="O103" i="1" s="1"/>
  <c r="P103" i="1" s="1"/>
  <c r="O104" i="1" a="1"/>
  <c r="O104" i="1" s="1"/>
  <c r="P104" i="1" s="1"/>
  <c r="O105" i="1" a="1"/>
  <c r="O105" i="1" s="1"/>
  <c r="P105" i="1" s="1"/>
  <c r="O106" i="1" a="1"/>
  <c r="O106" i="1" s="1"/>
  <c r="P106" i="1" s="1"/>
  <c r="O107" i="1" a="1"/>
  <c r="O107" i="1" s="1"/>
  <c r="P107" i="1" s="1"/>
  <c r="O108" i="1" a="1"/>
  <c r="O108" i="1" s="1"/>
  <c r="P108" i="1" s="1"/>
  <c r="O109" i="1" a="1"/>
  <c r="O109" i="1" s="1"/>
  <c r="P109" i="1" s="1"/>
  <c r="O110" i="1" a="1"/>
  <c r="O110" i="1" s="1"/>
  <c r="P110" i="1" s="1"/>
  <c r="O111" i="1" a="1"/>
  <c r="O111" i="1" s="1"/>
  <c r="P111" i="1" s="1"/>
  <c r="O112" i="1" a="1"/>
  <c r="O112" i="1" s="1"/>
  <c r="P112" i="1" s="1"/>
  <c r="O113" i="1" a="1"/>
  <c r="O113" i="1" s="1"/>
  <c r="P113" i="1" s="1"/>
  <c r="O114" i="1" a="1"/>
  <c r="O114" i="1" s="1"/>
  <c r="P114" i="1" s="1"/>
  <c r="O115" i="1" a="1"/>
  <c r="O115" i="1" s="1"/>
  <c r="P115" i="1" s="1"/>
  <c r="O116" i="1" a="1"/>
  <c r="O116" i="1" s="1"/>
  <c r="P116" i="1" s="1"/>
  <c r="O117" i="1" a="1"/>
  <c r="O117" i="1" s="1"/>
  <c r="P117" i="1" s="1"/>
  <c r="O118" i="1" a="1"/>
  <c r="O118" i="1" s="1"/>
  <c r="P118" i="1" s="1"/>
  <c r="O119" i="1" a="1"/>
  <c r="O119" i="1" s="1"/>
  <c r="P119" i="1" s="1"/>
  <c r="O120" i="1" a="1"/>
  <c r="O120" i="1" s="1"/>
  <c r="P120" i="1" s="1"/>
  <c r="O121" i="1" a="1"/>
  <c r="O121" i="1" s="1"/>
  <c r="P121" i="1" s="1"/>
  <c r="O122" i="1" a="1"/>
  <c r="O122" i="1" s="1"/>
  <c r="P122" i="1" s="1"/>
  <c r="O123" i="1" a="1"/>
  <c r="O123" i="1" s="1"/>
  <c r="O124" i="1" a="1"/>
  <c r="O124" i="1" s="1"/>
  <c r="P124" i="1" s="1"/>
  <c r="O125" i="1" a="1"/>
  <c r="O125" i="1" s="1"/>
  <c r="P125" i="1" s="1"/>
  <c r="O126" i="1" a="1"/>
  <c r="O126" i="1" s="1"/>
  <c r="P126" i="1" s="1"/>
  <c r="O127" i="1" a="1"/>
  <c r="O127" i="1" s="1"/>
  <c r="P127" i="1" s="1"/>
  <c r="O128" i="1" a="1"/>
  <c r="O128" i="1" s="1"/>
  <c r="P128" i="1" s="1"/>
  <c r="O129" i="1" a="1"/>
  <c r="O129" i="1" s="1"/>
  <c r="P129" i="1" s="1"/>
  <c r="O130" i="1" a="1"/>
  <c r="O130" i="1" s="1"/>
  <c r="P130" i="1" s="1"/>
  <c r="O131" i="1" a="1"/>
  <c r="O131" i="1" s="1"/>
  <c r="P131" i="1" s="1"/>
  <c r="O132" i="1" a="1"/>
  <c r="O132" i="1" s="1"/>
  <c r="P132" i="1" s="1"/>
  <c r="O133" i="1" a="1"/>
  <c r="O133" i="1" s="1"/>
  <c r="P133" i="1" s="1"/>
  <c r="O134" i="1" a="1"/>
  <c r="O134" i="1" s="1"/>
  <c r="P134" i="1" s="1"/>
  <c r="O135" i="1" a="1"/>
  <c r="O135" i="1" s="1"/>
  <c r="P135" i="1" s="1"/>
  <c r="O136" i="1" a="1"/>
  <c r="O136" i="1" s="1"/>
  <c r="P136" i="1" s="1"/>
  <c r="O137" i="1" a="1"/>
  <c r="O137" i="1" s="1"/>
  <c r="P137" i="1" s="1"/>
  <c r="O138" i="1" a="1"/>
  <c r="O138" i="1" s="1"/>
  <c r="P138" i="1" s="1"/>
  <c r="O139" i="1" a="1"/>
  <c r="O139" i="1" s="1"/>
  <c r="P139" i="1" s="1"/>
  <c r="O140" i="1" a="1"/>
  <c r="O140" i="1" s="1"/>
  <c r="P140" i="1" s="1"/>
  <c r="O141" i="1" a="1"/>
  <c r="O141" i="1" s="1"/>
  <c r="P141" i="1" s="1"/>
  <c r="O142" i="1" a="1"/>
  <c r="O142" i="1" s="1"/>
  <c r="P142" i="1" s="1"/>
  <c r="O143" i="1" a="1"/>
  <c r="O143" i="1" s="1"/>
  <c r="P143" i="1" s="1"/>
  <c r="O144" i="1" a="1"/>
  <c r="O144" i="1" s="1"/>
  <c r="P144" i="1" s="1"/>
  <c r="O145" i="1" a="1"/>
  <c r="O145" i="1" s="1"/>
  <c r="P145" i="1" s="1"/>
  <c r="O146" i="1" a="1"/>
  <c r="O146" i="1" s="1"/>
  <c r="P146" i="1" s="1"/>
  <c r="O147" i="1" a="1"/>
  <c r="O147" i="1" s="1"/>
  <c r="P147" i="1" s="1"/>
  <c r="O148" i="1" a="1"/>
  <c r="O148" i="1" s="1"/>
  <c r="P148" i="1" s="1"/>
  <c r="O149" i="1" a="1"/>
  <c r="O149" i="1" s="1"/>
  <c r="P149" i="1" s="1"/>
  <c r="O150" i="1" a="1"/>
  <c r="O150" i="1" s="1"/>
  <c r="P150" i="1" s="1"/>
  <c r="O151" i="1" a="1"/>
  <c r="O151" i="1" s="1"/>
  <c r="P151" i="1" s="1"/>
  <c r="O152" i="1" a="1"/>
  <c r="O152" i="1" s="1"/>
  <c r="P152" i="1" s="1"/>
  <c r="O153" i="1" a="1"/>
  <c r="O153" i="1" s="1"/>
  <c r="P153" i="1" s="1"/>
  <c r="O154" i="1" a="1"/>
  <c r="O154" i="1" s="1"/>
  <c r="P154" i="1" s="1"/>
  <c r="O155" i="1" a="1"/>
  <c r="O155" i="1" s="1"/>
  <c r="P155" i="1" s="1"/>
  <c r="O156" i="1" a="1"/>
  <c r="O156" i="1" s="1"/>
  <c r="P156" i="1" s="1"/>
  <c r="O157" i="1" a="1"/>
  <c r="O157" i="1" s="1"/>
  <c r="P157" i="1" s="1"/>
  <c r="O158" i="1" a="1"/>
  <c r="O158" i="1" s="1"/>
  <c r="P158" i="1" s="1"/>
  <c r="O159" i="1" a="1"/>
  <c r="O159" i="1" s="1"/>
  <c r="P159" i="1" s="1"/>
  <c r="O160" i="1" a="1"/>
  <c r="O160" i="1" s="1"/>
  <c r="P160" i="1" s="1"/>
  <c r="O161" i="1" a="1"/>
  <c r="O161" i="1" s="1"/>
  <c r="P161" i="1" s="1"/>
  <c r="O162" i="1" a="1"/>
  <c r="O162" i="1" s="1"/>
  <c r="P162" i="1" s="1"/>
  <c r="O163" i="1" a="1"/>
  <c r="O163" i="1" s="1"/>
  <c r="P163" i="1" s="1"/>
  <c r="O164" i="1" a="1"/>
  <c r="O164" i="1" s="1"/>
  <c r="P164" i="1" s="1"/>
  <c r="O165" i="1" a="1"/>
  <c r="O165" i="1" s="1"/>
  <c r="P165" i="1" s="1"/>
  <c r="O166" i="1" a="1"/>
  <c r="O166" i="1" s="1"/>
  <c r="P166" i="1" s="1"/>
  <c r="O167" i="1" a="1"/>
  <c r="O167" i="1" s="1"/>
  <c r="P167" i="1" s="1"/>
  <c r="O168" i="1" a="1"/>
  <c r="O168" i="1" s="1"/>
  <c r="P168" i="1" s="1"/>
  <c r="O169" i="1" a="1"/>
  <c r="O169" i="1" s="1"/>
  <c r="P169" i="1" s="1"/>
  <c r="O170" i="1" a="1"/>
  <c r="O170" i="1" s="1"/>
  <c r="P170" i="1" s="1"/>
  <c r="O171" i="1" a="1"/>
  <c r="O171" i="1" s="1"/>
  <c r="P171" i="1" s="1"/>
  <c r="O172" i="1" a="1"/>
  <c r="O172" i="1" s="1"/>
  <c r="P172" i="1" s="1"/>
  <c r="O173" i="1" a="1"/>
  <c r="O173" i="1" s="1"/>
  <c r="P173" i="1" s="1"/>
  <c r="O174" i="1" a="1"/>
  <c r="O174" i="1" s="1"/>
  <c r="P174" i="1" s="1"/>
  <c r="O175" i="1" a="1"/>
  <c r="O175" i="1" s="1"/>
  <c r="P175" i="1" s="1"/>
  <c r="O176" i="1" a="1"/>
  <c r="O176" i="1" s="1"/>
  <c r="P176" i="1" s="1"/>
  <c r="O177" i="1" a="1"/>
  <c r="O177" i="1" s="1"/>
  <c r="P177" i="1" s="1"/>
  <c r="O178" i="1" a="1"/>
  <c r="O178" i="1" s="1"/>
  <c r="P178" i="1" s="1"/>
  <c r="O179" i="1" a="1"/>
  <c r="O179" i="1" s="1"/>
  <c r="P179" i="1" s="1"/>
  <c r="O180" i="1" a="1"/>
  <c r="O180" i="1" s="1"/>
  <c r="P180" i="1" s="1"/>
  <c r="O181" i="1" a="1"/>
  <c r="O181" i="1" s="1"/>
  <c r="P181" i="1" s="1"/>
  <c r="O182" i="1" a="1"/>
  <c r="O182" i="1" s="1"/>
  <c r="P182" i="1" s="1"/>
  <c r="O183" i="1" a="1"/>
  <c r="O183" i="1" s="1"/>
  <c r="P183" i="1" s="1"/>
  <c r="O184" i="1" a="1"/>
  <c r="O184" i="1" s="1"/>
  <c r="P184" i="1" s="1"/>
  <c r="O185" i="1" a="1"/>
  <c r="O185" i="1" s="1"/>
  <c r="P185" i="1" s="1"/>
  <c r="O186" i="1" a="1"/>
  <c r="O186" i="1" s="1"/>
  <c r="P186" i="1" s="1"/>
  <c r="O187" i="1" a="1"/>
  <c r="O187" i="1" s="1"/>
  <c r="P187" i="1" s="1"/>
  <c r="O188" i="1" a="1"/>
  <c r="O188" i="1" s="1"/>
  <c r="P188" i="1" s="1"/>
  <c r="O189" i="1" a="1"/>
  <c r="O189" i="1" s="1"/>
  <c r="P189" i="1" s="1"/>
  <c r="O190" i="1" a="1"/>
  <c r="O190" i="1" s="1"/>
  <c r="P190" i="1" s="1"/>
  <c r="O191" i="1" a="1"/>
  <c r="O191" i="1" s="1"/>
  <c r="P191" i="1" s="1"/>
  <c r="O192" i="1" a="1"/>
  <c r="O192" i="1" s="1"/>
  <c r="P192" i="1" s="1"/>
  <c r="O193" i="1" a="1"/>
  <c r="O193" i="1" s="1"/>
  <c r="P193" i="1" s="1"/>
  <c r="O194" i="1" a="1"/>
  <c r="O194" i="1" s="1"/>
  <c r="P194" i="1" s="1"/>
  <c r="O195" i="1" a="1"/>
  <c r="O195" i="1" s="1"/>
  <c r="P195" i="1" s="1"/>
  <c r="O196" i="1" a="1"/>
  <c r="O196" i="1" s="1"/>
  <c r="P196" i="1" s="1"/>
  <c r="O197" i="1" a="1"/>
  <c r="O197" i="1" s="1"/>
  <c r="P197" i="1" s="1"/>
  <c r="O198" i="1" a="1"/>
  <c r="O198" i="1" s="1"/>
  <c r="P198" i="1" s="1"/>
  <c r="O199" i="1" a="1"/>
  <c r="O199" i="1" s="1"/>
  <c r="P199" i="1" s="1"/>
  <c r="O200" i="1" a="1"/>
  <c r="O200" i="1" s="1"/>
  <c r="P200" i="1" s="1"/>
  <c r="O201" i="1" a="1"/>
  <c r="O201" i="1" s="1"/>
  <c r="P201" i="1" s="1"/>
  <c r="O202" i="1" a="1"/>
  <c r="O202" i="1" s="1"/>
  <c r="P202" i="1" s="1"/>
  <c r="O203" i="1" a="1"/>
  <c r="O203" i="1" s="1"/>
  <c r="P203" i="1" s="1"/>
  <c r="O204" i="1" a="1"/>
  <c r="O204" i="1" s="1"/>
  <c r="P204" i="1" s="1"/>
  <c r="O205" i="1" a="1"/>
  <c r="O205" i="1" s="1"/>
  <c r="P205" i="1" s="1"/>
  <c r="O206" i="1" a="1"/>
  <c r="O206" i="1" s="1"/>
  <c r="P206" i="1" s="1"/>
  <c r="O207" i="1" a="1"/>
  <c r="O207" i="1" s="1"/>
  <c r="P207" i="1" s="1"/>
  <c r="O208" i="1" a="1"/>
  <c r="O208" i="1" s="1"/>
  <c r="P208" i="1" s="1"/>
  <c r="O209" i="1" a="1"/>
  <c r="O209" i="1" s="1"/>
  <c r="P209" i="1" s="1"/>
  <c r="O210" i="1" a="1"/>
  <c r="O210" i="1" s="1"/>
  <c r="P210" i="1" s="1"/>
  <c r="O211" i="1" a="1"/>
  <c r="O211" i="1" s="1"/>
  <c r="P211" i="1" s="1"/>
  <c r="O212" i="1" a="1"/>
  <c r="O212" i="1" s="1"/>
  <c r="P212" i="1" s="1"/>
  <c r="O213" i="1" a="1"/>
  <c r="O213" i="1" s="1"/>
  <c r="P213" i="1" s="1"/>
  <c r="O214" i="1" a="1"/>
  <c r="O214" i="1" s="1"/>
  <c r="P214" i="1" s="1"/>
  <c r="O215" i="1" a="1"/>
  <c r="O215" i="1" s="1"/>
  <c r="P215" i="1" s="1"/>
  <c r="O216" i="1" a="1"/>
  <c r="O216" i="1" s="1"/>
  <c r="P216" i="1" s="1"/>
  <c r="O217" i="1" a="1"/>
  <c r="O217" i="1" s="1"/>
  <c r="P217" i="1" s="1"/>
  <c r="O218" i="1" a="1"/>
  <c r="O218" i="1" s="1"/>
  <c r="P218" i="1" s="1"/>
  <c r="O219" i="1" a="1"/>
  <c r="O219" i="1" s="1"/>
  <c r="P219" i="1" s="1"/>
  <c r="O220" i="1" a="1"/>
  <c r="O220" i="1" s="1"/>
  <c r="P220" i="1" s="1"/>
  <c r="O221" i="1" a="1"/>
  <c r="O221" i="1" s="1"/>
  <c r="P221" i="1" s="1"/>
  <c r="O222" i="1" a="1"/>
  <c r="O222" i="1" s="1"/>
  <c r="P222" i="1" s="1"/>
  <c r="O223" i="1" a="1"/>
  <c r="O223" i="1" s="1"/>
  <c r="P223" i="1" s="1"/>
  <c r="O224" i="1" a="1"/>
  <c r="O224" i="1" s="1"/>
  <c r="P224" i="1" s="1"/>
  <c r="O225" i="1" a="1"/>
  <c r="O225" i="1" s="1"/>
  <c r="P225" i="1" s="1"/>
  <c r="O226" i="1" a="1"/>
  <c r="O226" i="1" s="1"/>
  <c r="P226" i="1" s="1"/>
  <c r="O227" i="1" a="1"/>
  <c r="O227" i="1" s="1"/>
  <c r="P227" i="1" s="1"/>
  <c r="O228" i="1" a="1"/>
  <c r="O228" i="1" s="1"/>
  <c r="P228" i="1" s="1"/>
  <c r="O229" i="1" a="1"/>
  <c r="O229" i="1" s="1"/>
  <c r="P229" i="1" s="1"/>
  <c r="O230" i="1" a="1"/>
  <c r="O230" i="1" s="1"/>
  <c r="P230" i="1" s="1"/>
  <c r="O231" i="1" a="1"/>
  <c r="O231" i="1" s="1"/>
  <c r="P231" i="1" s="1"/>
  <c r="O232" i="1" a="1"/>
  <c r="O232" i="1" s="1"/>
  <c r="P232" i="1" s="1"/>
  <c r="O233" i="1" a="1"/>
  <c r="O233" i="1" s="1"/>
  <c r="P233" i="1" s="1"/>
  <c r="O234" i="1" a="1"/>
  <c r="O234" i="1" s="1"/>
  <c r="P234" i="1" s="1"/>
  <c r="O235" i="1" a="1"/>
  <c r="O235" i="1" s="1"/>
  <c r="P235" i="1" s="1"/>
  <c r="O236" i="1" a="1"/>
  <c r="O236" i="1" s="1"/>
  <c r="P236" i="1" s="1"/>
  <c r="O237" i="1" a="1"/>
  <c r="O237" i="1" s="1"/>
  <c r="P237" i="1" s="1"/>
  <c r="O238" i="1" a="1"/>
  <c r="O238" i="1" s="1"/>
  <c r="P238" i="1" s="1"/>
  <c r="O239" i="1" a="1"/>
  <c r="O239" i="1" s="1"/>
  <c r="P239" i="1" s="1"/>
  <c r="O240" i="1" a="1"/>
  <c r="O240" i="1" s="1"/>
  <c r="P240" i="1" s="1"/>
  <c r="O241" i="1" a="1"/>
  <c r="O241" i="1" s="1"/>
  <c r="P241" i="1" s="1"/>
  <c r="O242" i="1" a="1"/>
  <c r="O242" i="1" s="1"/>
  <c r="P242" i="1" s="1"/>
  <c r="O243" i="1" a="1"/>
  <c r="O243" i="1" s="1"/>
  <c r="P243" i="1" s="1"/>
  <c r="O244" i="1" a="1"/>
  <c r="O244" i="1" s="1"/>
  <c r="P244" i="1" s="1"/>
  <c r="O245" i="1" a="1"/>
  <c r="O245" i="1" s="1"/>
  <c r="P245" i="1" s="1"/>
  <c r="O246" i="1" a="1"/>
  <c r="O246" i="1" s="1"/>
  <c r="P246" i="1" s="1"/>
  <c r="O247" i="1" a="1"/>
  <c r="O247" i="1" s="1"/>
  <c r="P247" i="1" s="1"/>
  <c r="O248" i="1" a="1"/>
  <c r="O248" i="1" s="1"/>
  <c r="P248" i="1" s="1"/>
  <c r="O249" i="1" a="1"/>
  <c r="O249" i="1" s="1"/>
  <c r="P249" i="1" s="1"/>
  <c r="O250" i="1" a="1"/>
  <c r="O250" i="1" s="1"/>
  <c r="P250" i="1" s="1"/>
  <c r="O251" i="1" a="1"/>
  <c r="O251" i="1" s="1"/>
  <c r="P251" i="1" s="1"/>
  <c r="O252" i="1" a="1"/>
  <c r="O252" i="1" s="1"/>
  <c r="P252" i="1" s="1"/>
  <c r="O253" i="1" a="1"/>
  <c r="O253" i="1" s="1"/>
  <c r="P253" i="1" s="1"/>
  <c r="O254" i="1" a="1"/>
  <c r="O254" i="1" s="1"/>
  <c r="P254" i="1" s="1"/>
  <c r="O255" i="1" a="1"/>
  <c r="O255" i="1" s="1"/>
  <c r="P255" i="1" s="1"/>
  <c r="O256" i="1" a="1"/>
  <c r="O256" i="1" s="1"/>
  <c r="P256" i="1" s="1"/>
  <c r="O257" i="1" a="1"/>
  <c r="O257" i="1" s="1"/>
  <c r="P257" i="1" s="1"/>
  <c r="O258" i="1" a="1"/>
  <c r="O258" i="1" s="1"/>
  <c r="P258" i="1" s="1"/>
  <c r="O259" i="1" a="1"/>
  <c r="O259" i="1" s="1"/>
  <c r="P259" i="1" s="1"/>
  <c r="O260" i="1" a="1"/>
  <c r="O260" i="1" s="1"/>
  <c r="P260" i="1" s="1"/>
  <c r="O261" i="1" a="1"/>
  <c r="O261" i="1" s="1"/>
  <c r="P261" i="1" s="1"/>
  <c r="O262" i="1" a="1"/>
  <c r="O262" i="1" s="1"/>
  <c r="P262" i="1" s="1"/>
  <c r="O263" i="1" a="1"/>
  <c r="O263" i="1" s="1"/>
  <c r="P263" i="1" s="1"/>
  <c r="O264" i="1" a="1"/>
  <c r="O264" i="1" s="1"/>
  <c r="P264" i="1" s="1"/>
  <c r="O265" i="1" a="1"/>
  <c r="O265" i="1" s="1"/>
  <c r="P265" i="1" s="1"/>
  <c r="O266" i="1" a="1"/>
  <c r="O266" i="1" s="1"/>
  <c r="P266" i="1" s="1"/>
  <c r="O267" i="1" a="1"/>
  <c r="O267" i="1" s="1"/>
  <c r="P267" i="1" s="1"/>
  <c r="O268" i="1" a="1"/>
  <c r="O268" i="1" s="1"/>
  <c r="P268" i="1" s="1"/>
  <c r="O269" i="1" a="1"/>
  <c r="O269" i="1" s="1"/>
  <c r="P269" i="1" s="1"/>
  <c r="O270" i="1" a="1"/>
  <c r="O270" i="1" s="1"/>
  <c r="P270" i="1" s="1"/>
  <c r="O271" i="1" a="1"/>
  <c r="O271" i="1" s="1"/>
  <c r="P271" i="1" s="1"/>
  <c r="O272" i="1" a="1"/>
  <c r="O272" i="1"/>
  <c r="P272" i="1" s="1"/>
  <c r="O273" i="1" a="1"/>
  <c r="O273" i="1" s="1"/>
  <c r="P273" i="1" s="1"/>
  <c r="O274" i="1" a="1"/>
  <c r="O274" i="1" s="1"/>
  <c r="P274" i="1" s="1"/>
  <c r="O275" i="1" a="1"/>
  <c r="O275" i="1" s="1"/>
  <c r="P275" i="1" s="1"/>
  <c r="O276" i="1" a="1"/>
  <c r="O276" i="1" s="1"/>
  <c r="P276" i="1" s="1"/>
  <c r="O277" i="1" a="1"/>
  <c r="O277" i="1" s="1"/>
  <c r="P277" i="1" s="1"/>
  <c r="O278" i="1" a="1"/>
  <c r="O278" i="1" s="1"/>
  <c r="P278" i="1" s="1"/>
  <c r="O279" i="1" a="1"/>
  <c r="O279" i="1" s="1"/>
  <c r="P279" i="1" s="1"/>
  <c r="O280" i="1" a="1"/>
  <c r="O280" i="1" s="1"/>
  <c r="P280" i="1" s="1"/>
  <c r="O281" i="1" a="1"/>
  <c r="O281" i="1" s="1"/>
  <c r="P281" i="1" s="1"/>
  <c r="O282" i="1" a="1"/>
  <c r="O282" i="1" s="1"/>
  <c r="P282" i="1" s="1"/>
  <c r="O283" i="1" a="1"/>
  <c r="O283" i="1" s="1"/>
  <c r="P283" i="1" s="1"/>
  <c r="O284" i="1" a="1"/>
  <c r="O284" i="1" s="1"/>
  <c r="P284" i="1" s="1"/>
  <c r="O285" i="1" a="1"/>
  <c r="O285" i="1" s="1"/>
  <c r="P285" i="1" s="1"/>
  <c r="O286" i="1" a="1"/>
  <c r="O286" i="1" s="1"/>
  <c r="P286" i="1" s="1"/>
  <c r="O287" i="1" a="1"/>
  <c r="O287" i="1" s="1"/>
  <c r="P287" i="1" s="1"/>
  <c r="O288" i="1" a="1"/>
  <c r="O288" i="1" s="1"/>
  <c r="P288" i="1" s="1"/>
  <c r="O289" i="1" a="1"/>
  <c r="O289" i="1" s="1"/>
  <c r="P289" i="1" s="1"/>
  <c r="O290" i="1" a="1"/>
  <c r="O290" i="1" s="1"/>
  <c r="P290" i="1" s="1"/>
  <c r="O291" i="1" a="1"/>
  <c r="O291" i="1" s="1"/>
  <c r="P291" i="1" s="1"/>
  <c r="O292" i="1" a="1"/>
  <c r="O292" i="1" s="1"/>
  <c r="P292" i="1" s="1"/>
  <c r="O293" i="1" a="1"/>
  <c r="O293" i="1" s="1"/>
  <c r="P293" i="1" s="1"/>
  <c r="O294" i="1" a="1"/>
  <c r="O294" i="1" s="1"/>
  <c r="P294" i="1" s="1"/>
  <c r="O295" i="1" a="1"/>
  <c r="O295" i="1" s="1"/>
  <c r="P295" i="1" s="1"/>
  <c r="O296" i="1" a="1"/>
  <c r="O296" i="1" s="1"/>
  <c r="P296" i="1" s="1"/>
  <c r="O297" i="1" a="1"/>
  <c r="O297" i="1" s="1"/>
  <c r="P297" i="1" s="1"/>
  <c r="O298" i="1" a="1"/>
  <c r="O298" i="1" s="1"/>
  <c r="P298" i="1" s="1"/>
  <c r="O299" i="1" a="1"/>
  <c r="O299" i="1" s="1"/>
  <c r="P299" i="1" s="1"/>
  <c r="O300" i="1" a="1"/>
  <c r="O300" i="1" s="1"/>
  <c r="P300" i="1" s="1"/>
  <c r="O301" i="1" a="1"/>
  <c r="O301" i="1" s="1"/>
  <c r="P301" i="1" s="1"/>
  <c r="O302" i="1" a="1"/>
  <c r="O302" i="1" s="1"/>
  <c r="P302" i="1" s="1"/>
  <c r="O303" i="1" a="1"/>
  <c r="O303" i="1" s="1"/>
  <c r="P303" i="1" s="1"/>
  <c r="O304" i="1" a="1"/>
  <c r="O304" i="1" s="1"/>
  <c r="P304" i="1" s="1"/>
  <c r="O305" i="1" a="1"/>
  <c r="O305" i="1" s="1"/>
  <c r="P305" i="1" s="1"/>
  <c r="O306" i="1" a="1"/>
  <c r="O306" i="1" s="1"/>
  <c r="P306" i="1" s="1"/>
  <c r="O307" i="1" a="1"/>
  <c r="O307" i="1" s="1"/>
  <c r="P307" i="1" s="1"/>
  <c r="O308" i="1" a="1"/>
  <c r="O308" i="1" s="1"/>
  <c r="P308" i="1" s="1"/>
  <c r="O309" i="1" a="1"/>
  <c r="O309" i="1" s="1"/>
  <c r="P309" i="1" s="1"/>
  <c r="O310" i="1" a="1"/>
  <c r="O310" i="1" s="1"/>
  <c r="P310" i="1" s="1"/>
  <c r="O311" i="1" a="1"/>
  <c r="O311" i="1" s="1"/>
  <c r="P311" i="1" s="1"/>
  <c r="O312" i="1" a="1"/>
  <c r="O312" i="1" s="1"/>
  <c r="P312" i="1" s="1"/>
  <c r="O313" i="1" a="1"/>
  <c r="O313" i="1" s="1"/>
  <c r="P313" i="1" s="1"/>
  <c r="O314" i="1" a="1"/>
  <c r="O314" i="1" s="1"/>
  <c r="P314" i="1" s="1"/>
  <c r="O315" i="1" a="1"/>
  <c r="O315" i="1" s="1"/>
  <c r="P315" i="1" s="1"/>
  <c r="O316" i="1" a="1"/>
  <c r="O316" i="1" s="1"/>
  <c r="P316" i="1" s="1"/>
  <c r="O317" i="1" a="1"/>
  <c r="O317" i="1" s="1"/>
  <c r="P317" i="1" s="1"/>
  <c r="O318" i="1" a="1"/>
  <c r="O318" i="1" s="1"/>
  <c r="P318" i="1" s="1"/>
  <c r="O319" i="1" a="1"/>
  <c r="O319" i="1" s="1"/>
  <c r="P319" i="1" s="1"/>
  <c r="O320" i="1" a="1"/>
  <c r="O320" i="1" s="1"/>
  <c r="P320" i="1" s="1"/>
  <c r="O321" i="1" a="1"/>
  <c r="O321" i="1" s="1"/>
  <c r="P321" i="1" s="1"/>
  <c r="O322" i="1" a="1"/>
  <c r="O322" i="1" s="1"/>
  <c r="P322" i="1" s="1"/>
  <c r="O323" i="1" a="1"/>
  <c r="O323" i="1" s="1"/>
  <c r="P323" i="1" s="1"/>
  <c r="O324" i="1" a="1"/>
  <c r="O324" i="1" s="1"/>
  <c r="P324" i="1" s="1"/>
  <c r="O325" i="1" a="1"/>
  <c r="O325" i="1" s="1"/>
  <c r="P325" i="1" s="1"/>
  <c r="O326" i="1" a="1"/>
  <c r="O326" i="1" s="1"/>
  <c r="P326" i="1" s="1"/>
  <c r="O327" i="1" a="1"/>
  <c r="O327" i="1" s="1"/>
  <c r="P327" i="1" s="1"/>
  <c r="O328" i="1" a="1"/>
  <c r="O328" i="1" s="1"/>
  <c r="P328" i="1" s="1"/>
  <c r="O329" i="1" a="1"/>
  <c r="O329" i="1" s="1"/>
  <c r="P329" i="1" s="1"/>
  <c r="O330" i="1" a="1"/>
  <c r="O330" i="1" s="1"/>
  <c r="P330" i="1" s="1"/>
  <c r="O331" i="1" a="1"/>
  <c r="O331" i="1" s="1"/>
  <c r="P331" i="1" s="1"/>
  <c r="O332" i="1" a="1"/>
  <c r="O332" i="1" s="1"/>
  <c r="P332" i="1" s="1"/>
  <c r="O333" i="1" a="1"/>
  <c r="O333" i="1" s="1"/>
  <c r="P333" i="1" s="1"/>
  <c r="O334" i="1" a="1"/>
  <c r="O334" i="1" s="1"/>
  <c r="P334" i="1" s="1"/>
  <c r="O335" i="1" a="1"/>
  <c r="O335" i="1" s="1"/>
  <c r="P335" i="1" s="1"/>
  <c r="O336" i="1" a="1"/>
  <c r="O336" i="1" s="1"/>
  <c r="P336" i="1" s="1"/>
  <c r="O337" i="1" a="1"/>
  <c r="O337" i="1" s="1"/>
  <c r="P337" i="1" s="1"/>
  <c r="O338" i="1" a="1"/>
  <c r="O338" i="1" s="1"/>
  <c r="P338" i="1" s="1"/>
  <c r="O339" i="1" a="1"/>
  <c r="O339" i="1" s="1"/>
  <c r="P339" i="1" s="1"/>
  <c r="O340" i="1" a="1"/>
  <c r="O340" i="1" s="1"/>
  <c r="P340" i="1" s="1"/>
  <c r="O341" i="1" a="1"/>
  <c r="O341" i="1" s="1"/>
  <c r="P341" i="1" s="1"/>
  <c r="O342" i="1" a="1"/>
  <c r="O342" i="1" s="1"/>
  <c r="P342" i="1" s="1"/>
  <c r="O343" i="1" a="1"/>
  <c r="O343" i="1" s="1"/>
  <c r="P343" i="1" s="1"/>
  <c r="O344" i="1" a="1"/>
  <c r="O344" i="1" s="1"/>
  <c r="P344" i="1" s="1"/>
  <c r="O345" i="1" a="1"/>
  <c r="O345" i="1" s="1"/>
  <c r="P345" i="1" s="1"/>
  <c r="O346" i="1" a="1"/>
  <c r="O346" i="1" s="1"/>
  <c r="P346" i="1" s="1"/>
  <c r="O347" i="1" a="1"/>
  <c r="O347" i="1" s="1"/>
  <c r="P347" i="1" s="1"/>
  <c r="O348" i="1" a="1"/>
  <c r="O348" i="1" s="1"/>
  <c r="P348" i="1" s="1"/>
  <c r="O349" i="1" a="1"/>
  <c r="O349" i="1" s="1"/>
  <c r="P349" i="1" s="1"/>
  <c r="O350" i="1" a="1"/>
  <c r="O350" i="1" s="1"/>
  <c r="P350" i="1" s="1"/>
  <c r="O351" i="1" a="1"/>
  <c r="O351" i="1" s="1"/>
  <c r="P351" i="1" s="1"/>
  <c r="O352" i="1" a="1"/>
  <c r="O352" i="1" s="1"/>
  <c r="P352" i="1" s="1"/>
  <c r="O353" i="1" a="1"/>
  <c r="O353" i="1" s="1"/>
  <c r="P353" i="1" s="1"/>
  <c r="O354" i="1" a="1"/>
  <c r="O354" i="1" s="1"/>
  <c r="P354" i="1" s="1"/>
  <c r="O355" i="1" a="1"/>
  <c r="O355" i="1" s="1"/>
  <c r="P355" i="1" s="1"/>
  <c r="O356" i="1" a="1"/>
  <c r="O356" i="1" s="1"/>
  <c r="P356" i="1" s="1"/>
  <c r="O357" i="1" a="1"/>
  <c r="O357" i="1" s="1"/>
  <c r="P357" i="1" s="1"/>
  <c r="O358" i="1" a="1"/>
  <c r="O358" i="1" s="1"/>
  <c r="P358" i="1" s="1"/>
  <c r="O359" i="1" a="1"/>
  <c r="O359" i="1" s="1"/>
  <c r="P359" i="1" s="1"/>
  <c r="O360" i="1" a="1"/>
  <c r="O360" i="1" s="1"/>
  <c r="P360" i="1" s="1"/>
  <c r="O361" i="1" a="1"/>
  <c r="O361" i="1" s="1"/>
  <c r="P361" i="1" s="1"/>
  <c r="O362" i="1" a="1"/>
  <c r="O362" i="1" s="1"/>
  <c r="P362" i="1" s="1"/>
  <c r="O363" i="1" a="1"/>
  <c r="O363" i="1" s="1"/>
  <c r="P363" i="1" s="1"/>
  <c r="O364" i="1" a="1"/>
  <c r="O364" i="1" s="1"/>
  <c r="P364" i="1" s="1"/>
  <c r="O365" i="1" a="1"/>
  <c r="O365" i="1" s="1"/>
  <c r="P365" i="1" s="1"/>
  <c r="O366" i="1" a="1"/>
  <c r="O366" i="1" s="1"/>
  <c r="P366" i="1" s="1"/>
  <c r="O367" i="1" a="1"/>
  <c r="O367" i="1" s="1"/>
  <c r="P367" i="1" s="1"/>
  <c r="O368" i="1" a="1"/>
  <c r="O368" i="1" s="1"/>
  <c r="P368" i="1" s="1"/>
  <c r="O369" i="1" a="1"/>
  <c r="O369" i="1" s="1"/>
  <c r="P369" i="1" s="1"/>
  <c r="O370" i="1" a="1"/>
  <c r="O370" i="1" s="1"/>
  <c r="P370" i="1" s="1"/>
  <c r="O371" i="1" a="1"/>
  <c r="O371" i="1" s="1"/>
  <c r="P371" i="1" s="1"/>
  <c r="O372" i="1" a="1"/>
  <c r="O372" i="1" s="1"/>
  <c r="P372" i="1" s="1"/>
  <c r="O373" i="1" a="1"/>
  <c r="O373" i="1" s="1"/>
  <c r="P373" i="1" s="1"/>
  <c r="O374" i="1" a="1"/>
  <c r="O374" i="1" s="1"/>
  <c r="P374" i="1" s="1"/>
  <c r="O375" i="1" a="1"/>
  <c r="O375" i="1" s="1"/>
  <c r="P375" i="1" s="1"/>
  <c r="O376" i="1" a="1"/>
  <c r="O376" i="1" s="1"/>
  <c r="P376" i="1" s="1"/>
  <c r="O377" i="1" a="1"/>
  <c r="O377" i="1" s="1"/>
  <c r="P377" i="1" s="1"/>
  <c r="O378" i="1" a="1"/>
  <c r="O378" i="1" s="1"/>
  <c r="P378" i="1" s="1"/>
  <c r="O379" i="1" a="1"/>
  <c r="O379" i="1" s="1"/>
  <c r="P379" i="1" s="1"/>
  <c r="O380" i="1" a="1"/>
  <c r="O380" i="1" s="1"/>
  <c r="P380" i="1" s="1"/>
  <c r="O381" i="1" a="1"/>
  <c r="O381" i="1" s="1"/>
  <c r="P381" i="1" s="1"/>
  <c r="O382" i="1" a="1"/>
  <c r="O382" i="1" s="1"/>
  <c r="P382" i="1" s="1"/>
  <c r="O383" i="1" a="1"/>
  <c r="O383" i="1" s="1"/>
  <c r="P383" i="1" s="1"/>
  <c r="O384" i="1" a="1"/>
  <c r="O384" i="1" s="1"/>
  <c r="P384" i="1" s="1"/>
  <c r="O385" i="1" a="1"/>
  <c r="O385" i="1" s="1"/>
  <c r="P385" i="1" s="1"/>
  <c r="O386" i="1" a="1"/>
  <c r="O386" i="1" s="1"/>
  <c r="P386" i="1" s="1"/>
  <c r="O387" i="1" a="1"/>
  <c r="O387" i="1" s="1"/>
  <c r="P387" i="1" s="1"/>
  <c r="O388" i="1" a="1"/>
  <c r="O388" i="1" s="1"/>
  <c r="P388" i="1" s="1"/>
  <c r="O389" i="1" a="1"/>
  <c r="O389" i="1" s="1"/>
  <c r="P389" i="1" s="1"/>
  <c r="O390" i="1" a="1"/>
  <c r="O390" i="1" s="1"/>
  <c r="P390" i="1" s="1"/>
  <c r="O391" i="1" a="1"/>
  <c r="O391" i="1" s="1"/>
  <c r="P391" i="1" s="1"/>
  <c r="O392" i="1" a="1"/>
  <c r="O392" i="1" s="1"/>
  <c r="P392" i="1" s="1"/>
  <c r="O393" i="1" a="1"/>
  <c r="O393" i="1" s="1"/>
  <c r="P393" i="1" s="1"/>
  <c r="O394" i="1" a="1"/>
  <c r="O394" i="1" s="1"/>
  <c r="P394" i="1" s="1"/>
  <c r="O395" i="1" a="1"/>
  <c r="O395" i="1" s="1"/>
  <c r="P395" i="1" s="1"/>
  <c r="O396" i="1" a="1"/>
  <c r="O396" i="1" s="1"/>
  <c r="P396" i="1" s="1"/>
  <c r="O397" i="1" a="1"/>
  <c r="O397" i="1" s="1"/>
  <c r="P397" i="1" s="1"/>
  <c r="O398" i="1" a="1"/>
  <c r="O398" i="1" s="1"/>
  <c r="P398" i="1" s="1"/>
  <c r="O399" i="1" a="1"/>
  <c r="O399" i="1" s="1"/>
  <c r="P399" i="1" s="1"/>
  <c r="O400" i="1" a="1"/>
  <c r="O400" i="1" s="1"/>
  <c r="P400" i="1" s="1"/>
  <c r="O401" i="1" a="1"/>
  <c r="O401" i="1" s="1"/>
  <c r="P401" i="1" s="1"/>
  <c r="O402" i="1" a="1"/>
  <c r="O402" i="1" s="1"/>
  <c r="P402" i="1" s="1"/>
  <c r="O403" i="1" a="1"/>
  <c r="O403" i="1" s="1"/>
  <c r="P403" i="1" s="1"/>
  <c r="O404" i="1" a="1"/>
  <c r="O404" i="1" s="1"/>
  <c r="P404" i="1" s="1"/>
  <c r="O405" i="1" a="1"/>
  <c r="O405" i="1" s="1"/>
  <c r="P405" i="1" s="1"/>
  <c r="O406" i="1" a="1"/>
  <c r="O406" i="1" s="1"/>
  <c r="P406" i="1" s="1"/>
  <c r="O407" i="1" a="1"/>
  <c r="O407" i="1" s="1"/>
  <c r="P407" i="1" s="1"/>
  <c r="O408" i="1" a="1"/>
  <c r="O408" i="1" s="1"/>
  <c r="P408" i="1" s="1"/>
  <c r="O409" i="1" a="1"/>
  <c r="O409" i="1" s="1"/>
  <c r="P409" i="1" s="1"/>
  <c r="O410" i="1" a="1"/>
  <c r="O410" i="1" s="1"/>
  <c r="P410" i="1" s="1"/>
  <c r="O411" i="1" a="1"/>
  <c r="O411" i="1" s="1"/>
  <c r="P411" i="1" s="1"/>
  <c r="O412" i="1" a="1"/>
  <c r="O412" i="1" s="1"/>
  <c r="P412" i="1" s="1"/>
  <c r="O413" i="1" a="1"/>
  <c r="O413" i="1" s="1"/>
  <c r="P413" i="1" s="1"/>
  <c r="O414" i="1" a="1"/>
  <c r="O414" i="1" s="1"/>
  <c r="P414" i="1" s="1"/>
  <c r="O415" i="1" a="1"/>
  <c r="O415" i="1" s="1"/>
  <c r="P415" i="1" s="1"/>
  <c r="O416" i="1" a="1"/>
  <c r="O416" i="1" s="1"/>
  <c r="P416" i="1" s="1"/>
  <c r="O417" i="1" a="1"/>
  <c r="O417" i="1" s="1"/>
  <c r="P417" i="1" s="1"/>
  <c r="O418" i="1" a="1"/>
  <c r="O418" i="1" s="1"/>
  <c r="P418" i="1" s="1"/>
  <c r="O419" i="1" a="1"/>
  <c r="O419" i="1" s="1"/>
  <c r="P419" i="1" s="1"/>
  <c r="O420" i="1" a="1"/>
  <c r="O420" i="1" s="1"/>
  <c r="P420" i="1" s="1"/>
  <c r="O421" i="1" a="1"/>
  <c r="O421" i="1" s="1"/>
  <c r="P421" i="1" s="1"/>
  <c r="O422" i="1" a="1"/>
  <c r="O422" i="1" s="1"/>
  <c r="P422" i="1" s="1"/>
  <c r="O423" i="1" a="1"/>
  <c r="O423" i="1" s="1"/>
  <c r="P423" i="1" s="1"/>
  <c r="O424" i="1" a="1"/>
  <c r="O424" i="1" s="1"/>
  <c r="P424" i="1" s="1"/>
  <c r="O425" i="1" a="1"/>
  <c r="O425" i="1" s="1"/>
  <c r="P425" i="1" s="1"/>
  <c r="O426" i="1" a="1"/>
  <c r="O426" i="1" s="1"/>
  <c r="P426" i="1" s="1"/>
  <c r="O427" i="1" a="1"/>
  <c r="O427" i="1" s="1"/>
  <c r="P427" i="1" s="1"/>
  <c r="O428" i="1" a="1"/>
  <c r="O428" i="1" s="1"/>
  <c r="P428" i="1" s="1"/>
  <c r="O429" i="1" a="1"/>
  <c r="O429" i="1" s="1"/>
  <c r="P429" i="1" s="1"/>
  <c r="O430" i="1" a="1"/>
  <c r="O430" i="1" s="1"/>
  <c r="P430" i="1" s="1"/>
  <c r="O431" i="1" a="1"/>
  <c r="O431" i="1" s="1"/>
  <c r="P431" i="1" s="1"/>
  <c r="O432" i="1" a="1"/>
  <c r="O432" i="1" s="1"/>
  <c r="P432" i="1" s="1"/>
  <c r="O433" i="1" a="1"/>
  <c r="O433" i="1" s="1"/>
  <c r="P433" i="1" s="1"/>
  <c r="O434" i="1" a="1"/>
  <c r="O434" i="1" s="1"/>
  <c r="P434" i="1" s="1"/>
  <c r="O435" i="1" a="1"/>
  <c r="O435" i="1" s="1"/>
  <c r="P435" i="1" s="1"/>
  <c r="O436" i="1" a="1"/>
  <c r="O436" i="1" s="1"/>
  <c r="P436" i="1" s="1"/>
  <c r="O437" i="1" a="1"/>
  <c r="O437" i="1" s="1"/>
  <c r="P437" i="1" s="1"/>
  <c r="O438" i="1" a="1"/>
  <c r="O438" i="1" s="1"/>
  <c r="P438" i="1" s="1"/>
  <c r="O439" i="1" a="1"/>
  <c r="O439" i="1" s="1"/>
  <c r="P439" i="1" s="1"/>
  <c r="O440" i="1" a="1"/>
  <c r="O440" i="1" s="1"/>
  <c r="P440" i="1" s="1"/>
  <c r="O441" i="1" a="1"/>
  <c r="O441" i="1" s="1"/>
  <c r="P441" i="1" s="1"/>
  <c r="O442" i="1" a="1"/>
  <c r="O442" i="1" s="1"/>
  <c r="P442" i="1" s="1"/>
  <c r="O443" i="1" a="1"/>
  <c r="O443" i="1" s="1"/>
  <c r="P443" i="1" s="1"/>
  <c r="O444" i="1" a="1"/>
  <c r="O444" i="1" s="1"/>
  <c r="P444" i="1" s="1"/>
  <c r="O445" i="1" a="1"/>
  <c r="O445" i="1" s="1"/>
  <c r="P445" i="1" s="1"/>
  <c r="O446" i="1" a="1"/>
  <c r="O446" i="1" s="1"/>
  <c r="P446" i="1" s="1"/>
  <c r="O447" i="1" a="1"/>
  <c r="O447" i="1" s="1"/>
  <c r="P447" i="1" s="1"/>
  <c r="O448" i="1" a="1"/>
  <c r="O448" i="1" s="1"/>
  <c r="P448" i="1" s="1"/>
  <c r="O449" i="1" a="1"/>
  <c r="O449" i="1" s="1"/>
  <c r="P449" i="1" s="1"/>
  <c r="O450" i="1" a="1"/>
  <c r="O450" i="1" s="1"/>
  <c r="P450" i="1" s="1"/>
  <c r="O451" i="1" a="1"/>
  <c r="O451" i="1" s="1"/>
  <c r="P451" i="1" s="1"/>
  <c r="O452" i="1" a="1"/>
  <c r="O452" i="1" s="1"/>
  <c r="P452" i="1" s="1"/>
  <c r="O453" i="1" a="1"/>
  <c r="O453" i="1" s="1"/>
  <c r="P453" i="1" s="1"/>
  <c r="O454" i="1" a="1"/>
  <c r="O454" i="1" s="1"/>
  <c r="P454" i="1" s="1"/>
  <c r="O455" i="1" a="1"/>
  <c r="O455" i="1" s="1"/>
  <c r="P455" i="1" s="1"/>
  <c r="O456" i="1" a="1"/>
  <c r="O456" i="1" s="1"/>
  <c r="P456" i="1" s="1"/>
  <c r="O457" i="1" a="1"/>
  <c r="O457" i="1" s="1"/>
  <c r="P457" i="1" s="1"/>
  <c r="O458" i="1" a="1"/>
  <c r="O458" i="1" s="1"/>
  <c r="P458" i="1" s="1"/>
  <c r="O459" i="1" a="1"/>
  <c r="O459" i="1" s="1"/>
  <c r="P459" i="1" s="1"/>
  <c r="O460" i="1" a="1"/>
  <c r="O460" i="1" s="1"/>
  <c r="P460" i="1" s="1"/>
  <c r="O461" i="1" a="1"/>
  <c r="O461" i="1" s="1"/>
  <c r="P461" i="1" s="1"/>
  <c r="O462" i="1" a="1"/>
  <c r="O462" i="1" s="1"/>
  <c r="P462" i="1" s="1"/>
  <c r="O463" i="1" a="1"/>
  <c r="O463" i="1" s="1"/>
  <c r="P463" i="1" s="1"/>
  <c r="O464" i="1" a="1"/>
  <c r="O464" i="1" s="1"/>
  <c r="P464" i="1" s="1"/>
  <c r="O465" i="1" a="1"/>
  <c r="O465" i="1" s="1"/>
  <c r="P465" i="1" s="1"/>
  <c r="O466" i="1" a="1"/>
  <c r="O466" i="1" s="1"/>
  <c r="P466" i="1" s="1"/>
  <c r="O467" i="1" a="1"/>
  <c r="O467" i="1" s="1"/>
  <c r="P467" i="1" s="1"/>
  <c r="O468" i="1" a="1"/>
  <c r="O468" i="1" s="1"/>
  <c r="P468" i="1" s="1"/>
  <c r="O469" i="1" a="1"/>
  <c r="O469" i="1" s="1"/>
  <c r="P469" i="1" s="1"/>
  <c r="O470" i="1" a="1"/>
  <c r="O470" i="1" s="1"/>
  <c r="P470" i="1" s="1"/>
  <c r="O471" i="1" a="1"/>
  <c r="O471" i="1" s="1"/>
  <c r="P471" i="1" s="1"/>
  <c r="O472" i="1" a="1"/>
  <c r="O472" i="1" s="1"/>
  <c r="P472" i="1" s="1"/>
  <c r="O473" i="1" a="1"/>
  <c r="O473" i="1" s="1"/>
  <c r="P473" i="1" s="1"/>
  <c r="O474" i="1" a="1"/>
  <c r="O474" i="1" s="1"/>
  <c r="P474" i="1" s="1"/>
  <c r="O475" i="1" a="1"/>
  <c r="O475" i="1" s="1"/>
  <c r="P475" i="1" s="1"/>
  <c r="O476" i="1" a="1"/>
  <c r="O476" i="1" s="1"/>
  <c r="P476" i="1" s="1"/>
  <c r="O477" i="1" a="1"/>
  <c r="O477" i="1" s="1"/>
  <c r="P477" i="1" s="1"/>
  <c r="O478" i="1" a="1"/>
  <c r="O478" i="1" s="1"/>
  <c r="P478" i="1" s="1"/>
  <c r="O479" i="1" a="1"/>
  <c r="O479" i="1" s="1"/>
  <c r="P479" i="1" s="1"/>
  <c r="O480" i="1" a="1"/>
  <c r="O480" i="1" s="1"/>
  <c r="P480" i="1" s="1"/>
  <c r="O481" i="1" a="1"/>
  <c r="O481" i="1" s="1"/>
  <c r="P481" i="1" s="1"/>
  <c r="O482" i="1" a="1"/>
  <c r="O482" i="1" s="1"/>
  <c r="P482" i="1" s="1"/>
  <c r="O483" i="1" a="1"/>
  <c r="O483" i="1" s="1"/>
  <c r="P483" i="1" s="1"/>
  <c r="O484" i="1" a="1"/>
  <c r="O484" i="1" s="1"/>
  <c r="P484" i="1" s="1"/>
  <c r="O485" i="1" a="1"/>
  <c r="O485" i="1" s="1"/>
  <c r="P485" i="1" s="1"/>
  <c r="O486" i="1" a="1"/>
  <c r="O486" i="1" s="1"/>
  <c r="P486" i="1" s="1"/>
  <c r="O487" i="1" a="1"/>
  <c r="O487" i="1" s="1"/>
  <c r="P487" i="1" s="1"/>
  <c r="O488" i="1" a="1"/>
  <c r="O488" i="1" s="1"/>
  <c r="P488" i="1" s="1"/>
  <c r="O489" i="1" a="1"/>
  <c r="O489" i="1" s="1"/>
  <c r="P489" i="1" s="1"/>
  <c r="O490" i="1" a="1"/>
  <c r="O490" i="1" s="1"/>
  <c r="P490" i="1" s="1"/>
  <c r="O491" i="1" a="1"/>
  <c r="O491" i="1" s="1"/>
  <c r="P491" i="1" s="1"/>
  <c r="O492" i="1" a="1"/>
  <c r="O492" i="1" s="1"/>
  <c r="P492" i="1" s="1"/>
  <c r="O493" i="1" a="1"/>
  <c r="O493" i="1" s="1"/>
  <c r="P493" i="1" s="1"/>
  <c r="O494" i="1" a="1"/>
  <c r="O494" i="1" s="1"/>
  <c r="P494" i="1" s="1"/>
  <c r="O495" i="1" a="1"/>
  <c r="O495" i="1" s="1"/>
  <c r="P495" i="1" s="1"/>
  <c r="O496" i="1" a="1"/>
  <c r="O496" i="1"/>
  <c r="P496" i="1" s="1"/>
  <c r="O497" i="1" a="1"/>
  <c r="O497" i="1" s="1"/>
  <c r="P497" i="1" s="1"/>
  <c r="O498" i="1" a="1"/>
  <c r="O498" i="1" s="1"/>
  <c r="P498" i="1" s="1"/>
  <c r="O499" i="1" a="1"/>
  <c r="O499" i="1" s="1"/>
  <c r="P499" i="1" s="1"/>
  <c r="O500" i="1" a="1"/>
  <c r="O500" i="1" s="1"/>
  <c r="P500" i="1" s="1"/>
  <c r="O501" i="1" a="1"/>
  <c r="O501" i="1" s="1"/>
  <c r="P501" i="1" s="1"/>
  <c r="O502" i="1" a="1"/>
  <c r="O502" i="1" s="1"/>
  <c r="P502" i="1" s="1"/>
  <c r="O503" i="1" a="1"/>
  <c r="O503" i="1" s="1"/>
  <c r="P503" i="1" s="1"/>
  <c r="O504" i="1" a="1"/>
  <c r="O504" i="1" s="1"/>
  <c r="P504" i="1" s="1"/>
  <c r="O505" i="1" a="1"/>
  <c r="O505" i="1" s="1"/>
  <c r="P505" i="1" s="1"/>
  <c r="O506" i="1" a="1"/>
  <c r="O506" i="1" s="1"/>
  <c r="P506" i="1" s="1"/>
  <c r="O507" i="1" a="1"/>
  <c r="O507" i="1" s="1"/>
  <c r="P507" i="1" s="1"/>
  <c r="O508" i="1" a="1"/>
  <c r="O508" i="1" s="1"/>
  <c r="P508" i="1" s="1"/>
  <c r="O509" i="1" a="1"/>
  <c r="O509" i="1" s="1"/>
  <c r="P509" i="1" s="1"/>
  <c r="O510" i="1" a="1"/>
  <c r="O510" i="1" s="1"/>
  <c r="P510" i="1" s="1"/>
  <c r="O511" i="1" a="1"/>
  <c r="O511" i="1" s="1"/>
  <c r="P511" i="1" s="1"/>
  <c r="O512" i="1" a="1"/>
  <c r="O512" i="1" s="1"/>
  <c r="P512" i="1" s="1"/>
  <c r="O513" i="1" a="1"/>
  <c r="O513" i="1" s="1"/>
  <c r="P513" i="1" s="1"/>
  <c r="O514" i="1" a="1"/>
  <c r="O514" i="1" s="1"/>
  <c r="P514" i="1" s="1"/>
  <c r="O515" i="1" a="1"/>
  <c r="O515" i="1" s="1"/>
  <c r="P515" i="1" s="1"/>
  <c r="O516" i="1" a="1"/>
  <c r="O516" i="1" s="1"/>
  <c r="P516" i="1" s="1"/>
  <c r="O517" i="1" a="1"/>
  <c r="O517" i="1" s="1"/>
  <c r="P517" i="1" s="1"/>
  <c r="O518" i="1" a="1"/>
  <c r="O518" i="1" s="1"/>
  <c r="P518" i="1" s="1"/>
  <c r="O519" i="1" a="1"/>
  <c r="O519" i="1" s="1"/>
  <c r="P519" i="1" s="1"/>
  <c r="O520" i="1" a="1"/>
  <c r="O520" i="1" s="1"/>
  <c r="P520" i="1" s="1"/>
  <c r="O521" i="1" a="1"/>
  <c r="O521" i="1" s="1"/>
  <c r="P521" i="1" s="1"/>
  <c r="O522" i="1" a="1"/>
  <c r="O522" i="1" s="1"/>
  <c r="P522" i="1" s="1"/>
  <c r="O523" i="1" a="1"/>
  <c r="O523" i="1" s="1"/>
  <c r="P523" i="1" s="1"/>
  <c r="O524" i="1" a="1"/>
  <c r="O524" i="1" s="1"/>
  <c r="P524" i="1" s="1"/>
  <c r="O525" i="1" a="1"/>
  <c r="O525" i="1" s="1"/>
  <c r="P525" i="1" s="1"/>
  <c r="O526" i="1" a="1"/>
  <c r="O526" i="1" s="1"/>
  <c r="P526" i="1" s="1"/>
  <c r="O527" i="1" a="1"/>
  <c r="O527" i="1" s="1"/>
  <c r="P527" i="1" s="1"/>
  <c r="O528" i="1" a="1"/>
  <c r="O528" i="1" s="1"/>
  <c r="P528" i="1" s="1"/>
  <c r="O529" i="1" a="1"/>
  <c r="O529" i="1" s="1"/>
  <c r="P529" i="1" s="1"/>
  <c r="O530" i="1" a="1"/>
  <c r="O530" i="1" s="1"/>
  <c r="P530" i="1" s="1"/>
  <c r="O531" i="1" a="1"/>
  <c r="O531" i="1" s="1"/>
  <c r="P531" i="1" s="1"/>
  <c r="O532" i="1" a="1"/>
  <c r="O532" i="1" s="1"/>
  <c r="P532" i="1" s="1"/>
  <c r="O533" i="1" a="1"/>
  <c r="O533" i="1" s="1"/>
  <c r="P533" i="1" s="1"/>
  <c r="O534" i="1" a="1"/>
  <c r="O534" i="1" s="1"/>
  <c r="P534" i="1" s="1"/>
  <c r="O535" i="1" a="1"/>
  <c r="O535" i="1" s="1"/>
  <c r="P535" i="1" s="1"/>
  <c r="O536" i="1" a="1"/>
  <c r="O536" i="1" s="1"/>
  <c r="P536" i="1" s="1"/>
  <c r="O537" i="1" a="1"/>
  <c r="O537" i="1" s="1"/>
  <c r="P537" i="1" s="1"/>
  <c r="O538" i="1" a="1"/>
  <c r="O538" i="1" s="1"/>
  <c r="P538" i="1" s="1"/>
  <c r="O539" i="1" a="1"/>
  <c r="O539" i="1" s="1"/>
  <c r="P539" i="1" s="1"/>
  <c r="O540" i="1" a="1"/>
  <c r="O540" i="1" s="1"/>
  <c r="P540" i="1" s="1"/>
  <c r="O541" i="1" a="1"/>
  <c r="O541" i="1" s="1"/>
  <c r="P541" i="1" s="1"/>
  <c r="O542" i="1" a="1"/>
  <c r="O542" i="1" s="1"/>
  <c r="P542" i="1" s="1"/>
  <c r="O543" i="1" a="1"/>
  <c r="O543" i="1" s="1"/>
  <c r="P543" i="1" s="1"/>
  <c r="O544" i="1" a="1"/>
  <c r="O544" i="1" s="1"/>
  <c r="P544" i="1" s="1"/>
  <c r="O545" i="1" a="1"/>
  <c r="O545" i="1" s="1"/>
  <c r="P545" i="1" s="1"/>
  <c r="O546" i="1" a="1"/>
  <c r="O546" i="1" s="1"/>
  <c r="P546" i="1" s="1"/>
  <c r="O547" i="1" a="1"/>
  <c r="O547" i="1" s="1"/>
  <c r="P547" i="1" s="1"/>
  <c r="O548" i="1" a="1"/>
  <c r="O548" i="1" s="1"/>
  <c r="P548" i="1" s="1"/>
  <c r="O549" i="1" a="1"/>
  <c r="O549" i="1" s="1"/>
  <c r="P549" i="1" s="1"/>
  <c r="O550" i="1" a="1"/>
  <c r="O550" i="1" s="1"/>
  <c r="P550" i="1" s="1"/>
  <c r="O551" i="1" a="1"/>
  <c r="O551" i="1" s="1"/>
  <c r="P551" i="1" s="1"/>
  <c r="O552" i="1" a="1"/>
  <c r="O552" i="1" s="1"/>
  <c r="P552" i="1" s="1"/>
  <c r="O553" i="1" a="1"/>
  <c r="O553" i="1" s="1"/>
  <c r="P553" i="1" s="1"/>
  <c r="O554" i="1" a="1"/>
  <c r="O554" i="1" s="1"/>
  <c r="P554" i="1" s="1"/>
  <c r="O555" i="1" a="1"/>
  <c r="O555" i="1" s="1"/>
  <c r="P555" i="1" s="1"/>
  <c r="O556" i="1" a="1"/>
  <c r="O556" i="1" s="1"/>
  <c r="P556" i="1" s="1"/>
  <c r="O557" i="1" a="1"/>
  <c r="O557" i="1" s="1"/>
  <c r="P557" i="1" s="1"/>
  <c r="O558" i="1" a="1"/>
  <c r="O558" i="1" s="1"/>
  <c r="P558" i="1" s="1"/>
  <c r="O559" i="1" a="1"/>
  <c r="O559" i="1" s="1"/>
  <c r="P559" i="1" s="1"/>
  <c r="O560" i="1" a="1"/>
  <c r="O560" i="1" s="1"/>
  <c r="P560" i="1" s="1"/>
  <c r="O561" i="1" a="1"/>
  <c r="O561" i="1" s="1"/>
  <c r="P561" i="1" s="1"/>
  <c r="O562" i="1" a="1"/>
  <c r="O562" i="1" s="1"/>
  <c r="P562" i="1" s="1"/>
  <c r="O563" i="1" a="1"/>
  <c r="O563" i="1" s="1"/>
  <c r="P563" i="1" s="1"/>
  <c r="O564" i="1" a="1"/>
  <c r="O564" i="1" s="1"/>
  <c r="P564" i="1" s="1"/>
  <c r="O565" i="1" a="1"/>
  <c r="O565" i="1" s="1"/>
  <c r="P565" i="1" s="1"/>
  <c r="O566" i="1" a="1"/>
  <c r="O566" i="1" s="1"/>
  <c r="P566" i="1" s="1"/>
  <c r="O567" i="1" a="1"/>
  <c r="O567" i="1" s="1"/>
  <c r="P567" i="1" s="1"/>
  <c r="O568" i="1" a="1"/>
  <c r="O568" i="1" s="1"/>
  <c r="P568" i="1" s="1"/>
  <c r="O569" i="1" a="1"/>
  <c r="O569" i="1" s="1"/>
  <c r="P569" i="1" s="1"/>
  <c r="O570" i="1" a="1"/>
  <c r="O570" i="1" s="1"/>
  <c r="P570" i="1" s="1"/>
  <c r="O571" i="1" a="1"/>
  <c r="O571" i="1" s="1"/>
  <c r="P571" i="1" s="1"/>
  <c r="O572" i="1" a="1"/>
  <c r="O572" i="1" s="1"/>
  <c r="P572" i="1" s="1"/>
  <c r="O573" i="1" a="1"/>
  <c r="O573" i="1" s="1"/>
  <c r="P573" i="1" s="1"/>
  <c r="O574" i="1" a="1"/>
  <c r="O574" i="1" s="1"/>
  <c r="P574" i="1" s="1"/>
  <c r="O575" i="1" a="1"/>
  <c r="O575" i="1" s="1"/>
  <c r="P575" i="1" s="1"/>
  <c r="O576" i="1" a="1"/>
  <c r="O576" i="1" s="1"/>
  <c r="P576" i="1" s="1"/>
  <c r="O577" i="1" a="1"/>
  <c r="O577" i="1" s="1"/>
  <c r="P577" i="1" s="1"/>
  <c r="O578" i="1" a="1"/>
  <c r="O578" i="1" s="1"/>
  <c r="P578" i="1" s="1"/>
  <c r="O579" i="1" a="1"/>
  <c r="O579" i="1" s="1"/>
  <c r="P579" i="1" s="1"/>
  <c r="O580" i="1" a="1"/>
  <c r="O580" i="1" s="1"/>
  <c r="P580" i="1" s="1"/>
  <c r="O581" i="1" a="1"/>
  <c r="O581" i="1" s="1"/>
  <c r="P581" i="1" s="1"/>
  <c r="O582" i="1" a="1"/>
  <c r="O582" i="1" s="1"/>
  <c r="P582" i="1" s="1"/>
  <c r="O583" i="1" a="1"/>
  <c r="O583" i="1" s="1"/>
  <c r="P583" i="1" s="1"/>
  <c r="O584" i="1" a="1"/>
  <c r="O584" i="1" s="1"/>
  <c r="P584" i="1" s="1"/>
  <c r="O585" i="1" a="1"/>
  <c r="O585" i="1" s="1"/>
  <c r="P585" i="1" s="1"/>
  <c r="O586" i="1" a="1"/>
  <c r="O586" i="1" s="1"/>
  <c r="P586" i="1" s="1"/>
  <c r="O587" i="1" a="1"/>
  <c r="O587" i="1" s="1"/>
  <c r="P587" i="1" s="1"/>
  <c r="O588" i="1" a="1"/>
  <c r="O588" i="1" s="1"/>
  <c r="P588" i="1" s="1"/>
  <c r="O589" i="1" a="1"/>
  <c r="O589" i="1" s="1"/>
  <c r="P589" i="1" s="1"/>
  <c r="O590" i="1" a="1"/>
  <c r="O590" i="1" s="1"/>
  <c r="P590" i="1" s="1"/>
  <c r="O591" i="1" a="1"/>
  <c r="O591" i="1" s="1"/>
  <c r="P591" i="1" s="1"/>
  <c r="O592" i="1" a="1"/>
  <c r="O592" i="1" s="1"/>
  <c r="P592" i="1" s="1"/>
  <c r="O593" i="1" a="1"/>
  <c r="O593" i="1" s="1"/>
  <c r="P593" i="1" s="1"/>
  <c r="O594" i="1" a="1"/>
  <c r="O594" i="1" s="1"/>
  <c r="P594" i="1" s="1"/>
  <c r="O595" i="1" a="1"/>
  <c r="O595" i="1" s="1"/>
  <c r="P595" i="1" s="1"/>
  <c r="O596" i="1" a="1"/>
  <c r="O596" i="1" s="1"/>
  <c r="P596" i="1" s="1"/>
  <c r="O597" i="1" a="1"/>
  <c r="O597" i="1" s="1"/>
  <c r="P597" i="1" s="1"/>
  <c r="O598" i="1" a="1"/>
  <c r="O598" i="1" s="1"/>
  <c r="P598" i="1" s="1"/>
  <c r="O599" i="1" a="1"/>
  <c r="O599" i="1" s="1"/>
  <c r="P599" i="1" s="1"/>
  <c r="O600" i="1" a="1"/>
  <c r="O600" i="1" s="1"/>
  <c r="P600" i="1" s="1"/>
  <c r="O601" i="1" a="1"/>
  <c r="O601" i="1" s="1"/>
  <c r="P601" i="1" s="1"/>
  <c r="O602" i="1" a="1"/>
  <c r="O602" i="1" s="1"/>
  <c r="P602" i="1" s="1"/>
  <c r="O603" i="1" a="1"/>
  <c r="O603" i="1" s="1"/>
  <c r="P603" i="1" s="1"/>
  <c r="O604" i="1" a="1"/>
  <c r="O604" i="1" s="1"/>
  <c r="P604" i="1" s="1"/>
  <c r="O605" i="1" a="1"/>
  <c r="O605" i="1" s="1"/>
  <c r="P605" i="1" s="1"/>
  <c r="O606" i="1" a="1"/>
  <c r="O606" i="1" s="1"/>
  <c r="P606" i="1" s="1"/>
  <c r="O607" i="1" a="1"/>
  <c r="O607" i="1" s="1"/>
  <c r="P607" i="1" s="1"/>
  <c r="O608" i="1" a="1"/>
  <c r="O608" i="1" s="1"/>
  <c r="P608" i="1" s="1"/>
  <c r="O609" i="1" a="1"/>
  <c r="O609" i="1" s="1"/>
  <c r="P609" i="1" s="1"/>
  <c r="O610" i="1" a="1"/>
  <c r="O610" i="1" s="1"/>
  <c r="P610" i="1" s="1"/>
  <c r="O611" i="1" a="1"/>
  <c r="O611" i="1" s="1"/>
  <c r="P611" i="1" s="1"/>
  <c r="O612" i="1" a="1"/>
  <c r="O612" i="1" s="1"/>
  <c r="P612" i="1" s="1"/>
  <c r="O613" i="1" a="1"/>
  <c r="O613" i="1" s="1"/>
  <c r="P613" i="1" s="1"/>
  <c r="O614" i="1" a="1"/>
  <c r="O614" i="1" s="1"/>
  <c r="P614" i="1" s="1"/>
  <c r="O615" i="1" a="1"/>
  <c r="O615" i="1" s="1"/>
  <c r="P615" i="1" s="1"/>
  <c r="O616" i="1" a="1"/>
  <c r="O616" i="1" s="1"/>
  <c r="P616" i="1" s="1"/>
  <c r="O617" i="1" a="1"/>
  <c r="O617" i="1" s="1"/>
  <c r="P617" i="1" s="1"/>
  <c r="O618" i="1" a="1"/>
  <c r="O618" i="1" s="1"/>
  <c r="P618" i="1" s="1"/>
  <c r="O619" i="1" a="1"/>
  <c r="O619" i="1" s="1"/>
  <c r="P619" i="1" s="1"/>
  <c r="O620" i="1" a="1"/>
  <c r="O620" i="1" s="1"/>
  <c r="P620" i="1" s="1"/>
  <c r="O621" i="1" a="1"/>
  <c r="O621" i="1" s="1"/>
  <c r="P621" i="1" s="1"/>
  <c r="O622" i="1" a="1"/>
  <c r="O622" i="1" s="1"/>
  <c r="P622" i="1" s="1"/>
  <c r="O623" i="1" a="1"/>
  <c r="O623" i="1" s="1"/>
  <c r="P623" i="1" s="1"/>
  <c r="O624" i="1" a="1"/>
  <c r="O624" i="1" s="1"/>
  <c r="P624" i="1" s="1"/>
  <c r="O625" i="1" a="1"/>
  <c r="O625" i="1" s="1"/>
  <c r="P625" i="1" s="1"/>
  <c r="O626" i="1" a="1"/>
  <c r="O626" i="1" s="1"/>
  <c r="P626" i="1" s="1"/>
  <c r="O627" i="1" a="1"/>
  <c r="O627" i="1" s="1"/>
  <c r="P627" i="1" s="1"/>
  <c r="O628" i="1" a="1"/>
  <c r="O628" i="1" s="1"/>
  <c r="P628" i="1" s="1"/>
  <c r="O629" i="1" a="1"/>
  <c r="O629" i="1" s="1"/>
  <c r="P629" i="1" s="1"/>
  <c r="O630" i="1" a="1"/>
  <c r="O630" i="1" s="1"/>
  <c r="P630" i="1" s="1"/>
  <c r="O631" i="1" a="1"/>
  <c r="O631" i="1" s="1"/>
  <c r="P631" i="1" s="1"/>
  <c r="O632" i="1" a="1"/>
  <c r="O632" i="1" s="1"/>
  <c r="P632" i="1" s="1"/>
  <c r="O633" i="1" a="1"/>
  <c r="O633" i="1" s="1"/>
  <c r="P633" i="1" s="1"/>
  <c r="O634" i="1" a="1"/>
  <c r="O634" i="1" s="1"/>
  <c r="P634" i="1" s="1"/>
  <c r="O635" i="1" a="1"/>
  <c r="O635" i="1" s="1"/>
  <c r="P635" i="1" s="1"/>
  <c r="O636" i="1" a="1"/>
  <c r="O636" i="1" s="1"/>
  <c r="P636" i="1" s="1"/>
  <c r="O637" i="1" a="1"/>
  <c r="O637" i="1" s="1"/>
  <c r="P637" i="1" s="1"/>
  <c r="O638" i="1" a="1"/>
  <c r="O638" i="1" s="1"/>
  <c r="P638" i="1" s="1"/>
  <c r="O639" i="1" a="1"/>
  <c r="O639" i="1" s="1"/>
  <c r="P639" i="1" s="1"/>
  <c r="O640" i="1" a="1"/>
  <c r="O640" i="1" s="1"/>
  <c r="P640" i="1" s="1"/>
  <c r="O641" i="1" a="1"/>
  <c r="O641" i="1" s="1"/>
  <c r="P641" i="1" s="1"/>
  <c r="O642" i="1" a="1"/>
  <c r="O642" i="1" s="1"/>
  <c r="P642" i="1" s="1"/>
  <c r="O643" i="1" a="1"/>
  <c r="O643" i="1" s="1"/>
  <c r="P643" i="1" s="1"/>
  <c r="O644" i="1" a="1"/>
  <c r="O644" i="1" s="1"/>
  <c r="P644" i="1" s="1"/>
  <c r="O645" i="1" a="1"/>
  <c r="O645" i="1" s="1"/>
  <c r="P645" i="1" s="1"/>
  <c r="O646" i="1" a="1"/>
  <c r="O646" i="1" s="1"/>
  <c r="P646" i="1" s="1"/>
  <c r="O647" i="1" a="1"/>
  <c r="O647" i="1" s="1"/>
  <c r="P647" i="1" s="1"/>
  <c r="O648" i="1" a="1"/>
  <c r="O648" i="1" s="1"/>
  <c r="P648" i="1" s="1"/>
  <c r="O649" i="1" a="1"/>
  <c r="O649" i="1" s="1"/>
  <c r="P649" i="1" s="1"/>
  <c r="O650" i="1" a="1"/>
  <c r="O650" i="1" s="1"/>
  <c r="P650" i="1" s="1"/>
  <c r="O651" i="1" a="1"/>
  <c r="O651" i="1" s="1"/>
  <c r="P651" i="1" s="1"/>
  <c r="O652" i="1" a="1"/>
  <c r="O652" i="1" s="1"/>
  <c r="P652" i="1" s="1"/>
  <c r="O653" i="1" a="1"/>
  <c r="O653" i="1" s="1"/>
  <c r="P653" i="1" s="1"/>
  <c r="O654" i="1" a="1"/>
  <c r="O654" i="1" s="1"/>
  <c r="P654" i="1" s="1"/>
  <c r="O655" i="1" a="1"/>
  <c r="O655" i="1" s="1"/>
  <c r="P655" i="1" s="1"/>
  <c r="O656" i="1" a="1"/>
  <c r="O656" i="1" s="1"/>
  <c r="P656" i="1" s="1"/>
  <c r="O657" i="1" a="1"/>
  <c r="O657" i="1" s="1"/>
  <c r="P657" i="1" s="1"/>
  <c r="O658" i="1" a="1"/>
  <c r="O658" i="1" s="1"/>
  <c r="P658" i="1" s="1"/>
  <c r="O659" i="1" a="1"/>
  <c r="O659" i="1" s="1"/>
  <c r="P659" i="1" s="1"/>
  <c r="O660" i="1" a="1"/>
  <c r="O660" i="1" s="1"/>
  <c r="P660" i="1" s="1"/>
  <c r="O661" i="1" a="1"/>
  <c r="O661" i="1" s="1"/>
  <c r="P661" i="1" s="1"/>
  <c r="O662" i="1" a="1"/>
  <c r="O662" i="1" s="1"/>
  <c r="P662" i="1" s="1"/>
  <c r="O663" i="1" a="1"/>
  <c r="O663" i="1" s="1"/>
  <c r="P663" i="1" s="1"/>
  <c r="O664" i="1" a="1"/>
  <c r="O664" i="1" s="1"/>
  <c r="P664" i="1" s="1"/>
  <c r="O665" i="1" a="1"/>
  <c r="O665" i="1" s="1"/>
  <c r="P665" i="1" s="1"/>
  <c r="O666" i="1" a="1"/>
  <c r="O666" i="1" s="1"/>
  <c r="P666" i="1" s="1"/>
  <c r="O667" i="1" a="1"/>
  <c r="O667" i="1" s="1"/>
  <c r="P667" i="1" s="1"/>
  <c r="O668" i="1" a="1"/>
  <c r="O668" i="1" s="1"/>
  <c r="P668" i="1" s="1"/>
  <c r="O669" i="1" a="1"/>
  <c r="O669" i="1" s="1"/>
  <c r="P669" i="1" s="1"/>
  <c r="O670" i="1" a="1"/>
  <c r="O670" i="1" s="1"/>
  <c r="P670" i="1" s="1"/>
  <c r="O671" i="1" a="1"/>
  <c r="O671" i="1" s="1"/>
  <c r="P671" i="1" s="1"/>
  <c r="O672" i="1" a="1"/>
  <c r="O672" i="1" s="1"/>
  <c r="P672" i="1" s="1"/>
  <c r="O673" i="1" a="1"/>
  <c r="O673" i="1" s="1"/>
  <c r="P673" i="1" s="1"/>
  <c r="O674" i="1" a="1"/>
  <c r="O674" i="1" s="1"/>
  <c r="P674" i="1" s="1"/>
  <c r="O675" i="1" a="1"/>
  <c r="O675" i="1" s="1"/>
  <c r="P675" i="1" s="1"/>
  <c r="O676" i="1" a="1"/>
  <c r="O676" i="1" s="1"/>
  <c r="P676" i="1" s="1"/>
  <c r="O677" i="1" a="1"/>
  <c r="O677" i="1" s="1"/>
  <c r="P677" i="1" s="1"/>
  <c r="O678" i="1" a="1"/>
  <c r="O678" i="1" s="1"/>
  <c r="P678" i="1" s="1"/>
  <c r="O679" i="1" a="1"/>
  <c r="O679" i="1" s="1"/>
  <c r="P679" i="1" s="1"/>
  <c r="O680" i="1" a="1"/>
  <c r="O680" i="1" s="1"/>
  <c r="P680" i="1" s="1"/>
  <c r="O681" i="1" a="1"/>
  <c r="O681" i="1" s="1"/>
  <c r="P681" i="1" s="1"/>
  <c r="O682" i="1" a="1"/>
  <c r="O682" i="1" s="1"/>
  <c r="P682" i="1" s="1"/>
  <c r="O683" i="1" a="1"/>
  <c r="O683" i="1" s="1"/>
  <c r="P683" i="1" s="1"/>
  <c r="O684" i="1" a="1"/>
  <c r="O684" i="1" s="1"/>
  <c r="P684" i="1" s="1"/>
  <c r="O685" i="1" a="1"/>
  <c r="O685" i="1" s="1"/>
  <c r="P685" i="1" s="1"/>
  <c r="O686" i="1" a="1"/>
  <c r="O686" i="1" s="1"/>
  <c r="P686" i="1" s="1"/>
  <c r="O687" i="1" a="1"/>
  <c r="O687" i="1" s="1"/>
  <c r="P687" i="1" s="1"/>
  <c r="O688" i="1" a="1"/>
  <c r="O688" i="1" s="1"/>
  <c r="P688" i="1" s="1"/>
  <c r="O689" i="1" a="1"/>
  <c r="O689" i="1" s="1"/>
  <c r="P689" i="1" s="1"/>
  <c r="O690" i="1" a="1"/>
  <c r="O690" i="1" s="1"/>
  <c r="P690" i="1" s="1"/>
  <c r="O691" i="1" a="1"/>
  <c r="O691" i="1" s="1"/>
  <c r="P691" i="1" s="1"/>
  <c r="O692" i="1" a="1"/>
  <c r="O692" i="1" s="1"/>
  <c r="P692" i="1" s="1"/>
  <c r="O693" i="1" a="1"/>
  <c r="O693" i="1" s="1"/>
  <c r="P693" i="1" s="1"/>
  <c r="O694" i="1" a="1"/>
  <c r="O694" i="1" s="1"/>
  <c r="P694" i="1" s="1"/>
  <c r="O695" i="1" a="1"/>
  <c r="O695" i="1" s="1"/>
  <c r="P695" i="1" s="1"/>
  <c r="O696" i="1" a="1"/>
  <c r="O696" i="1" s="1"/>
  <c r="P696" i="1" s="1"/>
  <c r="O697" i="1" a="1"/>
  <c r="O697" i="1" s="1"/>
  <c r="P697" i="1" s="1"/>
  <c r="O698" i="1" a="1"/>
  <c r="O698" i="1" s="1"/>
  <c r="P698" i="1" s="1"/>
  <c r="O699" i="1" a="1"/>
  <c r="O699" i="1" s="1"/>
  <c r="P699" i="1" s="1"/>
  <c r="O700" i="1" a="1"/>
  <c r="O700" i="1" s="1"/>
  <c r="P700" i="1" s="1"/>
  <c r="O701" i="1" a="1"/>
  <c r="O701" i="1" s="1"/>
  <c r="P701" i="1" s="1"/>
  <c r="O702" i="1" a="1"/>
  <c r="O702" i="1" s="1"/>
  <c r="P702" i="1" s="1"/>
  <c r="O703" i="1" a="1"/>
  <c r="O703" i="1" s="1"/>
  <c r="P703" i="1" s="1"/>
  <c r="O704" i="1" a="1"/>
  <c r="O704" i="1" s="1"/>
  <c r="P704" i="1" s="1"/>
  <c r="O705" i="1" a="1"/>
  <c r="O705" i="1" s="1"/>
  <c r="P705" i="1" s="1"/>
  <c r="O706" i="1" a="1"/>
  <c r="O706" i="1" s="1"/>
  <c r="P706" i="1" s="1"/>
  <c r="O707" i="1" a="1"/>
  <c r="O707" i="1" s="1"/>
  <c r="P707" i="1" s="1"/>
  <c r="O708" i="1" a="1"/>
  <c r="O708" i="1" s="1"/>
  <c r="P708" i="1" s="1"/>
  <c r="O709" i="1" a="1"/>
  <c r="O709" i="1" s="1"/>
  <c r="P709" i="1" s="1"/>
  <c r="O710" i="1" a="1"/>
  <c r="O710" i="1" s="1"/>
  <c r="P710" i="1" s="1"/>
  <c r="O711" i="1" a="1"/>
  <c r="O711" i="1" s="1"/>
  <c r="P711" i="1" s="1"/>
  <c r="O712" i="1" a="1"/>
  <c r="O712" i="1" s="1"/>
  <c r="P712" i="1" s="1"/>
  <c r="O713" i="1" a="1"/>
  <c r="O713" i="1" s="1"/>
  <c r="P713" i="1" s="1"/>
  <c r="O714" i="1" a="1"/>
  <c r="O714" i="1" s="1"/>
  <c r="P714" i="1" s="1"/>
  <c r="O715" i="1" a="1"/>
  <c r="O715" i="1" s="1"/>
  <c r="P715" i="1" s="1"/>
  <c r="O716" i="1" a="1"/>
  <c r="O716" i="1" s="1"/>
  <c r="P716" i="1" s="1"/>
  <c r="O717" i="1" a="1"/>
  <c r="O717" i="1" s="1"/>
  <c r="P717" i="1" s="1"/>
  <c r="O718" i="1" a="1"/>
  <c r="O718" i="1" s="1"/>
  <c r="P718" i="1" s="1"/>
  <c r="O719" i="1" a="1"/>
  <c r="O719" i="1" s="1"/>
  <c r="P719" i="1" s="1"/>
  <c r="O720" i="1" a="1"/>
  <c r="O720" i="1" s="1"/>
  <c r="P720" i="1" s="1"/>
  <c r="O721" i="1" a="1"/>
  <c r="O721" i="1" s="1"/>
  <c r="P721" i="1" s="1"/>
  <c r="O722" i="1" a="1"/>
  <c r="O722" i="1" s="1"/>
  <c r="P722" i="1" s="1"/>
  <c r="O723" i="1" a="1"/>
  <c r="O723" i="1" s="1"/>
  <c r="P723" i="1" s="1"/>
  <c r="O724" i="1" a="1"/>
  <c r="O724" i="1" s="1"/>
  <c r="P724" i="1" s="1"/>
  <c r="O725" i="1" a="1"/>
  <c r="O725" i="1" s="1"/>
  <c r="P725" i="1" s="1"/>
  <c r="O726" i="1" a="1"/>
  <c r="O726" i="1" s="1"/>
  <c r="P726" i="1" s="1"/>
  <c r="O727" i="1" a="1"/>
  <c r="O727" i="1" s="1"/>
  <c r="P727" i="1" s="1"/>
  <c r="O728" i="1" a="1"/>
  <c r="O728" i="1" s="1"/>
  <c r="P728" i="1" s="1"/>
  <c r="O729" i="1" a="1"/>
  <c r="O729" i="1" s="1"/>
  <c r="P729" i="1" s="1"/>
  <c r="O730" i="1" a="1"/>
  <c r="O730" i="1" s="1"/>
  <c r="P730" i="1" s="1"/>
  <c r="O731" i="1" a="1"/>
  <c r="O731" i="1" s="1"/>
  <c r="P731" i="1" s="1"/>
  <c r="O732" i="1" a="1"/>
  <c r="O732" i="1" s="1"/>
  <c r="P732" i="1" s="1"/>
  <c r="O733" i="1" a="1"/>
  <c r="O733" i="1" s="1"/>
  <c r="P733" i="1" s="1"/>
  <c r="O734" i="1" a="1"/>
  <c r="O734" i="1" s="1"/>
  <c r="P734" i="1" s="1"/>
  <c r="O735" i="1" a="1"/>
  <c r="O735" i="1" s="1"/>
  <c r="P735" i="1" s="1"/>
  <c r="O736" i="1" a="1"/>
  <c r="O736" i="1" s="1"/>
  <c r="P736" i="1" s="1"/>
  <c r="O737" i="1" a="1"/>
  <c r="O737" i="1" s="1"/>
  <c r="P737" i="1" s="1"/>
  <c r="O738" i="1" a="1"/>
  <c r="O738" i="1" s="1"/>
  <c r="P738" i="1" s="1"/>
  <c r="O739" i="1" a="1"/>
  <c r="O739" i="1" s="1"/>
  <c r="P739" i="1" s="1"/>
  <c r="O740" i="1" a="1"/>
  <c r="O740" i="1" s="1"/>
  <c r="P740" i="1" s="1"/>
  <c r="O741" i="1" a="1"/>
  <c r="O741" i="1" s="1"/>
  <c r="P741" i="1" s="1"/>
  <c r="O742" i="1" a="1"/>
  <c r="O742" i="1" s="1"/>
  <c r="P742" i="1" s="1"/>
  <c r="O743" i="1" a="1"/>
  <c r="O743" i="1" s="1"/>
  <c r="P743" i="1" s="1"/>
  <c r="O744" i="1" a="1"/>
  <c r="O744" i="1" s="1"/>
  <c r="P744" i="1" s="1"/>
  <c r="O745" i="1" a="1"/>
  <c r="O745" i="1" s="1"/>
  <c r="P745" i="1" s="1"/>
  <c r="O746" i="1" a="1"/>
  <c r="O746" i="1" s="1"/>
  <c r="P746" i="1" s="1"/>
  <c r="O747" i="1" a="1"/>
  <c r="O747" i="1" s="1"/>
  <c r="P747" i="1" s="1"/>
  <c r="O748" i="1" a="1"/>
  <c r="O748" i="1" s="1"/>
  <c r="P748" i="1" s="1"/>
  <c r="O749" i="1" a="1"/>
  <c r="O749" i="1" s="1"/>
  <c r="P749" i="1" s="1"/>
  <c r="O750" i="1" a="1"/>
  <c r="O750" i="1" s="1"/>
  <c r="P750" i="1" s="1"/>
  <c r="O751" i="1" a="1"/>
  <c r="O751" i="1" s="1"/>
  <c r="P751" i="1" s="1"/>
  <c r="O752" i="1" a="1"/>
  <c r="O752" i="1" s="1"/>
  <c r="P752" i="1" s="1"/>
  <c r="O753" i="1" a="1"/>
  <c r="O753" i="1" s="1"/>
  <c r="P753" i="1" s="1"/>
  <c r="O754" i="1" a="1"/>
  <c r="O754" i="1" s="1"/>
  <c r="P754" i="1" s="1"/>
  <c r="O755" i="1" a="1"/>
  <c r="O755" i="1" s="1"/>
  <c r="P755" i="1" s="1"/>
  <c r="O756" i="1" a="1"/>
  <c r="O756" i="1" s="1"/>
  <c r="P756" i="1" s="1"/>
  <c r="O757" i="1" a="1"/>
  <c r="O757" i="1" s="1"/>
  <c r="P757" i="1" s="1"/>
  <c r="O758" i="1" a="1"/>
  <c r="O758" i="1" s="1"/>
  <c r="P758" i="1" s="1"/>
  <c r="O759" i="1" a="1"/>
  <c r="O759" i="1" s="1"/>
  <c r="P759" i="1" s="1"/>
  <c r="O760" i="1" a="1"/>
  <c r="O760" i="1" s="1"/>
  <c r="P760" i="1" s="1"/>
  <c r="O761" i="1" a="1"/>
  <c r="O761" i="1" s="1"/>
  <c r="P761" i="1" s="1"/>
  <c r="O762" i="1" a="1"/>
  <c r="O762" i="1" s="1"/>
  <c r="P762" i="1" s="1"/>
  <c r="O763" i="1" a="1"/>
  <c r="O763" i="1" s="1"/>
  <c r="P763" i="1" s="1"/>
  <c r="O764" i="1" a="1"/>
  <c r="O764" i="1" s="1"/>
  <c r="P764" i="1" s="1"/>
  <c r="O765" i="1" a="1"/>
  <c r="O765" i="1" s="1"/>
  <c r="P765" i="1" s="1"/>
  <c r="O766" i="1" a="1"/>
  <c r="O766" i="1" s="1"/>
  <c r="P766" i="1" s="1"/>
  <c r="O767" i="1" a="1"/>
  <c r="O767" i="1" s="1"/>
  <c r="P767" i="1" s="1"/>
  <c r="O768" i="1" a="1"/>
  <c r="O768" i="1" s="1"/>
  <c r="P768" i="1" s="1"/>
  <c r="O769" i="1" a="1"/>
  <c r="O769" i="1" s="1"/>
  <c r="P769" i="1" s="1"/>
  <c r="O770" i="1" a="1"/>
  <c r="O770" i="1" s="1"/>
  <c r="P770" i="1" s="1"/>
  <c r="O771" i="1" a="1"/>
  <c r="O771" i="1" s="1"/>
  <c r="P771" i="1" s="1"/>
  <c r="O772" i="1" a="1"/>
  <c r="O772" i="1" s="1"/>
  <c r="P772" i="1" s="1"/>
  <c r="O773" i="1" a="1"/>
  <c r="O773" i="1" s="1"/>
  <c r="P773" i="1" s="1"/>
  <c r="O774" i="1" a="1"/>
  <c r="O774" i="1" s="1"/>
  <c r="P774" i="1" s="1"/>
  <c r="O775" i="1" a="1"/>
  <c r="O775" i="1" s="1"/>
  <c r="P775" i="1" s="1"/>
  <c r="O776" i="1" a="1"/>
  <c r="O776" i="1" s="1"/>
  <c r="P776" i="1" s="1"/>
  <c r="O777" i="1" a="1"/>
  <c r="O777" i="1" s="1"/>
  <c r="P777" i="1" s="1"/>
  <c r="O778" i="1" a="1"/>
  <c r="O778" i="1" s="1"/>
  <c r="P778" i="1" s="1"/>
  <c r="O779" i="1" a="1"/>
  <c r="O779" i="1" s="1"/>
  <c r="P779" i="1" s="1"/>
  <c r="O780" i="1" a="1"/>
  <c r="O780" i="1" s="1"/>
  <c r="P780" i="1" s="1"/>
  <c r="O781" i="1" a="1"/>
  <c r="O781" i="1" s="1"/>
  <c r="P781" i="1" s="1"/>
  <c r="O782" i="1" a="1"/>
  <c r="O782" i="1" s="1"/>
  <c r="P782" i="1" s="1"/>
  <c r="O783" i="1" a="1"/>
  <c r="O783" i="1" s="1"/>
  <c r="P783" i="1" s="1"/>
  <c r="O784" i="1" a="1"/>
  <c r="O784" i="1" s="1"/>
  <c r="P784" i="1" s="1"/>
  <c r="O785" i="1" a="1"/>
  <c r="O785" i="1" s="1"/>
  <c r="P785" i="1" s="1"/>
  <c r="O786" i="1" a="1"/>
  <c r="O786" i="1" s="1"/>
  <c r="P786" i="1" s="1"/>
  <c r="O787" i="1" a="1"/>
  <c r="O787" i="1" s="1"/>
  <c r="P787" i="1" s="1"/>
  <c r="O788" i="1" a="1"/>
  <c r="O788" i="1" s="1"/>
  <c r="P788" i="1" s="1"/>
  <c r="O789" i="1" a="1"/>
  <c r="O789" i="1" s="1"/>
  <c r="P789" i="1" s="1"/>
  <c r="O790" i="1" a="1"/>
  <c r="O790" i="1" s="1"/>
  <c r="P790" i="1" s="1"/>
  <c r="O791" i="1" a="1"/>
  <c r="O791" i="1" s="1"/>
  <c r="P791" i="1" s="1"/>
  <c r="O792" i="1" a="1"/>
  <c r="O792" i="1" s="1"/>
  <c r="P792" i="1" s="1"/>
  <c r="O793" i="1" a="1"/>
  <c r="O793" i="1" s="1"/>
  <c r="P793" i="1" s="1"/>
  <c r="O794" i="1" a="1"/>
  <c r="O794" i="1" s="1"/>
  <c r="P794" i="1" s="1"/>
  <c r="O795" i="1" a="1"/>
  <c r="O795" i="1" s="1"/>
  <c r="P795" i="1" s="1"/>
  <c r="O796" i="1" a="1"/>
  <c r="O796" i="1" s="1"/>
  <c r="P796" i="1" s="1"/>
  <c r="O797" i="1" a="1"/>
  <c r="O797" i="1" s="1"/>
  <c r="P797" i="1" s="1"/>
  <c r="O798" i="1" a="1"/>
  <c r="O798" i="1" s="1"/>
  <c r="P798" i="1" s="1"/>
  <c r="O799" i="1" a="1"/>
  <c r="O799" i="1" s="1"/>
  <c r="P799" i="1" s="1"/>
  <c r="O800" i="1" a="1"/>
  <c r="O800" i="1" s="1"/>
  <c r="P800" i="1" s="1"/>
  <c r="O801" i="1" a="1"/>
  <c r="O801" i="1" s="1"/>
  <c r="P801" i="1" s="1"/>
  <c r="O802" i="1" a="1"/>
  <c r="O802" i="1" s="1"/>
  <c r="P802" i="1" s="1"/>
  <c r="O803" i="1" a="1"/>
  <c r="O803" i="1" s="1"/>
  <c r="P803" i="1" s="1"/>
  <c r="O804" i="1" a="1"/>
  <c r="O804" i="1" s="1"/>
  <c r="P804" i="1" s="1"/>
  <c r="O805" i="1" a="1"/>
  <c r="O805" i="1" s="1"/>
  <c r="P805" i="1" s="1"/>
  <c r="O806" i="1" a="1"/>
  <c r="O806" i="1" s="1"/>
  <c r="P806" i="1" s="1"/>
  <c r="O807" i="1" a="1"/>
  <c r="O807" i="1" s="1"/>
  <c r="P807" i="1" s="1"/>
  <c r="O808" i="1" a="1"/>
  <c r="O808" i="1" s="1"/>
  <c r="P808" i="1" s="1"/>
  <c r="O809" i="1" a="1"/>
  <c r="O809" i="1" s="1"/>
  <c r="P809" i="1" s="1"/>
  <c r="O810" i="1" a="1"/>
  <c r="O810" i="1"/>
  <c r="P810" i="1" s="1"/>
  <c r="O811" i="1" a="1"/>
  <c r="O811" i="1" s="1"/>
  <c r="P811" i="1" s="1"/>
  <c r="O812" i="1" a="1"/>
  <c r="O812" i="1" s="1"/>
  <c r="P812" i="1" s="1"/>
  <c r="O813" i="1" a="1"/>
  <c r="O813" i="1" s="1"/>
  <c r="P813" i="1" s="1"/>
  <c r="O814" i="1" a="1"/>
  <c r="O814" i="1" s="1"/>
  <c r="P814" i="1" s="1"/>
  <c r="O815" i="1" a="1"/>
  <c r="O815" i="1" s="1"/>
  <c r="P815" i="1" s="1"/>
  <c r="O816" i="1" a="1"/>
  <c r="O816" i="1" s="1"/>
  <c r="P816" i="1" s="1"/>
  <c r="O817" i="1" a="1"/>
  <c r="O817" i="1" s="1"/>
  <c r="P817" i="1" s="1"/>
  <c r="O818" i="1" a="1"/>
  <c r="O818" i="1" s="1"/>
  <c r="P818" i="1" s="1"/>
  <c r="O819" i="1" a="1"/>
  <c r="O819" i="1" s="1"/>
  <c r="P819" i="1" s="1"/>
  <c r="O820" i="1" a="1"/>
  <c r="O820" i="1" s="1"/>
  <c r="P820" i="1" s="1"/>
  <c r="O821" i="1" a="1"/>
  <c r="O821" i="1" s="1"/>
  <c r="P821" i="1" s="1"/>
  <c r="O822" i="1" a="1"/>
  <c r="O822" i="1" s="1"/>
  <c r="P822" i="1" s="1"/>
  <c r="O823" i="1" a="1"/>
  <c r="O823" i="1" s="1"/>
  <c r="P823" i="1" s="1"/>
  <c r="O824" i="1" a="1"/>
  <c r="O824" i="1" s="1"/>
  <c r="P824" i="1" s="1"/>
  <c r="O825" i="1" a="1"/>
  <c r="O825" i="1" s="1"/>
  <c r="P825" i="1" s="1"/>
  <c r="O826" i="1" a="1"/>
  <c r="O826" i="1" s="1"/>
  <c r="P826" i="1" s="1"/>
  <c r="O827" i="1" a="1"/>
  <c r="O827" i="1" s="1"/>
  <c r="P827" i="1" s="1"/>
  <c r="O828" i="1" a="1"/>
  <c r="O828" i="1" s="1"/>
  <c r="P828" i="1" s="1"/>
  <c r="O829" i="1" a="1"/>
  <c r="O829" i="1" s="1"/>
  <c r="P829" i="1" s="1"/>
  <c r="O830" i="1" a="1"/>
  <c r="O830" i="1" s="1"/>
  <c r="P830" i="1" s="1"/>
  <c r="O831" i="1" a="1"/>
  <c r="O831" i="1" s="1"/>
  <c r="P831" i="1" s="1"/>
  <c r="O832" i="1" a="1"/>
  <c r="O832" i="1" s="1"/>
  <c r="P832" i="1" s="1"/>
  <c r="O833" i="1" a="1"/>
  <c r="O833" i="1" s="1"/>
  <c r="P833" i="1" s="1"/>
  <c r="O834" i="1" a="1"/>
  <c r="O834" i="1" s="1"/>
  <c r="P834" i="1" s="1"/>
  <c r="O835" i="1" a="1"/>
  <c r="O835" i="1" s="1"/>
  <c r="P835" i="1" s="1"/>
  <c r="O836" i="1" a="1"/>
  <c r="O836" i="1" s="1"/>
  <c r="P836" i="1" s="1"/>
  <c r="O837" i="1" a="1"/>
  <c r="O837" i="1" s="1"/>
  <c r="P837" i="1" s="1"/>
  <c r="O838" i="1" a="1"/>
  <c r="O838" i="1" s="1"/>
  <c r="P838" i="1" s="1"/>
  <c r="O839" i="1" a="1"/>
  <c r="O839" i="1" s="1"/>
  <c r="P839" i="1" s="1"/>
  <c r="O840" i="1" a="1"/>
  <c r="O840" i="1" s="1"/>
  <c r="P840" i="1" s="1"/>
  <c r="O841" i="1" a="1"/>
  <c r="O841" i="1" s="1"/>
  <c r="P841" i="1" s="1"/>
  <c r="O842" i="1" a="1"/>
  <c r="O842" i="1" s="1"/>
  <c r="P842" i="1" s="1"/>
  <c r="O843" i="1" a="1"/>
  <c r="O843" i="1" s="1"/>
  <c r="P843" i="1" s="1"/>
  <c r="O844" i="1" a="1"/>
  <c r="O844" i="1" s="1"/>
  <c r="P844" i="1" s="1"/>
  <c r="O845" i="1" a="1"/>
  <c r="O845" i="1" s="1"/>
  <c r="P845" i="1" s="1"/>
  <c r="O846" i="1" a="1"/>
  <c r="O846" i="1" s="1"/>
  <c r="P846" i="1" s="1"/>
  <c r="O847" i="1" a="1"/>
  <c r="O847" i="1" s="1"/>
  <c r="P847" i="1" s="1"/>
  <c r="O848" i="1" a="1"/>
  <c r="O848" i="1" s="1"/>
  <c r="P848" i="1" s="1"/>
  <c r="O849" i="1" a="1"/>
  <c r="O849" i="1" s="1"/>
  <c r="P849" i="1" s="1"/>
  <c r="O850" i="1" a="1"/>
  <c r="O850" i="1" s="1"/>
  <c r="P850" i="1" s="1"/>
  <c r="O851" i="1" a="1"/>
  <c r="O851" i="1" s="1"/>
  <c r="P851" i="1" s="1"/>
  <c r="O852" i="1" a="1"/>
  <c r="O852" i="1" s="1"/>
  <c r="P852" i="1" s="1"/>
  <c r="O853" i="1" a="1"/>
  <c r="O853" i="1" s="1"/>
  <c r="P853" i="1" s="1"/>
  <c r="O854" i="1" a="1"/>
  <c r="O854" i="1" s="1"/>
  <c r="P854" i="1" s="1"/>
  <c r="O855" i="1" a="1"/>
  <c r="O855" i="1" s="1"/>
  <c r="P855" i="1" s="1"/>
  <c r="O856" i="1" a="1"/>
  <c r="O856" i="1" s="1"/>
  <c r="P856" i="1" s="1"/>
  <c r="O857" i="1" a="1"/>
  <c r="O857" i="1" s="1"/>
  <c r="P857" i="1" s="1"/>
  <c r="O858" i="1" a="1"/>
  <c r="O858" i="1" s="1"/>
  <c r="P858" i="1" s="1"/>
  <c r="O859" i="1" a="1"/>
  <c r="O859" i="1" s="1"/>
  <c r="P859" i="1" s="1"/>
  <c r="O860" i="1" a="1"/>
  <c r="O860" i="1" s="1"/>
  <c r="P860" i="1" s="1"/>
  <c r="O861" i="1" a="1"/>
  <c r="O861" i="1" s="1"/>
  <c r="P861" i="1" s="1"/>
  <c r="O862" i="1" a="1"/>
  <c r="O862" i="1" s="1"/>
  <c r="P862" i="1" s="1"/>
  <c r="O863" i="1" a="1"/>
  <c r="O863" i="1" s="1"/>
  <c r="P863" i="1" s="1"/>
  <c r="O864" i="1" a="1"/>
  <c r="O864" i="1" s="1"/>
  <c r="P864" i="1" s="1"/>
  <c r="O865" i="1" a="1"/>
  <c r="O865" i="1" s="1"/>
  <c r="P865" i="1" s="1"/>
  <c r="O866" i="1" a="1"/>
  <c r="O866" i="1" s="1"/>
  <c r="P866" i="1" s="1"/>
  <c r="O867" i="1" a="1"/>
  <c r="O867" i="1" s="1"/>
  <c r="P867" i="1" s="1"/>
  <c r="O868" i="1" a="1"/>
  <c r="O868" i="1" s="1"/>
  <c r="P868" i="1" s="1"/>
  <c r="O869" i="1" a="1"/>
  <c r="O869" i="1" s="1"/>
  <c r="P869" i="1" s="1"/>
  <c r="O870" i="1" a="1"/>
  <c r="O870" i="1" s="1"/>
  <c r="P870" i="1" s="1"/>
  <c r="O871" i="1" a="1"/>
  <c r="O871" i="1" s="1"/>
  <c r="P871" i="1" s="1"/>
  <c r="O872" i="1" a="1"/>
  <c r="O872" i="1" s="1"/>
  <c r="P872" i="1" s="1"/>
  <c r="O873" i="1" a="1"/>
  <c r="O873" i="1" s="1"/>
  <c r="P873" i="1" s="1"/>
  <c r="O874" i="1" a="1"/>
  <c r="O874" i="1" s="1"/>
  <c r="P874" i="1" s="1"/>
  <c r="O875" i="1" a="1"/>
  <c r="O875" i="1" s="1"/>
  <c r="P875" i="1" s="1"/>
  <c r="O876" i="1" a="1"/>
  <c r="O876" i="1" s="1"/>
  <c r="P876" i="1" s="1"/>
  <c r="O877" i="1" a="1"/>
  <c r="O877" i="1" s="1"/>
  <c r="P877" i="1" s="1"/>
  <c r="O878" i="1" a="1"/>
  <c r="O878" i="1" s="1"/>
  <c r="P878" i="1" s="1"/>
  <c r="O879" i="1" a="1"/>
  <c r="O879" i="1" s="1"/>
  <c r="P879" i="1" s="1"/>
  <c r="O880" i="1" a="1"/>
  <c r="O880" i="1" s="1"/>
  <c r="P880" i="1" s="1"/>
  <c r="O881" i="1" a="1"/>
  <c r="O881" i="1" s="1"/>
  <c r="P881" i="1" s="1"/>
  <c r="O882" i="1" a="1"/>
  <c r="O882" i="1" s="1"/>
  <c r="P882" i="1" s="1"/>
  <c r="O883" i="1" a="1"/>
  <c r="O883" i="1" s="1"/>
  <c r="P883" i="1" s="1"/>
  <c r="O884" i="1" a="1"/>
  <c r="O884" i="1" s="1"/>
  <c r="P884" i="1" s="1"/>
  <c r="O885" i="1" a="1"/>
  <c r="O885" i="1" s="1"/>
  <c r="P885" i="1" s="1"/>
  <c r="O886" i="1" a="1"/>
  <c r="O886" i="1" s="1"/>
  <c r="P886" i="1" s="1"/>
  <c r="O887" i="1" a="1"/>
  <c r="O887" i="1" s="1"/>
  <c r="P887" i="1" s="1"/>
  <c r="O888" i="1" a="1"/>
  <c r="O888" i="1" s="1"/>
  <c r="P888" i="1" s="1"/>
  <c r="O889" i="1" a="1"/>
  <c r="O889" i="1" s="1"/>
  <c r="P889" i="1" s="1"/>
  <c r="O890" i="1" a="1"/>
  <c r="O890" i="1" s="1"/>
  <c r="P890" i="1" s="1"/>
  <c r="O891" i="1" a="1"/>
  <c r="O891" i="1" s="1"/>
  <c r="P891" i="1" s="1"/>
  <c r="O892" i="1" a="1"/>
  <c r="O892" i="1" s="1"/>
  <c r="P892" i="1" s="1"/>
  <c r="O893" i="1" a="1"/>
  <c r="O893" i="1" s="1"/>
  <c r="P893" i="1" s="1"/>
  <c r="O894" i="1" a="1"/>
  <c r="O894" i="1" s="1"/>
  <c r="P894" i="1" s="1"/>
  <c r="O895" i="1" a="1"/>
  <c r="O895" i="1" s="1"/>
  <c r="P895" i="1" s="1"/>
  <c r="O896" i="1" a="1"/>
  <c r="O896" i="1" s="1"/>
  <c r="P896" i="1" s="1"/>
  <c r="O897" i="1" a="1"/>
  <c r="O897" i="1" s="1"/>
  <c r="P897" i="1" s="1"/>
  <c r="O898" i="1" a="1"/>
  <c r="O898" i="1" s="1"/>
  <c r="P898" i="1" s="1"/>
  <c r="O899" i="1" a="1"/>
  <c r="O899" i="1" s="1"/>
  <c r="P899" i="1" s="1"/>
  <c r="O900" i="1" a="1"/>
  <c r="O900" i="1" s="1"/>
  <c r="P900" i="1" s="1"/>
  <c r="O901" i="1" a="1"/>
  <c r="O901" i="1" s="1"/>
  <c r="P901" i="1" s="1"/>
  <c r="O902" i="1" a="1"/>
  <c r="O902" i="1" s="1"/>
  <c r="P902" i="1" s="1"/>
  <c r="O903" i="1" a="1"/>
  <c r="O903" i="1" s="1"/>
  <c r="P903" i="1" s="1"/>
  <c r="O904" i="1" a="1"/>
  <c r="O904" i="1" s="1"/>
  <c r="P904" i="1" s="1"/>
  <c r="O905" i="1" a="1"/>
  <c r="O905" i="1" s="1"/>
  <c r="P905" i="1" s="1"/>
  <c r="O906" i="1" a="1"/>
  <c r="O906" i="1" s="1"/>
  <c r="P906" i="1" s="1"/>
  <c r="O907" i="1" a="1"/>
  <c r="O907" i="1" s="1"/>
  <c r="P907" i="1" s="1"/>
  <c r="O908" i="1" a="1"/>
  <c r="O908" i="1" s="1"/>
  <c r="P908" i="1" s="1"/>
  <c r="O909" i="1" a="1"/>
  <c r="O909" i="1" s="1"/>
  <c r="P909" i="1" s="1"/>
  <c r="O910" i="1" a="1"/>
  <c r="O910" i="1" s="1"/>
  <c r="P910" i="1" s="1"/>
  <c r="O911" i="1" a="1"/>
  <c r="O911" i="1" s="1"/>
  <c r="P911" i="1" s="1"/>
  <c r="O912" i="1" a="1"/>
  <c r="O912" i="1" s="1"/>
  <c r="P912" i="1" s="1"/>
  <c r="O913" i="1" a="1"/>
  <c r="O913" i="1" s="1"/>
  <c r="P913" i="1" s="1"/>
  <c r="O914" i="1" a="1"/>
  <c r="O914" i="1" s="1"/>
  <c r="P914" i="1" s="1"/>
  <c r="O915" i="1" a="1"/>
  <c r="O915" i="1" s="1"/>
  <c r="P915" i="1" s="1"/>
  <c r="O916" i="1" a="1"/>
  <c r="O916" i="1" s="1"/>
  <c r="P916" i="1" s="1"/>
  <c r="O917" i="1" a="1"/>
  <c r="O917" i="1" s="1"/>
  <c r="P917" i="1" s="1"/>
  <c r="O918" i="1" a="1"/>
  <c r="O918" i="1" s="1"/>
  <c r="P918" i="1" s="1"/>
  <c r="O919" i="1" a="1"/>
  <c r="O919" i="1" s="1"/>
  <c r="P919" i="1" s="1"/>
  <c r="O920" i="1" a="1"/>
  <c r="O920" i="1" s="1"/>
  <c r="P920" i="1" s="1"/>
  <c r="O921" i="1" a="1"/>
  <c r="O921" i="1" s="1"/>
  <c r="P921" i="1" s="1"/>
  <c r="O922" i="1" a="1"/>
  <c r="O922" i="1" s="1"/>
  <c r="P922" i="1" s="1"/>
  <c r="O923" i="1" a="1"/>
  <c r="O923" i="1" s="1"/>
  <c r="P923" i="1" s="1"/>
  <c r="O924" i="1" a="1"/>
  <c r="O924" i="1" s="1"/>
  <c r="P924" i="1" s="1"/>
  <c r="O925" i="1" a="1"/>
  <c r="O925" i="1" s="1"/>
  <c r="P925" i="1" s="1"/>
  <c r="O926" i="1" a="1"/>
  <c r="O926" i="1" s="1"/>
  <c r="P926" i="1" s="1"/>
  <c r="O927" i="1" a="1"/>
  <c r="O927" i="1" s="1"/>
  <c r="P927" i="1" s="1"/>
  <c r="O928" i="1" a="1"/>
  <c r="O928" i="1" s="1"/>
  <c r="P928" i="1" s="1"/>
  <c r="O929" i="1" a="1"/>
  <c r="O929" i="1" s="1"/>
  <c r="P929" i="1" s="1"/>
  <c r="O930" i="1" a="1"/>
  <c r="O930" i="1" s="1"/>
  <c r="P930" i="1" s="1"/>
  <c r="O931" i="1" a="1"/>
  <c r="O931" i="1" s="1"/>
  <c r="P931" i="1" s="1"/>
  <c r="O932" i="1" a="1"/>
  <c r="O932" i="1" s="1"/>
  <c r="P932" i="1" s="1"/>
  <c r="O933" i="1" a="1"/>
  <c r="O933" i="1" s="1"/>
  <c r="P933" i="1" s="1"/>
  <c r="O934" i="1" a="1"/>
  <c r="O934" i="1" s="1"/>
  <c r="P934" i="1" s="1"/>
  <c r="O935" i="1" a="1"/>
  <c r="O935" i="1" s="1"/>
  <c r="P935" i="1" s="1"/>
  <c r="O936" i="1" a="1"/>
  <c r="O936" i="1" s="1"/>
  <c r="P936" i="1" s="1"/>
  <c r="O937" i="1" a="1"/>
  <c r="O937" i="1" s="1"/>
  <c r="P937" i="1" s="1"/>
  <c r="O938" i="1" a="1"/>
  <c r="O938" i="1" s="1"/>
  <c r="P938" i="1" s="1"/>
  <c r="O939" i="1" a="1"/>
  <c r="O939" i="1" s="1"/>
  <c r="P939" i="1" s="1"/>
  <c r="O940" i="1" a="1"/>
  <c r="O940" i="1" s="1"/>
  <c r="P940" i="1" s="1"/>
  <c r="O941" i="1" a="1"/>
  <c r="O941" i="1" s="1"/>
  <c r="P941" i="1" s="1"/>
  <c r="O942" i="1" a="1"/>
  <c r="O942" i="1" s="1"/>
  <c r="P942" i="1" s="1"/>
  <c r="O943" i="1" a="1"/>
  <c r="O943" i="1" s="1"/>
  <c r="P943" i="1" s="1"/>
  <c r="O944" i="1" a="1"/>
  <c r="O944" i="1" s="1"/>
  <c r="P944" i="1" s="1"/>
  <c r="O945" i="1" a="1"/>
  <c r="O945" i="1" s="1"/>
  <c r="P945" i="1" s="1"/>
  <c r="O946" i="1" a="1"/>
  <c r="O946" i="1" s="1"/>
  <c r="P946" i="1" s="1"/>
  <c r="O947" i="1" a="1"/>
  <c r="O947" i="1" s="1"/>
  <c r="P947" i="1" s="1"/>
  <c r="O948" i="1" a="1"/>
  <c r="O948" i="1" s="1"/>
  <c r="P948" i="1" s="1"/>
  <c r="O949" i="1" a="1"/>
  <c r="O949" i="1" s="1"/>
  <c r="P949" i="1" s="1"/>
  <c r="O950" i="1" a="1"/>
  <c r="O950" i="1" s="1"/>
  <c r="P950" i="1" s="1"/>
  <c r="O951" i="1" a="1"/>
  <c r="O951" i="1" s="1"/>
  <c r="P951" i="1" s="1"/>
  <c r="O952" i="1" a="1"/>
  <c r="O952" i="1" s="1"/>
  <c r="P952" i="1" s="1"/>
  <c r="O953" i="1" a="1"/>
  <c r="O953" i="1" s="1"/>
  <c r="P953" i="1" s="1"/>
  <c r="O954" i="1" a="1"/>
  <c r="O954" i="1" s="1"/>
  <c r="P954" i="1" s="1"/>
  <c r="O955" i="1" a="1"/>
  <c r="O955" i="1" s="1"/>
  <c r="P955" i="1" s="1"/>
  <c r="O956" i="1" a="1"/>
  <c r="O956" i="1" s="1"/>
  <c r="P956" i="1" s="1"/>
  <c r="O957" i="1" a="1"/>
  <c r="O957" i="1" s="1"/>
  <c r="P957" i="1" s="1"/>
  <c r="O958" i="1" a="1"/>
  <c r="O958" i="1" s="1"/>
  <c r="P958" i="1" s="1"/>
  <c r="O959" i="1" a="1"/>
  <c r="O959" i="1" s="1"/>
  <c r="P959" i="1" s="1"/>
  <c r="O960" i="1" a="1"/>
  <c r="O960" i="1" s="1"/>
  <c r="P960" i="1" s="1"/>
  <c r="O961" i="1" a="1"/>
  <c r="O961" i="1" s="1"/>
  <c r="P961" i="1" s="1"/>
  <c r="O962" i="1" a="1"/>
  <c r="O962" i="1" s="1"/>
  <c r="P962" i="1" s="1"/>
  <c r="O963" i="1" a="1"/>
  <c r="O963" i="1" s="1"/>
  <c r="P963" i="1" s="1"/>
  <c r="O964" i="1" a="1"/>
  <c r="O964" i="1" s="1"/>
  <c r="P964" i="1" s="1"/>
  <c r="O965" i="1" a="1"/>
  <c r="O965" i="1" s="1"/>
  <c r="P965" i="1" s="1"/>
  <c r="O966" i="1" a="1"/>
  <c r="O966" i="1" s="1"/>
  <c r="P966" i="1" s="1"/>
  <c r="O967" i="1" a="1"/>
  <c r="O967" i="1" s="1"/>
  <c r="P967" i="1" s="1"/>
  <c r="O968" i="1" a="1"/>
  <c r="O968" i="1" s="1"/>
  <c r="P968" i="1" s="1"/>
  <c r="O969" i="1" a="1"/>
  <c r="O969" i="1" s="1"/>
  <c r="P969" i="1" s="1"/>
  <c r="O970" i="1" a="1"/>
  <c r="O970" i="1" s="1"/>
  <c r="P970" i="1" s="1"/>
  <c r="O971" i="1" a="1"/>
  <c r="O971" i="1" s="1"/>
  <c r="P971" i="1" s="1"/>
  <c r="O972" i="1" a="1"/>
  <c r="O972" i="1" s="1"/>
  <c r="P972" i="1" s="1"/>
  <c r="O973" i="1" a="1"/>
  <c r="O973" i="1" s="1"/>
  <c r="P973" i="1" s="1"/>
  <c r="O974" i="1" a="1"/>
  <c r="O974" i="1" s="1"/>
  <c r="P974" i="1" s="1"/>
  <c r="O975" i="1" a="1"/>
  <c r="O975" i="1" s="1"/>
  <c r="P975" i="1" s="1"/>
  <c r="O976" i="1" a="1"/>
  <c r="O976" i="1" s="1"/>
  <c r="P976" i="1" s="1"/>
  <c r="O977" i="1" a="1"/>
  <c r="O977" i="1" s="1"/>
  <c r="P977" i="1" s="1"/>
  <c r="O978" i="1" a="1"/>
  <c r="O978" i="1" s="1"/>
  <c r="P978" i="1" s="1"/>
  <c r="O979" i="1" a="1"/>
  <c r="O979" i="1" s="1"/>
  <c r="P979" i="1" s="1"/>
  <c r="O980" i="1" a="1"/>
  <c r="O980" i="1" s="1"/>
  <c r="P980" i="1" s="1"/>
  <c r="O981" i="1" a="1"/>
  <c r="O981" i="1" s="1"/>
  <c r="P981" i="1" s="1"/>
  <c r="O982" i="1" a="1"/>
  <c r="O982" i="1" s="1"/>
  <c r="P982" i="1" s="1"/>
  <c r="O983" i="1" a="1"/>
  <c r="O983" i="1" s="1"/>
  <c r="P983" i="1" s="1"/>
  <c r="O984" i="1" a="1"/>
  <c r="O984" i="1" s="1"/>
  <c r="P984" i="1" s="1"/>
  <c r="O985" i="1" a="1"/>
  <c r="O985" i="1" s="1"/>
  <c r="P985" i="1" s="1"/>
  <c r="O986" i="1" a="1"/>
  <c r="O986" i="1" s="1"/>
  <c r="P986" i="1" s="1"/>
  <c r="O987" i="1" a="1"/>
  <c r="O987" i="1" s="1"/>
  <c r="P987" i="1" s="1"/>
  <c r="O988" i="1" a="1"/>
  <c r="O988" i="1" s="1"/>
  <c r="P988" i="1" s="1"/>
  <c r="O989" i="1" a="1"/>
  <c r="O989" i="1" s="1"/>
  <c r="P989" i="1" s="1"/>
  <c r="O990" i="1" a="1"/>
  <c r="O990" i="1" s="1"/>
  <c r="P990" i="1" s="1"/>
  <c r="O991" i="1" a="1"/>
  <c r="O991" i="1" s="1"/>
  <c r="P991" i="1" s="1"/>
  <c r="O992" i="1" a="1"/>
  <c r="O992" i="1" s="1"/>
  <c r="P992" i="1" s="1"/>
  <c r="O993" i="1" a="1"/>
  <c r="O993" i="1" s="1"/>
  <c r="P993" i="1" s="1"/>
  <c r="O994" i="1" a="1"/>
  <c r="O994" i="1" s="1"/>
  <c r="P994" i="1" s="1"/>
  <c r="O995" i="1" a="1"/>
  <c r="O995" i="1" s="1"/>
  <c r="P995" i="1" s="1"/>
  <c r="O996" i="1" a="1"/>
  <c r="O996" i="1" s="1"/>
  <c r="P996" i="1" s="1"/>
  <c r="O997" i="1" a="1"/>
  <c r="O997" i="1" s="1"/>
  <c r="P997" i="1" s="1"/>
  <c r="O998" i="1" a="1"/>
  <c r="O998" i="1" s="1"/>
  <c r="P998" i="1" s="1"/>
  <c r="O999" i="1" a="1"/>
  <c r="O999" i="1" s="1"/>
  <c r="P999" i="1" s="1"/>
  <c r="O1000" i="1" a="1"/>
  <c r="O1000" i="1" s="1"/>
  <c r="P1000" i="1" s="1"/>
  <c r="O1001" i="1" a="1"/>
  <c r="O1001" i="1" s="1"/>
  <c r="P1001" i="1" s="1"/>
  <c r="O1002" i="1" a="1"/>
  <c r="O1002" i="1" s="1"/>
  <c r="P1002" i="1" s="1"/>
  <c r="O1003" i="1" a="1"/>
  <c r="O1003" i="1" s="1"/>
  <c r="P1003" i="1" s="1"/>
  <c r="O1004" i="1" a="1"/>
  <c r="O1004" i="1" s="1"/>
  <c r="P1004" i="1" s="1"/>
  <c r="O1005" i="1" a="1"/>
  <c r="O1005" i="1" s="1"/>
  <c r="P1005" i="1" s="1"/>
  <c r="O1006" i="1" a="1"/>
  <c r="O1006" i="1" s="1"/>
  <c r="P1006" i="1" s="1"/>
  <c r="O1007" i="1" a="1"/>
  <c r="O1007" i="1" s="1"/>
  <c r="P1007" i="1" s="1"/>
  <c r="O1008" i="1" a="1"/>
  <c r="O1008" i="1"/>
  <c r="P1008" i="1" s="1"/>
  <c r="O1009" i="1" a="1"/>
  <c r="O1009" i="1" s="1"/>
  <c r="P1009" i="1" s="1"/>
  <c r="O1010" i="1" a="1"/>
  <c r="O1010" i="1" s="1"/>
  <c r="P1010" i="1" s="1"/>
  <c r="O1011" i="1" a="1"/>
  <c r="O1011" i="1" s="1"/>
  <c r="P1011" i="1" s="1"/>
  <c r="O1012" i="1" a="1"/>
  <c r="O1012" i="1" s="1"/>
  <c r="P1012" i="1" s="1"/>
  <c r="O1013" i="1" a="1"/>
  <c r="O1013" i="1" s="1"/>
  <c r="P1013" i="1" s="1"/>
  <c r="O1014" i="1" a="1"/>
  <c r="O1014" i="1" s="1"/>
  <c r="P1014" i="1" s="1"/>
  <c r="O1015" i="1" a="1"/>
  <c r="O1015" i="1" s="1"/>
  <c r="P1015" i="1" s="1"/>
  <c r="O1016" i="1" a="1"/>
  <c r="O1016" i="1" s="1"/>
  <c r="P1016" i="1" s="1"/>
  <c r="O1017" i="1" a="1"/>
  <c r="O1017" i="1" s="1"/>
  <c r="P1017" i="1" s="1"/>
  <c r="O1018" i="1" a="1"/>
  <c r="O1018" i="1" s="1"/>
  <c r="P1018" i="1" s="1"/>
  <c r="O1019" i="1" a="1"/>
  <c r="O1019" i="1" s="1"/>
  <c r="P1019" i="1" s="1"/>
  <c r="O1020" i="1" a="1"/>
  <c r="O1020" i="1" s="1"/>
  <c r="P1020" i="1" s="1"/>
  <c r="O1021" i="1" a="1"/>
  <c r="O1021" i="1" s="1"/>
  <c r="P1021" i="1" s="1"/>
  <c r="O1022" i="1" a="1"/>
  <c r="O1022" i="1" s="1"/>
  <c r="P1022" i="1" s="1"/>
  <c r="O1023" i="1" a="1"/>
  <c r="O1023" i="1" s="1"/>
  <c r="P1023" i="1" s="1"/>
  <c r="O1024" i="1" a="1"/>
  <c r="O1024" i="1" s="1"/>
  <c r="P1024" i="1" s="1"/>
  <c r="O1025" i="1" a="1"/>
  <c r="O1025" i="1" s="1"/>
  <c r="P1025" i="1" s="1"/>
  <c r="O1026" i="1" a="1"/>
  <c r="O1026" i="1" s="1"/>
  <c r="P1026" i="1" s="1"/>
  <c r="O1027" i="1" a="1"/>
  <c r="O1027" i="1" s="1"/>
  <c r="P1027" i="1" s="1"/>
  <c r="O1028" i="1" a="1"/>
  <c r="O1028" i="1" s="1"/>
  <c r="P1028" i="1" s="1"/>
  <c r="O1029" i="1" a="1"/>
  <c r="O1029" i="1" s="1"/>
  <c r="P1029" i="1" s="1"/>
  <c r="O1030" i="1" a="1"/>
  <c r="O1030" i="1" s="1"/>
  <c r="P1030" i="1" s="1"/>
  <c r="O1031" i="1" a="1"/>
  <c r="O1031" i="1" s="1"/>
  <c r="P1031" i="1" s="1"/>
  <c r="O1032" i="1" a="1"/>
  <c r="O1032" i="1" s="1"/>
  <c r="P1032" i="1" s="1"/>
  <c r="O1033" i="1" a="1"/>
  <c r="O1033" i="1" s="1"/>
  <c r="P1033" i="1" s="1"/>
  <c r="O1034" i="1" a="1"/>
  <c r="O1034" i="1" s="1"/>
  <c r="P1034" i="1" s="1"/>
  <c r="O1035" i="1" a="1"/>
  <c r="O1035" i="1" s="1"/>
  <c r="P1035" i="1" s="1"/>
  <c r="O1036" i="1" a="1"/>
  <c r="O1036" i="1" s="1"/>
  <c r="P1036" i="1" s="1"/>
  <c r="O1037" i="1" a="1"/>
  <c r="O1037" i="1" s="1"/>
  <c r="P1037" i="1" s="1"/>
  <c r="O1038" i="1" a="1"/>
  <c r="O1038" i="1" s="1"/>
  <c r="P1038" i="1" s="1"/>
  <c r="O1039" i="1" a="1"/>
  <c r="O1039" i="1" s="1"/>
  <c r="P1039" i="1" s="1"/>
  <c r="O1040" i="1" a="1"/>
  <c r="O1040" i="1" s="1"/>
  <c r="P1040" i="1" s="1"/>
  <c r="O1041" i="1" a="1"/>
  <c r="O1041" i="1" s="1"/>
  <c r="P1041" i="1" s="1"/>
  <c r="O1042" i="1" a="1"/>
  <c r="O1042" i="1" s="1"/>
  <c r="P1042" i="1" s="1"/>
  <c r="O1043" i="1" a="1"/>
  <c r="O1043" i="1" s="1"/>
  <c r="P1043" i="1" s="1"/>
  <c r="O1044" i="1" a="1"/>
  <c r="O1044" i="1" s="1"/>
  <c r="P1044" i="1" s="1"/>
  <c r="O1045" i="1" a="1"/>
  <c r="O1045" i="1" s="1"/>
  <c r="P1045" i="1" s="1"/>
  <c r="O1046" i="1" a="1"/>
  <c r="O1046" i="1" s="1"/>
  <c r="P1046" i="1" s="1"/>
  <c r="O1047" i="1" a="1"/>
  <c r="O1047" i="1" s="1"/>
  <c r="P1047" i="1" s="1"/>
  <c r="O1048" i="1" a="1"/>
  <c r="O1048" i="1" s="1"/>
  <c r="P1048" i="1" s="1"/>
  <c r="O1049" i="1" a="1"/>
  <c r="O1049" i="1" s="1"/>
  <c r="P1049" i="1" s="1"/>
  <c r="O1050" i="1" a="1"/>
  <c r="O1050" i="1" s="1"/>
  <c r="P1050" i="1" s="1"/>
  <c r="O1051" i="1" a="1"/>
  <c r="O1051" i="1" s="1"/>
  <c r="P1051" i="1" s="1"/>
  <c r="O1052" i="1" a="1"/>
  <c r="O1052" i="1" s="1"/>
  <c r="P1052" i="1" s="1"/>
  <c r="O1053" i="1" a="1"/>
  <c r="O1053" i="1" s="1"/>
  <c r="P1053" i="1" s="1"/>
  <c r="O1054" i="1" a="1"/>
  <c r="O1054" i="1" s="1"/>
  <c r="P1054" i="1" s="1"/>
  <c r="O1055" i="1" a="1"/>
  <c r="O1055" i="1" s="1"/>
  <c r="P1055" i="1" s="1"/>
  <c r="O1056" i="1" a="1"/>
  <c r="O1056" i="1" s="1"/>
  <c r="P1056" i="1" s="1"/>
  <c r="O1057" i="1" a="1"/>
  <c r="O1057" i="1" s="1"/>
  <c r="P1057" i="1" s="1"/>
  <c r="O1058" i="1" a="1"/>
  <c r="O1058" i="1" s="1"/>
  <c r="P1058" i="1" s="1"/>
  <c r="O1059" i="1" a="1"/>
  <c r="O1059" i="1" s="1"/>
  <c r="P1059" i="1" s="1"/>
  <c r="O1060" i="1" a="1"/>
  <c r="O1060" i="1" s="1"/>
  <c r="P1060" i="1" s="1"/>
  <c r="O1061" i="1" a="1"/>
  <c r="O1061" i="1" s="1"/>
  <c r="P1061" i="1" s="1"/>
  <c r="O1062" i="1" a="1"/>
  <c r="O1062" i="1" s="1"/>
  <c r="P1062" i="1" s="1"/>
  <c r="O1063" i="1" a="1"/>
  <c r="O1063" i="1" s="1"/>
  <c r="P1063" i="1" s="1"/>
  <c r="O1064" i="1" a="1"/>
  <c r="O1064" i="1" s="1"/>
  <c r="P1064" i="1" s="1"/>
  <c r="O1065" i="1" a="1"/>
  <c r="O1065" i="1" s="1"/>
  <c r="P1065" i="1" s="1"/>
  <c r="O1066" i="1" a="1"/>
  <c r="O1066" i="1" s="1"/>
  <c r="P1066" i="1" s="1"/>
  <c r="O1067" i="1" a="1"/>
  <c r="O1067" i="1" s="1"/>
  <c r="P1067" i="1" s="1"/>
  <c r="O1068" i="1" a="1"/>
  <c r="O1068" i="1" s="1"/>
  <c r="P1068" i="1" s="1"/>
  <c r="O1069" i="1" a="1"/>
  <c r="O1069" i="1" s="1"/>
  <c r="P1069" i="1" s="1"/>
  <c r="O1070" i="1" a="1"/>
  <c r="O1070" i="1" s="1"/>
  <c r="P1070" i="1" s="1"/>
  <c r="O1071" i="1" a="1"/>
  <c r="O1071" i="1" s="1"/>
  <c r="P1071" i="1" s="1"/>
  <c r="O1072" i="1" a="1"/>
  <c r="O1072" i="1" s="1"/>
  <c r="P1072" i="1" s="1"/>
  <c r="O1073" i="1" a="1"/>
  <c r="O1073" i="1" s="1"/>
  <c r="P1073" i="1" s="1"/>
  <c r="O1074" i="1" a="1"/>
  <c r="O1074" i="1" s="1"/>
  <c r="P1074" i="1" s="1"/>
  <c r="O1075" i="1" a="1"/>
  <c r="O1075" i="1" s="1"/>
  <c r="P1075" i="1" s="1"/>
  <c r="O1076" i="1" a="1"/>
  <c r="O1076" i="1" s="1"/>
  <c r="P1076" i="1" s="1"/>
  <c r="O1077" i="1" a="1"/>
  <c r="O1077" i="1" s="1"/>
  <c r="P1077" i="1" s="1"/>
  <c r="O1078" i="1" a="1"/>
  <c r="O1078" i="1" s="1"/>
  <c r="P1078" i="1" s="1"/>
  <c r="O1079" i="1" a="1"/>
  <c r="O1079" i="1" s="1"/>
  <c r="P1079" i="1" s="1"/>
  <c r="O1080" i="1" a="1"/>
  <c r="O1080" i="1" s="1"/>
  <c r="P1080" i="1" s="1"/>
  <c r="O1081" i="1" a="1"/>
  <c r="O1081" i="1" s="1"/>
  <c r="P1081" i="1" s="1"/>
  <c r="O1082" i="1" a="1"/>
  <c r="O1082" i="1" s="1"/>
  <c r="P1082" i="1" s="1"/>
  <c r="O1083" i="1" a="1"/>
  <c r="O1083" i="1" s="1"/>
  <c r="P1083" i="1" s="1"/>
  <c r="O1084" i="1" a="1"/>
  <c r="O1084" i="1" s="1"/>
  <c r="P1084" i="1" s="1"/>
  <c r="O1085" i="1" a="1"/>
  <c r="O1085" i="1" s="1"/>
  <c r="P1085" i="1" s="1"/>
  <c r="O1086" i="1" a="1"/>
  <c r="O1086" i="1" s="1"/>
  <c r="P1086" i="1" s="1"/>
  <c r="O1087" i="1" a="1"/>
  <c r="O1087" i="1" s="1"/>
  <c r="P1087" i="1" s="1"/>
  <c r="O1088" i="1" a="1"/>
  <c r="O1088" i="1" s="1"/>
  <c r="P1088" i="1" s="1"/>
  <c r="O1089" i="1" a="1"/>
  <c r="O1089" i="1" s="1"/>
  <c r="P1089" i="1" s="1"/>
  <c r="O1090" i="1" a="1"/>
  <c r="O1090" i="1" s="1"/>
  <c r="P1090" i="1" s="1"/>
  <c r="O1091" i="1" a="1"/>
  <c r="O1091" i="1" s="1"/>
  <c r="P1091" i="1" s="1"/>
  <c r="O1092" i="1" a="1"/>
  <c r="O1092" i="1" s="1"/>
  <c r="P1092" i="1" s="1"/>
  <c r="O1093" i="1" a="1"/>
  <c r="O1093" i="1" s="1"/>
  <c r="P1093" i="1" s="1"/>
  <c r="O1094" i="1" a="1"/>
  <c r="O1094" i="1" s="1"/>
  <c r="P1094" i="1" s="1"/>
  <c r="O1095" i="1" a="1"/>
  <c r="O1095" i="1" s="1"/>
  <c r="P1095" i="1" s="1"/>
  <c r="O1096" i="1" a="1"/>
  <c r="O1096" i="1" s="1"/>
  <c r="P1096" i="1" s="1"/>
  <c r="O1097" i="1" a="1"/>
  <c r="O1097" i="1" s="1"/>
  <c r="P1097" i="1" s="1"/>
  <c r="O1098" i="1" a="1"/>
  <c r="O1098" i="1" s="1"/>
  <c r="P1098" i="1" s="1"/>
  <c r="O1099" i="1" a="1"/>
  <c r="O1099" i="1" s="1"/>
  <c r="P1099" i="1" s="1"/>
  <c r="O1100" i="1" a="1"/>
  <c r="O1100" i="1" s="1"/>
  <c r="P1100" i="1" s="1"/>
  <c r="O1101" i="1" a="1"/>
  <c r="O1101" i="1" s="1"/>
  <c r="P1101" i="1" s="1"/>
  <c r="O1102" i="1" a="1"/>
  <c r="O1102" i="1" s="1"/>
  <c r="P1102" i="1" s="1"/>
  <c r="O1103" i="1" a="1"/>
  <c r="O1103" i="1" s="1"/>
  <c r="P1103" i="1" s="1"/>
  <c r="O1104" i="1" a="1"/>
  <c r="O1104" i="1" s="1"/>
  <c r="P1104" i="1" s="1"/>
  <c r="O1105" i="1" a="1"/>
  <c r="O1105" i="1" s="1"/>
  <c r="P1105" i="1" s="1"/>
  <c r="O1106" i="1" a="1"/>
  <c r="O1106" i="1" s="1"/>
  <c r="P1106" i="1" s="1"/>
  <c r="O1107" i="1" a="1"/>
  <c r="O1107" i="1" s="1"/>
  <c r="P1107" i="1" s="1"/>
  <c r="O1108" i="1" a="1"/>
  <c r="O1108" i="1" s="1"/>
  <c r="P1108" i="1" s="1"/>
  <c r="O1109" i="1" a="1"/>
  <c r="O1109" i="1" s="1"/>
  <c r="P1109" i="1" s="1"/>
  <c r="O1110" i="1" a="1"/>
  <c r="O1110" i="1" s="1"/>
  <c r="P1110" i="1" s="1"/>
  <c r="O1111" i="1" a="1"/>
  <c r="O1111" i="1" s="1"/>
  <c r="P1111" i="1" s="1"/>
  <c r="O1112" i="1" a="1"/>
  <c r="O1112" i="1" s="1"/>
  <c r="P1112" i="1" s="1"/>
  <c r="O1113" i="1" a="1"/>
  <c r="O1113" i="1" s="1"/>
  <c r="P1113" i="1" s="1"/>
  <c r="O1114" i="1" a="1"/>
  <c r="O1114" i="1" s="1"/>
  <c r="P1114" i="1" s="1"/>
  <c r="O1115" i="1" a="1"/>
  <c r="O1115" i="1" s="1"/>
  <c r="P1115" i="1" s="1"/>
  <c r="O1116" i="1" a="1"/>
  <c r="O1116" i="1" s="1"/>
  <c r="P1116" i="1" s="1"/>
  <c r="O1117" i="1" a="1"/>
  <c r="O1117" i="1" s="1"/>
  <c r="P1117" i="1" s="1"/>
  <c r="O1118" i="1" a="1"/>
  <c r="O1118" i="1" s="1"/>
  <c r="P1118" i="1" s="1"/>
  <c r="O1119" i="1" a="1"/>
  <c r="O1119" i="1" s="1"/>
  <c r="P1119" i="1" s="1"/>
  <c r="O1120" i="1" a="1"/>
  <c r="O1120" i="1" s="1"/>
  <c r="P1120" i="1" s="1"/>
  <c r="O1121" i="1" a="1"/>
  <c r="O1121" i="1" s="1"/>
  <c r="P1121" i="1" s="1"/>
  <c r="O1122" i="1" a="1"/>
  <c r="O1122" i="1" s="1"/>
  <c r="P1122" i="1" s="1"/>
  <c r="O1123" i="1" a="1"/>
  <c r="O1123" i="1" s="1"/>
  <c r="P1123" i="1" s="1"/>
  <c r="O1124" i="1" a="1"/>
  <c r="O1124" i="1" s="1"/>
  <c r="P1124" i="1" s="1"/>
  <c r="O1125" i="1" a="1"/>
  <c r="O1125" i="1" s="1"/>
  <c r="P1125" i="1" s="1"/>
  <c r="O1126" i="1" a="1"/>
  <c r="O1126" i="1" s="1"/>
  <c r="P1126" i="1" s="1"/>
  <c r="O1127" i="1" a="1"/>
  <c r="O1127" i="1" s="1"/>
  <c r="P1127" i="1" s="1"/>
  <c r="O1128" i="1" a="1"/>
  <c r="O1128" i="1" s="1"/>
  <c r="P1128" i="1" s="1"/>
  <c r="O1129" i="1" a="1"/>
  <c r="O1129" i="1" s="1"/>
  <c r="P1129" i="1" s="1"/>
  <c r="O1130" i="1" a="1"/>
  <c r="O1130" i="1" s="1"/>
  <c r="P1130" i="1" s="1"/>
  <c r="O1131" i="1" a="1"/>
  <c r="O1131" i="1" s="1"/>
  <c r="P1131" i="1" s="1"/>
  <c r="O1132" i="1" a="1"/>
  <c r="O1132" i="1" s="1"/>
  <c r="P1132" i="1" s="1"/>
  <c r="O1133" i="1" a="1"/>
  <c r="O1133" i="1" s="1"/>
  <c r="P1133" i="1" s="1"/>
  <c r="O1134" i="1" a="1"/>
  <c r="O1134" i="1" s="1"/>
  <c r="P1134" i="1" s="1"/>
  <c r="O1135" i="1" a="1"/>
  <c r="O1135" i="1" s="1"/>
  <c r="P1135" i="1" s="1"/>
  <c r="O1136" i="1" a="1"/>
  <c r="O1136" i="1" s="1"/>
  <c r="P1136" i="1" s="1"/>
  <c r="O1137" i="1" a="1"/>
  <c r="O1137" i="1" s="1"/>
  <c r="P1137" i="1" s="1"/>
  <c r="O1138" i="1" a="1"/>
  <c r="O1138" i="1" s="1"/>
  <c r="P1138" i="1" s="1"/>
  <c r="O1139" i="1" a="1"/>
  <c r="O1139" i="1" s="1"/>
  <c r="P1139" i="1" s="1"/>
  <c r="O1140" i="1" a="1"/>
  <c r="O1140" i="1" s="1"/>
  <c r="P1140" i="1" s="1"/>
  <c r="O1141" i="1" a="1"/>
  <c r="O1141" i="1" s="1"/>
  <c r="P1141" i="1" s="1"/>
  <c r="O1142" i="1" a="1"/>
  <c r="O1142" i="1" s="1"/>
  <c r="P1142" i="1" s="1"/>
  <c r="O1143" i="1" a="1"/>
  <c r="O1143" i="1" s="1"/>
  <c r="P1143" i="1" s="1"/>
  <c r="O1144" i="1" a="1"/>
  <c r="O1144" i="1" s="1"/>
  <c r="P1144" i="1" s="1"/>
  <c r="O1145" i="1" a="1"/>
  <c r="O1145" i="1" s="1"/>
  <c r="P1145" i="1" s="1"/>
  <c r="O1146" i="1" a="1"/>
  <c r="O1146" i="1" s="1"/>
  <c r="P1146" i="1" s="1"/>
  <c r="O1147" i="1" a="1"/>
  <c r="O1147" i="1" s="1"/>
  <c r="P1147" i="1" s="1"/>
  <c r="O1148" i="1" a="1"/>
  <c r="O1148" i="1" s="1"/>
  <c r="P1148" i="1" s="1"/>
  <c r="O1149" i="1" a="1"/>
  <c r="O1149" i="1" s="1"/>
  <c r="P1149" i="1" s="1"/>
  <c r="O1150" i="1" a="1"/>
  <c r="O1150" i="1" s="1"/>
  <c r="P1150" i="1" s="1"/>
  <c r="O1151" i="1" a="1"/>
  <c r="O1151" i="1" s="1"/>
  <c r="P1151" i="1" s="1"/>
  <c r="O1152" i="1" a="1"/>
  <c r="O1152" i="1" s="1"/>
  <c r="P1152" i="1" s="1"/>
  <c r="O1153" i="1" a="1"/>
  <c r="O1153" i="1" s="1"/>
  <c r="P1153" i="1" s="1"/>
  <c r="O1154" i="1" a="1"/>
  <c r="O1154" i="1" s="1"/>
  <c r="P1154" i="1" s="1"/>
  <c r="O1155" i="1" a="1"/>
  <c r="O1155" i="1" s="1"/>
  <c r="P1155" i="1" s="1"/>
  <c r="O1156" i="1" a="1"/>
  <c r="O1156" i="1" s="1"/>
  <c r="P1156" i="1" s="1"/>
  <c r="O1157" i="1" a="1"/>
  <c r="O1157" i="1" s="1"/>
  <c r="P1157" i="1" s="1"/>
  <c r="O1158" i="1" a="1"/>
  <c r="O1158" i="1" s="1"/>
  <c r="P1158" i="1" s="1"/>
  <c r="O1159" i="1" a="1"/>
  <c r="O1159" i="1" s="1"/>
  <c r="P1159" i="1" s="1"/>
  <c r="O1160" i="1" a="1"/>
  <c r="O1160" i="1" s="1"/>
  <c r="P1160" i="1" s="1"/>
  <c r="O1161" i="1" a="1"/>
  <c r="O1161" i="1" s="1"/>
  <c r="P1161" i="1" s="1"/>
  <c r="O1162" i="1" a="1"/>
  <c r="O1162" i="1" s="1"/>
  <c r="P1162" i="1" s="1"/>
  <c r="O1163" i="1" a="1"/>
  <c r="O1163" i="1" s="1"/>
  <c r="P1163" i="1" s="1"/>
  <c r="O1164" i="1" a="1"/>
  <c r="O1164" i="1" s="1"/>
  <c r="P1164" i="1" s="1"/>
  <c r="O1165" i="1" a="1"/>
  <c r="O1165" i="1" s="1"/>
  <c r="P1165" i="1" s="1"/>
  <c r="O1166" i="1" a="1"/>
  <c r="O1166" i="1" s="1"/>
  <c r="P1166" i="1" s="1"/>
  <c r="O1167" i="1" a="1"/>
  <c r="O1167" i="1" s="1"/>
  <c r="P1167" i="1" s="1"/>
  <c r="O1168" i="1" a="1"/>
  <c r="O1168" i="1" s="1"/>
  <c r="P1168" i="1" s="1"/>
  <c r="O1169" i="1" a="1"/>
  <c r="O1169" i="1" s="1"/>
  <c r="P1169" i="1" s="1"/>
  <c r="O1170" i="1" a="1"/>
  <c r="O1170" i="1" s="1"/>
  <c r="P1170" i="1" s="1"/>
  <c r="O1171" i="1" a="1"/>
  <c r="O1171" i="1" s="1"/>
  <c r="P1171" i="1" s="1"/>
  <c r="O1172" i="1" a="1"/>
  <c r="O1172" i="1" s="1"/>
  <c r="P1172" i="1" s="1"/>
  <c r="O1173" i="1" a="1"/>
  <c r="O1173" i="1" s="1"/>
  <c r="P1173" i="1" s="1"/>
  <c r="O1174" i="1" a="1"/>
  <c r="O1174" i="1" s="1"/>
  <c r="P1174" i="1" s="1"/>
  <c r="O1175" i="1" a="1"/>
  <c r="O1175" i="1" s="1"/>
  <c r="P1175" i="1" s="1"/>
  <c r="O1176" i="1" a="1"/>
  <c r="O1176" i="1" s="1"/>
  <c r="P1176" i="1" s="1"/>
  <c r="O1177" i="1" a="1"/>
  <c r="O1177" i="1" s="1"/>
  <c r="P1177" i="1" s="1"/>
  <c r="O1178" i="1" a="1"/>
  <c r="O1178" i="1" s="1"/>
  <c r="P1178" i="1" s="1"/>
  <c r="O1179" i="1" a="1"/>
  <c r="O1179" i="1" s="1"/>
  <c r="P1179" i="1" s="1"/>
  <c r="O1180" i="1" a="1"/>
  <c r="O1180" i="1" s="1"/>
  <c r="P1180" i="1" s="1"/>
  <c r="O1181" i="1" a="1"/>
  <c r="O1181" i="1" s="1"/>
  <c r="P1181" i="1" s="1"/>
  <c r="O1182" i="1" a="1"/>
  <c r="O1182" i="1" s="1"/>
  <c r="P1182" i="1" s="1"/>
  <c r="O1183" i="1" a="1"/>
  <c r="O1183" i="1" s="1"/>
  <c r="P1183" i="1" s="1"/>
  <c r="O1184" i="1" a="1"/>
  <c r="O1184" i="1" s="1"/>
  <c r="P1184" i="1" s="1"/>
  <c r="O1185" i="1" a="1"/>
  <c r="O1185" i="1" s="1"/>
  <c r="P1185" i="1" s="1"/>
  <c r="O1186" i="1" a="1"/>
  <c r="O1186" i="1" s="1"/>
  <c r="P1186" i="1" s="1"/>
  <c r="O1187" i="1" a="1"/>
  <c r="O1187" i="1" s="1"/>
  <c r="P1187" i="1" s="1"/>
  <c r="O1188" i="1" a="1"/>
  <c r="O1188" i="1" s="1"/>
  <c r="P1188" i="1" s="1"/>
  <c r="O1189" i="1" a="1"/>
  <c r="O1189" i="1" s="1"/>
  <c r="P1189" i="1" s="1"/>
  <c r="O1190" i="1" a="1"/>
  <c r="O1190" i="1" s="1"/>
  <c r="P1190" i="1" s="1"/>
  <c r="O1191" i="1" a="1"/>
  <c r="O1191" i="1" s="1"/>
  <c r="P1191" i="1" s="1"/>
  <c r="O1192" i="1" a="1"/>
  <c r="O1192" i="1" s="1"/>
  <c r="P1192" i="1" s="1"/>
  <c r="O1193" i="1" a="1"/>
  <c r="O1193" i="1" s="1"/>
  <c r="P1193" i="1" s="1"/>
  <c r="O1194" i="1" a="1"/>
  <c r="O1194" i="1" s="1"/>
  <c r="P1194" i="1" s="1"/>
  <c r="O1195" i="1" a="1"/>
  <c r="O1195" i="1" s="1"/>
  <c r="P1195" i="1" s="1"/>
  <c r="O1196" i="1" a="1"/>
  <c r="O1196" i="1" s="1"/>
  <c r="P1196" i="1" s="1"/>
  <c r="O1197" i="1" a="1"/>
  <c r="O1197" i="1" s="1"/>
  <c r="P1197" i="1" s="1"/>
  <c r="O1198" i="1" a="1"/>
  <c r="O1198" i="1" s="1"/>
  <c r="P1198" i="1" s="1"/>
  <c r="O1199" i="1" a="1"/>
  <c r="O1199" i="1" s="1"/>
  <c r="P1199" i="1" s="1"/>
  <c r="O1200" i="1" a="1"/>
  <c r="O1200" i="1" s="1"/>
  <c r="P1200" i="1" s="1"/>
  <c r="O1201" i="1" a="1"/>
  <c r="O1201" i="1" s="1"/>
  <c r="P1201" i="1" s="1"/>
  <c r="O1202" i="1" a="1"/>
  <c r="O1202" i="1" s="1"/>
  <c r="P1202" i="1" s="1"/>
  <c r="O1203" i="1" a="1"/>
  <c r="O1203" i="1" s="1"/>
  <c r="P1203" i="1" s="1"/>
  <c r="O1204" i="1" a="1"/>
  <c r="O1204" i="1" s="1"/>
  <c r="P1204" i="1" s="1"/>
  <c r="O1205" i="1" a="1"/>
  <c r="O1205" i="1" s="1"/>
  <c r="P1205" i="1" s="1"/>
  <c r="O1206" i="1" a="1"/>
  <c r="O1206" i="1" s="1"/>
  <c r="P1206" i="1" s="1"/>
  <c r="O1207" i="1" a="1"/>
  <c r="O1207" i="1" s="1"/>
  <c r="P1207" i="1" s="1"/>
  <c r="O1208" i="1" a="1"/>
  <c r="O1208" i="1" s="1"/>
  <c r="P1208" i="1" s="1"/>
  <c r="O1209" i="1" a="1"/>
  <c r="O1209" i="1" s="1"/>
  <c r="P1209" i="1" s="1"/>
  <c r="O1210" i="1" a="1"/>
  <c r="O1210" i="1" s="1"/>
  <c r="P1210" i="1" s="1"/>
  <c r="O1211" i="1" a="1"/>
  <c r="O1211" i="1" s="1"/>
  <c r="P1211" i="1" s="1"/>
  <c r="O1212" i="1" a="1"/>
  <c r="O1212" i="1" s="1"/>
  <c r="P1212" i="1" s="1"/>
  <c r="O1213" i="1" a="1"/>
  <c r="O1213" i="1" s="1"/>
  <c r="P1213" i="1" s="1"/>
  <c r="O1214" i="1" a="1"/>
  <c r="O1214" i="1" s="1"/>
  <c r="P1214" i="1" s="1"/>
  <c r="O1215" i="1" a="1"/>
  <c r="O1215" i="1" s="1"/>
  <c r="P1215" i="1" s="1"/>
  <c r="O1216" i="1" a="1"/>
  <c r="O1216" i="1" s="1"/>
  <c r="P1216" i="1" s="1"/>
  <c r="O1217" i="1" a="1"/>
  <c r="O1217" i="1" s="1"/>
  <c r="P1217" i="1" s="1"/>
  <c r="O1218" i="1" a="1"/>
  <c r="O1218" i="1" s="1"/>
  <c r="P1218" i="1" s="1"/>
  <c r="O1219" i="1" a="1"/>
  <c r="O1219" i="1" s="1"/>
  <c r="P1219" i="1" s="1"/>
  <c r="O1220" i="1" a="1"/>
  <c r="O1220" i="1" s="1"/>
  <c r="P1220" i="1" s="1"/>
  <c r="O1221" i="1" a="1"/>
  <c r="O1221" i="1" s="1"/>
  <c r="P1221" i="1" s="1"/>
  <c r="O1222" i="1" a="1"/>
  <c r="O1222" i="1" s="1"/>
  <c r="P1222" i="1" s="1"/>
  <c r="O1223" i="1" a="1"/>
  <c r="O1223" i="1" s="1"/>
  <c r="P1223" i="1" s="1"/>
  <c r="O1224" i="1" a="1"/>
  <c r="O1224" i="1" s="1"/>
  <c r="P1224" i="1" s="1"/>
  <c r="O1225" i="1" a="1"/>
  <c r="O1225" i="1" s="1"/>
  <c r="P1225" i="1" s="1"/>
  <c r="O1226" i="1" a="1"/>
  <c r="O1226" i="1" s="1"/>
  <c r="P1226" i="1" s="1"/>
  <c r="O1227" i="1" a="1"/>
  <c r="O1227" i="1" s="1"/>
  <c r="P1227" i="1" s="1"/>
  <c r="O1228" i="1" a="1"/>
  <c r="O1228" i="1" s="1"/>
  <c r="P1228" i="1" s="1"/>
  <c r="O1229" i="1" a="1"/>
  <c r="O1229" i="1" s="1"/>
  <c r="P1229" i="1" s="1"/>
  <c r="O1230" i="1" a="1"/>
  <c r="O1230" i="1" s="1"/>
  <c r="P1230" i="1" s="1"/>
  <c r="O1231" i="1" a="1"/>
  <c r="O1231" i="1" s="1"/>
  <c r="P1231" i="1" s="1"/>
  <c r="O1232" i="1" a="1"/>
  <c r="O1232" i="1" s="1"/>
  <c r="P1232" i="1" s="1"/>
  <c r="O1233" i="1" a="1"/>
  <c r="O1233" i="1" s="1"/>
  <c r="P1233" i="1" s="1"/>
  <c r="O1234" i="1" a="1"/>
  <c r="O1234" i="1" s="1"/>
  <c r="P1234" i="1" s="1"/>
  <c r="O1235" i="1" a="1"/>
  <c r="O1235" i="1" s="1"/>
  <c r="P1235" i="1" s="1"/>
  <c r="O1236" i="1" a="1"/>
  <c r="O1236" i="1" s="1"/>
  <c r="P1236" i="1" s="1"/>
  <c r="O1237" i="1" a="1"/>
  <c r="O1237" i="1" s="1"/>
  <c r="P1237" i="1" s="1"/>
  <c r="O1238" i="1" a="1"/>
  <c r="O1238" i="1" s="1"/>
  <c r="P1238" i="1" s="1"/>
  <c r="O1239" i="1" a="1"/>
  <c r="O1239" i="1" s="1"/>
  <c r="P1239" i="1" s="1"/>
  <c r="O1240" i="1" a="1"/>
  <c r="O1240" i="1" s="1"/>
  <c r="P1240" i="1" s="1"/>
  <c r="O1241" i="1" a="1"/>
  <c r="O1241" i="1" s="1"/>
  <c r="P1241" i="1" s="1"/>
  <c r="O1242" i="1" a="1"/>
  <c r="O1242" i="1" s="1"/>
  <c r="P1242" i="1" s="1"/>
  <c r="O1243" i="1" a="1"/>
  <c r="O1243" i="1" s="1"/>
  <c r="P1243" i="1" s="1"/>
  <c r="O1244" i="1" a="1"/>
  <c r="O1244" i="1" s="1"/>
  <c r="P1244" i="1" s="1"/>
  <c r="O1245" i="1" a="1"/>
  <c r="O1245" i="1" s="1"/>
  <c r="P1245" i="1" s="1"/>
  <c r="O1246" i="1" a="1"/>
  <c r="O1246" i="1" s="1"/>
  <c r="P1246" i="1" s="1"/>
  <c r="O1247" i="1" a="1"/>
  <c r="O1247" i="1" s="1"/>
  <c r="P1247" i="1" s="1"/>
  <c r="O1248" i="1" a="1"/>
  <c r="O1248" i="1" s="1"/>
  <c r="P1248" i="1" s="1"/>
  <c r="O1249" i="1" a="1"/>
  <c r="O1249" i="1" s="1"/>
  <c r="P1249" i="1" s="1"/>
  <c r="O1250" i="1" a="1"/>
  <c r="O1250" i="1" s="1"/>
  <c r="P1250" i="1" s="1"/>
  <c r="O1251" i="1" a="1"/>
  <c r="O1251" i="1" s="1"/>
  <c r="P1251" i="1" s="1"/>
  <c r="O1252" i="1" a="1"/>
  <c r="O1252" i="1" s="1"/>
  <c r="P1252" i="1" s="1"/>
  <c r="O1253" i="1" a="1"/>
  <c r="O1253" i="1" s="1"/>
  <c r="P1253" i="1" s="1"/>
  <c r="O1254" i="1" a="1"/>
  <c r="O1254" i="1" s="1"/>
  <c r="P1254" i="1" s="1"/>
  <c r="O1255" i="1" a="1"/>
  <c r="O1255" i="1" s="1"/>
  <c r="P1255" i="1" s="1"/>
  <c r="O1256" i="1" a="1"/>
  <c r="O1256" i="1" s="1"/>
  <c r="P1256" i="1" s="1"/>
  <c r="O1257" i="1" a="1"/>
  <c r="O1257" i="1" s="1"/>
  <c r="P1257" i="1" s="1"/>
  <c r="O1258" i="1" a="1"/>
  <c r="O1258" i="1" s="1"/>
  <c r="P1258" i="1" s="1"/>
  <c r="O1259" i="1" a="1"/>
  <c r="O1259" i="1" s="1"/>
  <c r="P1259" i="1" s="1"/>
  <c r="O1260" i="1" a="1"/>
  <c r="O1260" i="1" s="1"/>
  <c r="P1260" i="1" s="1"/>
  <c r="O1261" i="1" a="1"/>
  <c r="O1261" i="1" s="1"/>
  <c r="P1261" i="1" s="1"/>
  <c r="O1262" i="1" a="1"/>
  <c r="O1262" i="1" s="1"/>
  <c r="P1262" i="1" s="1"/>
  <c r="O1263" i="1" a="1"/>
  <c r="O1263" i="1" s="1"/>
  <c r="P1263" i="1" s="1"/>
  <c r="O1264" i="1" a="1"/>
  <c r="O1264" i="1" s="1"/>
  <c r="P1264" i="1" s="1"/>
  <c r="O1265" i="1" a="1"/>
  <c r="O1265" i="1" s="1"/>
  <c r="P1265" i="1" s="1"/>
  <c r="O1266" i="1" a="1"/>
  <c r="O1266" i="1" s="1"/>
  <c r="P1266" i="1" s="1"/>
  <c r="O1267" i="1" a="1"/>
  <c r="O1267" i="1" s="1"/>
  <c r="P1267" i="1" s="1"/>
  <c r="O1268" i="1" a="1"/>
  <c r="O1268" i="1" s="1"/>
  <c r="P1268" i="1" s="1"/>
  <c r="O1269" i="1" a="1"/>
  <c r="O1269" i="1" s="1"/>
  <c r="P1269" i="1" s="1"/>
  <c r="O1270" i="1" a="1"/>
  <c r="O1270" i="1" s="1"/>
  <c r="P1270" i="1" s="1"/>
  <c r="O1271" i="1" a="1"/>
  <c r="O1271" i="1" s="1"/>
  <c r="P1271" i="1" s="1"/>
  <c r="O1272" i="1" a="1"/>
  <c r="O1272" i="1" s="1"/>
  <c r="P1272" i="1" s="1"/>
  <c r="O1273" i="1" a="1"/>
  <c r="O1273" i="1" s="1"/>
  <c r="P1273" i="1" s="1"/>
  <c r="O1274" i="1" a="1"/>
  <c r="O1274" i="1" s="1"/>
  <c r="P1274" i="1" s="1"/>
  <c r="O1275" i="1" a="1"/>
  <c r="O1275" i="1" s="1"/>
  <c r="P1275" i="1" s="1"/>
  <c r="O1276" i="1" a="1"/>
  <c r="O1276" i="1" s="1"/>
  <c r="P1276" i="1" s="1"/>
  <c r="O1277" i="1" a="1"/>
  <c r="O1277" i="1" s="1"/>
  <c r="P1277" i="1" s="1"/>
  <c r="O1278" i="1" a="1"/>
  <c r="O1278" i="1" s="1"/>
  <c r="P1278" i="1" s="1"/>
  <c r="O1279" i="1" a="1"/>
  <c r="O1279" i="1" s="1"/>
  <c r="P1279" i="1" s="1"/>
  <c r="O1280" i="1" a="1"/>
  <c r="O1280" i="1" s="1"/>
  <c r="P1280" i="1" s="1"/>
  <c r="O1281" i="1" a="1"/>
  <c r="O1281" i="1" s="1"/>
  <c r="P1281" i="1" s="1"/>
  <c r="O1282" i="1" a="1"/>
  <c r="O1282" i="1" s="1"/>
  <c r="P1282" i="1" s="1"/>
  <c r="O1283" i="1" a="1"/>
  <c r="O1283" i="1" s="1"/>
  <c r="P1283" i="1" s="1"/>
  <c r="O1284" i="1" a="1"/>
  <c r="O1284" i="1" s="1"/>
  <c r="P1284" i="1" s="1"/>
  <c r="O1285" i="1" a="1"/>
  <c r="O1285" i="1" s="1"/>
  <c r="P1285" i="1" s="1"/>
  <c r="O1286" i="1" a="1"/>
  <c r="O1286" i="1" s="1"/>
  <c r="P1286" i="1" s="1"/>
  <c r="O1287" i="1" a="1"/>
  <c r="O1287" i="1" s="1"/>
  <c r="P1287" i="1" s="1"/>
  <c r="O1288" i="1" a="1"/>
  <c r="O1288" i="1" s="1"/>
  <c r="P1288" i="1" s="1"/>
  <c r="O1289" i="1" a="1"/>
  <c r="O1289" i="1" s="1"/>
  <c r="P1289" i="1" s="1"/>
  <c r="O1290" i="1" a="1"/>
  <c r="O1290" i="1" s="1"/>
  <c r="P1290" i="1" s="1"/>
  <c r="O1291" i="1" a="1"/>
  <c r="O1291" i="1" s="1"/>
  <c r="P1291" i="1" s="1"/>
  <c r="O1292" i="1" a="1"/>
  <c r="O1292" i="1" s="1"/>
  <c r="P1292" i="1" s="1"/>
  <c r="O1293" i="1" a="1"/>
  <c r="O1293" i="1" s="1"/>
  <c r="P1293" i="1" s="1"/>
  <c r="O1294" i="1" a="1"/>
  <c r="O1294" i="1" s="1"/>
  <c r="P1294" i="1" s="1"/>
  <c r="O1295" i="1" a="1"/>
  <c r="O1295" i="1" s="1"/>
  <c r="P1295" i="1" s="1"/>
  <c r="O1296" i="1" a="1"/>
  <c r="O1296" i="1" s="1"/>
  <c r="P1296" i="1" s="1"/>
  <c r="O1297" i="1" a="1"/>
  <c r="O1297" i="1" s="1"/>
  <c r="P1297" i="1" s="1"/>
  <c r="O1298" i="1" a="1"/>
  <c r="O1298" i="1" s="1"/>
  <c r="P1298" i="1" s="1"/>
  <c r="O1299" i="1" a="1"/>
  <c r="O1299" i="1" s="1"/>
  <c r="P1299" i="1" s="1"/>
  <c r="O1300" i="1" a="1"/>
  <c r="O1300" i="1" s="1"/>
  <c r="P1300" i="1" s="1"/>
  <c r="O1301" i="1" a="1"/>
  <c r="O1301" i="1" s="1"/>
  <c r="P1301" i="1" s="1"/>
  <c r="O1302" i="1" a="1"/>
  <c r="O1302" i="1" s="1"/>
  <c r="P1302" i="1" s="1"/>
  <c r="O1303" i="1" a="1"/>
  <c r="O1303" i="1" s="1"/>
  <c r="P1303" i="1" s="1"/>
  <c r="O1304" i="1" a="1"/>
  <c r="O1304" i="1" s="1"/>
  <c r="P1304" i="1" s="1"/>
  <c r="O1305" i="1" a="1"/>
  <c r="O1305" i="1" s="1"/>
  <c r="P1305" i="1" s="1"/>
  <c r="O1306" i="1" a="1"/>
  <c r="O1306" i="1" s="1"/>
  <c r="P1306" i="1" s="1"/>
  <c r="O1307" i="1" a="1"/>
  <c r="O1307" i="1" s="1"/>
  <c r="P1307" i="1" s="1"/>
  <c r="O1308" i="1" a="1"/>
  <c r="O1308" i="1" s="1"/>
  <c r="P1308" i="1" s="1"/>
  <c r="O1309" i="1" a="1"/>
  <c r="O1309" i="1" s="1"/>
  <c r="P1309" i="1" s="1"/>
  <c r="O1310" i="1" a="1"/>
  <c r="O1310" i="1" s="1"/>
  <c r="P1310" i="1" s="1"/>
  <c r="O1311" i="1" a="1"/>
  <c r="O1311" i="1" s="1"/>
  <c r="P1311" i="1" s="1"/>
  <c r="O1312" i="1" a="1"/>
  <c r="O1312" i="1" s="1"/>
  <c r="P1312" i="1" s="1"/>
  <c r="O1313" i="1" a="1"/>
  <c r="O1313" i="1" s="1"/>
  <c r="P1313" i="1" s="1"/>
  <c r="O1314" i="1" a="1"/>
  <c r="O1314" i="1" s="1"/>
  <c r="P1314" i="1" s="1"/>
  <c r="O1315" i="1" a="1"/>
  <c r="O1315" i="1" s="1"/>
  <c r="P1315" i="1" s="1"/>
  <c r="O1316" i="1" a="1"/>
  <c r="O1316" i="1" s="1"/>
  <c r="P1316" i="1" s="1"/>
  <c r="O1317" i="1" a="1"/>
  <c r="O1317" i="1" s="1"/>
  <c r="P1317" i="1" s="1"/>
  <c r="O1318" i="1" a="1"/>
  <c r="O1318" i="1" s="1"/>
  <c r="P1318" i="1" s="1"/>
  <c r="O1319" i="1" a="1"/>
  <c r="O1319" i="1" s="1"/>
  <c r="P1319" i="1" s="1"/>
  <c r="O1320" i="1" a="1"/>
  <c r="O1320" i="1" s="1"/>
  <c r="P1320" i="1" s="1"/>
  <c r="O1321" i="1" a="1"/>
  <c r="O1321" i="1" s="1"/>
  <c r="P1321" i="1" s="1"/>
  <c r="O1322" i="1" a="1"/>
  <c r="O1322" i="1" s="1"/>
  <c r="P1322" i="1" s="1"/>
  <c r="O1323" i="1" a="1"/>
  <c r="O1323" i="1" s="1"/>
  <c r="P1323" i="1" s="1"/>
  <c r="O1324" i="1" a="1"/>
  <c r="O1324" i="1" s="1"/>
  <c r="P1324" i="1" s="1"/>
  <c r="O1325" i="1" a="1"/>
  <c r="O1325" i="1" s="1"/>
  <c r="P1325" i="1" s="1"/>
  <c r="O1326" i="1" a="1"/>
  <c r="O1326" i="1" s="1"/>
  <c r="P1326" i="1" s="1"/>
  <c r="O1327" i="1" a="1"/>
  <c r="O1327" i="1" s="1"/>
  <c r="P1327" i="1" s="1"/>
  <c r="O1328" i="1" a="1"/>
  <c r="O1328" i="1" s="1"/>
  <c r="P1328" i="1" s="1"/>
  <c r="O1329" i="1" a="1"/>
  <c r="O1329" i="1" s="1"/>
  <c r="P1329" i="1" s="1"/>
  <c r="O1330" i="1" a="1"/>
  <c r="O1330" i="1" s="1"/>
  <c r="P1330" i="1" s="1"/>
  <c r="O1331" i="1" a="1"/>
  <c r="O1331" i="1" s="1"/>
  <c r="P1331" i="1" s="1"/>
  <c r="O1332" i="1" a="1"/>
  <c r="O1332" i="1" s="1"/>
  <c r="P1332" i="1" s="1"/>
  <c r="O1333" i="1" a="1"/>
  <c r="O1333" i="1" s="1"/>
  <c r="P1333" i="1" s="1"/>
  <c r="O1334" i="1" a="1"/>
  <c r="O1334" i="1" s="1"/>
  <c r="P1334" i="1" s="1"/>
  <c r="O1335" i="1" a="1"/>
  <c r="O1335" i="1" s="1"/>
  <c r="P1335" i="1" s="1"/>
  <c r="O1336" i="1" a="1"/>
  <c r="O1336" i="1" s="1"/>
  <c r="P1336" i="1" s="1"/>
  <c r="O1337" i="1" a="1"/>
  <c r="O1337" i="1" s="1"/>
  <c r="P1337" i="1" s="1"/>
  <c r="O1338" i="1" a="1"/>
  <c r="O1338" i="1" s="1"/>
  <c r="P1338" i="1" s="1"/>
  <c r="O1339" i="1" a="1"/>
  <c r="O1339" i="1" s="1"/>
  <c r="P1339" i="1" s="1"/>
  <c r="O1340" i="1" a="1"/>
  <c r="O1340" i="1" s="1"/>
  <c r="P1340" i="1" s="1"/>
  <c r="O1341" i="1" a="1"/>
  <c r="O1341" i="1" s="1"/>
  <c r="P1341" i="1" s="1"/>
  <c r="O1342" i="1" a="1"/>
  <c r="O1342" i="1" s="1"/>
  <c r="P1342" i="1" s="1"/>
  <c r="O1343" i="1" a="1"/>
  <c r="O1343" i="1" s="1"/>
  <c r="P1343" i="1" s="1"/>
  <c r="O1344" i="1" a="1"/>
  <c r="O1344" i="1" s="1"/>
  <c r="P1344" i="1" s="1"/>
  <c r="O1345" i="1" a="1"/>
  <c r="O1345" i="1" s="1"/>
  <c r="P1345" i="1" s="1"/>
  <c r="O1346" i="1" a="1"/>
  <c r="O1346" i="1" s="1"/>
  <c r="P1346" i="1" s="1"/>
  <c r="O1347" i="1" a="1"/>
  <c r="O1347" i="1" s="1"/>
  <c r="P1347" i="1" s="1"/>
  <c r="O1348" i="1" a="1"/>
  <c r="O1348" i="1" s="1"/>
  <c r="P1348" i="1" s="1"/>
  <c r="O1349" i="1" a="1"/>
  <c r="O1349" i="1" s="1"/>
  <c r="P1349" i="1" s="1"/>
  <c r="O1350" i="1" a="1"/>
  <c r="O1350" i="1" s="1"/>
  <c r="P1350" i="1" s="1"/>
  <c r="O1351" i="1" a="1"/>
  <c r="O1351" i="1" s="1"/>
  <c r="P1351" i="1" s="1"/>
  <c r="O1352" i="1" a="1"/>
  <c r="O1352" i="1" s="1"/>
  <c r="P1352" i="1" s="1"/>
  <c r="O1353" i="1" a="1"/>
  <c r="O1353" i="1" s="1"/>
  <c r="P1353" i="1" s="1"/>
  <c r="O1354" i="1" a="1"/>
  <c r="O1354" i="1" s="1"/>
  <c r="P1354" i="1" s="1"/>
  <c r="O1355" i="1" a="1"/>
  <c r="O1355" i="1" s="1"/>
  <c r="P1355" i="1" s="1"/>
  <c r="O1356" i="1" a="1"/>
  <c r="O1356" i="1" s="1"/>
  <c r="P1356" i="1" s="1"/>
  <c r="O1357" i="1" a="1"/>
  <c r="O1357" i="1" s="1"/>
  <c r="P1357" i="1" s="1"/>
  <c r="O1358" i="1" a="1"/>
  <c r="O1358" i="1" s="1"/>
  <c r="P1358" i="1" s="1"/>
  <c r="O1359" i="1" a="1"/>
  <c r="O1359" i="1" s="1"/>
  <c r="P1359" i="1" s="1"/>
  <c r="O1360" i="1" a="1"/>
  <c r="O1360" i="1" s="1"/>
  <c r="P1360" i="1" s="1"/>
  <c r="O1361" i="1" a="1"/>
  <c r="O1361" i="1" s="1"/>
  <c r="P1361" i="1" s="1"/>
  <c r="O1362" i="1" a="1"/>
  <c r="O1362" i="1" s="1"/>
  <c r="P1362" i="1" s="1"/>
  <c r="O1363" i="1" a="1"/>
  <c r="O1363" i="1" s="1"/>
  <c r="P1363" i="1" s="1"/>
  <c r="O1364" i="1" a="1"/>
  <c r="O1364" i="1" s="1"/>
  <c r="P1364" i="1" s="1"/>
  <c r="O1365" i="1" a="1"/>
  <c r="O1365" i="1" s="1"/>
  <c r="P1365" i="1" s="1"/>
  <c r="O1366" i="1" a="1"/>
  <c r="O1366" i="1" s="1"/>
  <c r="P1366" i="1" s="1"/>
  <c r="O1367" i="1" a="1"/>
  <c r="O1367" i="1" s="1"/>
  <c r="P1367" i="1" s="1"/>
  <c r="O1368" i="1" a="1"/>
  <c r="O1368" i="1" s="1"/>
  <c r="P1368" i="1" s="1"/>
  <c r="O1369" i="1" a="1"/>
  <c r="O1369" i="1" s="1"/>
  <c r="P1369" i="1" s="1"/>
  <c r="O1370" i="1" a="1"/>
  <c r="O1370" i="1" s="1"/>
  <c r="P1370" i="1" s="1"/>
  <c r="O1371" i="1" a="1"/>
  <c r="O1371" i="1" s="1"/>
  <c r="P1371" i="1" s="1"/>
  <c r="O1372" i="1" a="1"/>
  <c r="O1372" i="1" s="1"/>
  <c r="P1372" i="1" s="1"/>
  <c r="O1373" i="1" a="1"/>
  <c r="O1373" i="1" s="1"/>
  <c r="P1373" i="1" s="1"/>
  <c r="O1374" i="1" a="1"/>
  <c r="O1374" i="1" s="1"/>
  <c r="P1374" i="1" s="1"/>
  <c r="O1375" i="1" a="1"/>
  <c r="O1375" i="1" s="1"/>
  <c r="P1375" i="1" s="1"/>
  <c r="O1376" i="1" a="1"/>
  <c r="O1376" i="1" s="1"/>
  <c r="P1376" i="1" s="1"/>
  <c r="O1377" i="1" a="1"/>
  <c r="O1377" i="1" s="1"/>
  <c r="P1377" i="1" s="1"/>
  <c r="O1378" i="1" a="1"/>
  <c r="O1378" i="1" s="1"/>
  <c r="P1378" i="1" s="1"/>
  <c r="O1379" i="1" a="1"/>
  <c r="O1379" i="1" s="1"/>
  <c r="P1379" i="1" s="1"/>
  <c r="O1380" i="1" a="1"/>
  <c r="O1380" i="1" s="1"/>
  <c r="P1380" i="1" s="1"/>
  <c r="O1381" i="1" a="1"/>
  <c r="O1381" i="1" s="1"/>
  <c r="P1381" i="1" s="1"/>
  <c r="O1382" i="1" a="1"/>
  <c r="O1382" i="1" s="1"/>
  <c r="P1382" i="1" s="1"/>
  <c r="O1383" i="1" a="1"/>
  <c r="O1383" i="1" s="1"/>
  <c r="P1383" i="1" s="1"/>
  <c r="O1384" i="1" a="1"/>
  <c r="O1384" i="1" s="1"/>
  <c r="P1384" i="1" s="1"/>
  <c r="O1385" i="1" a="1"/>
  <c r="O1385" i="1" s="1"/>
  <c r="P1385" i="1" s="1"/>
  <c r="O1386" i="1" a="1"/>
  <c r="O1386" i="1" s="1"/>
  <c r="P1386" i="1" s="1"/>
  <c r="O1387" i="1" a="1"/>
  <c r="O1387" i="1" s="1"/>
  <c r="P1387" i="1" s="1"/>
  <c r="O1388" i="1" a="1"/>
  <c r="O1388" i="1" s="1"/>
  <c r="P1388" i="1" s="1"/>
  <c r="O1389" i="1" a="1"/>
  <c r="O1389" i="1" s="1"/>
  <c r="P1389" i="1" s="1"/>
  <c r="O1390" i="1" a="1"/>
  <c r="O1390" i="1" s="1"/>
  <c r="P1390" i="1" s="1"/>
  <c r="O1391" i="1" a="1"/>
  <c r="O1391" i="1" s="1"/>
  <c r="P1391" i="1" s="1"/>
  <c r="O1392" i="1" a="1"/>
  <c r="O1392" i="1" s="1"/>
  <c r="P1392" i="1" s="1"/>
  <c r="O1393" i="1" a="1"/>
  <c r="O1393" i="1" s="1"/>
  <c r="P1393" i="1" s="1"/>
  <c r="O1394" i="1" a="1"/>
  <c r="O1394" i="1" s="1"/>
  <c r="P1394" i="1" s="1"/>
  <c r="O1395" i="1" a="1"/>
  <c r="O1395" i="1" s="1"/>
  <c r="P1395" i="1" s="1"/>
  <c r="O1396" i="1" a="1"/>
  <c r="O1396" i="1" s="1"/>
  <c r="P1396" i="1" s="1"/>
  <c r="O1397" i="1" a="1"/>
  <c r="O1397" i="1" s="1"/>
  <c r="P1397" i="1" s="1"/>
  <c r="O1398" i="1" a="1"/>
  <c r="O1398" i="1" s="1"/>
  <c r="P1398" i="1" s="1"/>
  <c r="O1399" i="1" a="1"/>
  <c r="O1399" i="1" s="1"/>
  <c r="P1399" i="1" s="1"/>
  <c r="O1400" i="1" a="1"/>
  <c r="O1400" i="1" s="1"/>
  <c r="P1400" i="1" s="1"/>
  <c r="O1401" i="1" a="1"/>
  <c r="O1401" i="1" s="1"/>
  <c r="P1401" i="1" s="1"/>
  <c r="O1402" i="1" a="1"/>
  <c r="O1402" i="1" s="1"/>
  <c r="P1402" i="1" s="1"/>
  <c r="O1403" i="1" a="1"/>
  <c r="O1403" i="1" s="1"/>
  <c r="P1403" i="1" s="1"/>
  <c r="O1404" i="1" a="1"/>
  <c r="O1404" i="1" s="1"/>
  <c r="P1404" i="1" s="1"/>
  <c r="O1405" i="1" a="1"/>
  <c r="O1405" i="1" s="1"/>
  <c r="P1405" i="1" s="1"/>
  <c r="O1406" i="1" a="1"/>
  <c r="O1406" i="1" s="1"/>
  <c r="P1406" i="1" s="1"/>
  <c r="O1407" i="1" a="1"/>
  <c r="O1407" i="1" s="1"/>
  <c r="P1407" i="1" s="1"/>
  <c r="O1408" i="1" a="1"/>
  <c r="O1408" i="1" s="1"/>
  <c r="P1408" i="1" s="1"/>
  <c r="O1409" i="1" a="1"/>
  <c r="O1409" i="1" s="1"/>
  <c r="P1409" i="1" s="1"/>
  <c r="O1410" i="1" a="1"/>
  <c r="O1410" i="1" s="1"/>
  <c r="P1410" i="1" s="1"/>
  <c r="O1411" i="1" a="1"/>
  <c r="O1411" i="1" s="1"/>
  <c r="P1411" i="1" s="1"/>
  <c r="O1412" i="1" a="1"/>
  <c r="O1412" i="1" s="1"/>
  <c r="P1412" i="1" s="1"/>
  <c r="O1413" i="1" a="1"/>
  <c r="O1413" i="1" s="1"/>
  <c r="P1413" i="1" s="1"/>
  <c r="O1414" i="1" a="1"/>
  <c r="O1414" i="1" s="1"/>
  <c r="P1414" i="1" s="1"/>
  <c r="O1415" i="1" a="1"/>
  <c r="O1415" i="1" s="1"/>
  <c r="P1415" i="1" s="1"/>
  <c r="O1416" i="1" a="1"/>
  <c r="O1416" i="1" s="1"/>
  <c r="P1416" i="1" s="1"/>
  <c r="O1417" i="1" a="1"/>
  <c r="O1417" i="1" s="1"/>
  <c r="P1417" i="1" s="1"/>
  <c r="O1418" i="1" a="1"/>
  <c r="O1418" i="1" s="1"/>
  <c r="P1418" i="1" s="1"/>
  <c r="O1419" i="1" a="1"/>
  <c r="O1419" i="1" s="1"/>
  <c r="P1419" i="1" s="1"/>
  <c r="O1420" i="1" a="1"/>
  <c r="O1420" i="1" s="1"/>
  <c r="P1420" i="1" s="1"/>
  <c r="O1421" i="1" a="1"/>
  <c r="O1421" i="1" s="1"/>
  <c r="P1421" i="1" s="1"/>
  <c r="O1422" i="1" a="1"/>
  <c r="O1422" i="1" s="1"/>
  <c r="P1422" i="1" s="1"/>
  <c r="O1423" i="1" a="1"/>
  <c r="O1423" i="1" s="1"/>
  <c r="P1423" i="1" s="1"/>
  <c r="O1424" i="1" a="1"/>
  <c r="O1424" i="1" s="1"/>
  <c r="P1424" i="1" s="1"/>
  <c r="O1425" i="1" a="1"/>
  <c r="O1425" i="1" s="1"/>
  <c r="P1425" i="1" s="1"/>
  <c r="O1426" i="1" a="1"/>
  <c r="O1426" i="1" s="1"/>
  <c r="P1426" i="1" s="1"/>
  <c r="O1427" i="1" a="1"/>
  <c r="O1427" i="1" s="1"/>
  <c r="P1427" i="1" s="1"/>
  <c r="O1428" i="1" a="1"/>
  <c r="O1428" i="1" s="1"/>
  <c r="P1428" i="1" s="1"/>
  <c r="O1429" i="1" a="1"/>
  <c r="O1429" i="1" s="1"/>
  <c r="P1429" i="1" s="1"/>
  <c r="O1430" i="1" a="1"/>
  <c r="O1430" i="1" s="1"/>
  <c r="P1430" i="1" s="1"/>
  <c r="O1431" i="1" a="1"/>
  <c r="O1431" i="1" s="1"/>
  <c r="P1431" i="1" s="1"/>
  <c r="O1432" i="1" a="1"/>
  <c r="O1432" i="1" s="1"/>
  <c r="P1432" i="1" s="1"/>
  <c r="O1433" i="1" a="1"/>
  <c r="O1433" i="1" s="1"/>
  <c r="P1433" i="1" s="1"/>
  <c r="O1434" i="1" a="1"/>
  <c r="O1434" i="1" s="1"/>
  <c r="P1434" i="1" s="1"/>
  <c r="O1435" i="1" a="1"/>
  <c r="O1435" i="1" s="1"/>
  <c r="P1435" i="1" s="1"/>
  <c r="O1436" i="1" a="1"/>
  <c r="O1436" i="1" s="1"/>
  <c r="P1436" i="1" s="1"/>
  <c r="O1437" i="1" a="1"/>
  <c r="O1437" i="1" s="1"/>
  <c r="P1437" i="1" s="1"/>
  <c r="O1438" i="1" a="1"/>
  <c r="O1438" i="1" s="1"/>
  <c r="P1438" i="1" s="1"/>
  <c r="O1439" i="1" a="1"/>
  <c r="O1439" i="1" s="1"/>
  <c r="P1439" i="1" s="1"/>
  <c r="O1440" i="1" a="1"/>
  <c r="O1440" i="1" s="1"/>
  <c r="P1440" i="1" s="1"/>
  <c r="O1441" i="1" a="1"/>
  <c r="O1441" i="1" s="1"/>
  <c r="P1441" i="1" s="1"/>
  <c r="O1442" i="1" a="1"/>
  <c r="O1442" i="1" s="1"/>
  <c r="P1442" i="1" s="1"/>
  <c r="O1443" i="1" a="1"/>
  <c r="O1443" i="1" s="1"/>
  <c r="P1443" i="1" s="1"/>
  <c r="O1444" i="1" a="1"/>
  <c r="O1444" i="1" s="1"/>
  <c r="P1444" i="1" s="1"/>
  <c r="O1445" i="1" a="1"/>
  <c r="O1445" i="1" s="1"/>
  <c r="P1445" i="1" s="1"/>
  <c r="O1446" i="1" a="1"/>
  <c r="O1446" i="1" s="1"/>
  <c r="P1446" i="1" s="1"/>
  <c r="O1447" i="1" a="1"/>
  <c r="O1447" i="1" s="1"/>
  <c r="P1447" i="1" s="1"/>
  <c r="O1448" i="1" a="1"/>
  <c r="O1448" i="1" s="1"/>
  <c r="P1448" i="1" s="1"/>
  <c r="O1449" i="1" a="1"/>
  <c r="O1449" i="1" s="1"/>
  <c r="P1449" i="1" s="1"/>
  <c r="O1450" i="1" a="1"/>
  <c r="O1450" i="1" s="1"/>
  <c r="P1450" i="1" s="1"/>
  <c r="O1451" i="1" a="1"/>
  <c r="O1451" i="1" s="1"/>
  <c r="P1451" i="1" s="1"/>
  <c r="O1452" i="1" a="1"/>
  <c r="O1452" i="1" s="1"/>
  <c r="P1452" i="1" s="1"/>
  <c r="O1453" i="1" a="1"/>
  <c r="O1453" i="1" s="1"/>
  <c r="P1453" i="1" s="1"/>
  <c r="O1454" i="1" a="1"/>
  <c r="O1454" i="1" s="1"/>
  <c r="P1454" i="1" s="1"/>
  <c r="O1455" i="1" a="1"/>
  <c r="O1455" i="1" s="1"/>
  <c r="P1455" i="1" s="1"/>
  <c r="O1456" i="1" a="1"/>
  <c r="O1456" i="1" s="1"/>
  <c r="P1456" i="1" s="1"/>
  <c r="O1457" i="1" a="1"/>
  <c r="O1457" i="1" s="1"/>
  <c r="P1457" i="1" s="1"/>
  <c r="O1458" i="1" a="1"/>
  <c r="O1458" i="1" s="1"/>
  <c r="P1458" i="1" s="1"/>
  <c r="O1459" i="1" a="1"/>
  <c r="O1459" i="1" s="1"/>
  <c r="P1459" i="1" s="1"/>
  <c r="O1460" i="1" a="1"/>
  <c r="O1460" i="1" s="1"/>
  <c r="P1460" i="1" s="1"/>
  <c r="O1461" i="1" a="1"/>
  <c r="O1461" i="1" s="1"/>
  <c r="P1461" i="1" s="1"/>
  <c r="O1462" i="1" a="1"/>
  <c r="O1462" i="1" s="1"/>
  <c r="P1462" i="1" s="1"/>
  <c r="O1463" i="1" a="1"/>
  <c r="O1463" i="1" s="1"/>
  <c r="P1463" i="1" s="1"/>
  <c r="O1464" i="1" a="1"/>
  <c r="O1464" i="1" s="1"/>
  <c r="P1464" i="1" s="1"/>
  <c r="O1465" i="1" a="1"/>
  <c r="O1465" i="1" s="1"/>
  <c r="P1465" i="1" s="1"/>
  <c r="O1466" i="1" a="1"/>
  <c r="O1466" i="1" s="1"/>
  <c r="P1466" i="1" s="1"/>
  <c r="O1467" i="1" a="1"/>
  <c r="O1467" i="1" s="1"/>
  <c r="P1467" i="1" s="1"/>
  <c r="O1468" i="1" a="1"/>
  <c r="O1468" i="1" s="1"/>
  <c r="P1468" i="1" s="1"/>
  <c r="O1469" i="1" a="1"/>
  <c r="O1469" i="1" s="1"/>
  <c r="P1469" i="1" s="1"/>
  <c r="O1470" i="1" a="1"/>
  <c r="O1470" i="1" s="1"/>
  <c r="P1470" i="1" s="1"/>
  <c r="O1471" i="1" a="1"/>
  <c r="O1471" i="1" s="1"/>
  <c r="P1471" i="1" s="1"/>
  <c r="O1472" i="1" a="1"/>
  <c r="O1472" i="1" s="1"/>
  <c r="P1472" i="1" s="1"/>
  <c r="O1473" i="1" a="1"/>
  <c r="O1473" i="1" s="1"/>
  <c r="P1473" i="1" s="1"/>
  <c r="O1474" i="1" a="1"/>
  <c r="O1474" i="1" s="1"/>
  <c r="P1474" i="1" s="1"/>
  <c r="O1475" i="1" a="1"/>
  <c r="O1475" i="1" s="1"/>
  <c r="P1475" i="1" s="1"/>
  <c r="O1476" i="1" a="1"/>
  <c r="O1476" i="1" s="1"/>
  <c r="P1476" i="1" s="1"/>
  <c r="O1477" i="1" a="1"/>
  <c r="O1477" i="1" s="1"/>
  <c r="P1477" i="1" s="1"/>
  <c r="O1478" i="1" a="1"/>
  <c r="O1478" i="1" s="1"/>
  <c r="P1478" i="1" s="1"/>
  <c r="O1479" i="1" a="1"/>
  <c r="O1479" i="1" s="1"/>
  <c r="P1479" i="1" s="1"/>
  <c r="O1480" i="1" a="1"/>
  <c r="O1480" i="1" s="1"/>
  <c r="P1480" i="1" s="1"/>
  <c r="O1481" i="1" a="1"/>
  <c r="O1481" i="1" s="1"/>
  <c r="P1481" i="1" s="1"/>
  <c r="O1482" i="1" a="1"/>
  <c r="O1482" i="1" s="1"/>
  <c r="P1482" i="1" s="1"/>
  <c r="O1483" i="1" a="1"/>
  <c r="O1483" i="1" s="1"/>
  <c r="P1483" i="1" s="1"/>
  <c r="O1484" i="1" a="1"/>
  <c r="O1484" i="1" s="1"/>
  <c r="P1484" i="1" s="1"/>
  <c r="O1485" i="1" a="1"/>
  <c r="O1485" i="1" s="1"/>
  <c r="P1485" i="1" s="1"/>
  <c r="O1486" i="1" a="1"/>
  <c r="O1486" i="1" s="1"/>
  <c r="P1486" i="1" s="1"/>
  <c r="O1487" i="1" a="1"/>
  <c r="O1487" i="1" s="1"/>
  <c r="P1487" i="1" s="1"/>
  <c r="O1488" i="1" a="1"/>
  <c r="O1488" i="1" s="1"/>
  <c r="P1488" i="1" s="1"/>
  <c r="O1489" i="1" a="1"/>
  <c r="O1489" i="1" s="1"/>
  <c r="P1489" i="1" s="1"/>
  <c r="O1490" i="1" a="1"/>
  <c r="O1490" i="1" s="1"/>
  <c r="P1490" i="1" s="1"/>
  <c r="O1491" i="1" a="1"/>
  <c r="O1491" i="1" s="1"/>
  <c r="P1491" i="1" s="1"/>
  <c r="O1492" i="1" a="1"/>
  <c r="O1492" i="1" s="1"/>
  <c r="P1492" i="1" s="1"/>
  <c r="O1493" i="1" a="1"/>
  <c r="O1493" i="1" s="1"/>
  <c r="P1493" i="1" s="1"/>
  <c r="O1494" i="1" a="1"/>
  <c r="O1494" i="1" s="1"/>
  <c r="P1494" i="1" s="1"/>
  <c r="O1495" i="1" a="1"/>
  <c r="O1495" i="1" s="1"/>
  <c r="P1495" i="1" s="1"/>
  <c r="O1496" i="1" a="1"/>
  <c r="O1496" i="1" s="1"/>
  <c r="P1496" i="1" s="1"/>
  <c r="O1497" i="1" a="1"/>
  <c r="O1497" i="1" s="1"/>
  <c r="P1497" i="1" s="1"/>
  <c r="O1498" i="1" a="1"/>
  <c r="O1498" i="1" s="1"/>
  <c r="P1498" i="1" s="1"/>
  <c r="O1499" i="1" a="1"/>
  <c r="O1499" i="1" s="1"/>
  <c r="P1499" i="1" s="1"/>
  <c r="O1500" i="1" a="1"/>
  <c r="O1500" i="1" s="1"/>
  <c r="P1500" i="1" s="1"/>
  <c r="O1501" i="1" a="1"/>
  <c r="O1501" i="1" s="1"/>
  <c r="P1501" i="1" s="1"/>
  <c r="O1502" i="1" a="1"/>
  <c r="O1502" i="1" s="1"/>
  <c r="P1502" i="1" s="1"/>
  <c r="O1503" i="1" a="1"/>
  <c r="O1503" i="1" s="1"/>
  <c r="P1503" i="1" s="1"/>
  <c r="O1504" i="1" a="1"/>
  <c r="O1504" i="1" s="1"/>
  <c r="P1504" i="1" s="1"/>
  <c r="O1505" i="1" a="1"/>
  <c r="O1505" i="1" s="1"/>
  <c r="P1505" i="1" s="1"/>
  <c r="O1506" i="1" a="1"/>
  <c r="O1506" i="1" s="1"/>
  <c r="P1506" i="1" s="1"/>
  <c r="O1507" i="1" a="1"/>
  <c r="O1507" i="1" s="1"/>
  <c r="P1507" i="1" s="1"/>
  <c r="O1508" i="1" a="1"/>
  <c r="O1508" i="1" s="1"/>
  <c r="P1508" i="1" s="1"/>
  <c r="O1509" i="1" a="1"/>
  <c r="O1509" i="1" s="1"/>
  <c r="P1509" i="1" s="1"/>
  <c r="O1510" i="1" a="1"/>
  <c r="O1510" i="1" s="1"/>
  <c r="P1510" i="1" s="1"/>
  <c r="O1511" i="1" a="1"/>
  <c r="O1511" i="1" s="1"/>
  <c r="P1511" i="1" s="1"/>
  <c r="O1512" i="1" a="1"/>
  <c r="O1512" i="1" s="1"/>
  <c r="P1512" i="1" s="1"/>
  <c r="O1513" i="1" a="1"/>
  <c r="O1513" i="1" s="1"/>
  <c r="P1513" i="1" s="1"/>
  <c r="O1514" i="1" a="1"/>
  <c r="O1514" i="1" s="1"/>
  <c r="P1514" i="1" s="1"/>
  <c r="O1515" i="1" a="1"/>
  <c r="O1515" i="1" s="1"/>
  <c r="P1515" i="1" s="1"/>
  <c r="O1516" i="1" a="1"/>
  <c r="O1516" i="1" s="1"/>
  <c r="P1516" i="1" s="1"/>
  <c r="O1517" i="1" a="1"/>
  <c r="O1517" i="1" s="1"/>
  <c r="P1517" i="1" s="1"/>
  <c r="O1518" i="1" a="1"/>
  <c r="O1518" i="1" s="1"/>
  <c r="P1518" i="1" s="1"/>
  <c r="O1519" i="1" a="1"/>
  <c r="O1519" i="1" s="1"/>
  <c r="P1519" i="1" s="1"/>
  <c r="O1520" i="1" a="1"/>
  <c r="O1520" i="1" s="1"/>
  <c r="P1520" i="1" s="1"/>
  <c r="O1521" i="1" a="1"/>
  <c r="O1521" i="1" s="1"/>
  <c r="P1521" i="1" s="1"/>
  <c r="O1522" i="1" a="1"/>
  <c r="O1522" i="1" s="1"/>
  <c r="P1522" i="1" s="1"/>
  <c r="O1523" i="1" a="1"/>
  <c r="O1523" i="1" s="1"/>
  <c r="P1523" i="1" s="1"/>
  <c r="O1524" i="1" a="1"/>
  <c r="O1524" i="1" s="1"/>
  <c r="P1524" i="1" s="1"/>
  <c r="O1525" i="1" a="1"/>
  <c r="O1525" i="1" s="1"/>
  <c r="P1525" i="1" s="1"/>
  <c r="O1526" i="1" a="1"/>
  <c r="O1526" i="1" s="1"/>
  <c r="P1526" i="1" s="1"/>
  <c r="O1527" i="1" a="1"/>
  <c r="O1527" i="1" s="1"/>
  <c r="P1527" i="1" s="1"/>
  <c r="O1528" i="1" a="1"/>
  <c r="O1528" i="1" s="1"/>
  <c r="P1528" i="1" s="1"/>
  <c r="O1529" i="1" a="1"/>
  <c r="O1529" i="1" s="1"/>
  <c r="P1529" i="1" s="1"/>
  <c r="O1530" i="1" a="1"/>
  <c r="O1530" i="1" s="1"/>
  <c r="P1530" i="1" s="1"/>
  <c r="O1531" i="1" a="1"/>
  <c r="O1531" i="1" s="1"/>
  <c r="P1531" i="1" s="1"/>
  <c r="O1532" i="1" a="1"/>
  <c r="O1532" i="1" s="1"/>
  <c r="P1532" i="1" s="1"/>
  <c r="O1533" i="1" a="1"/>
  <c r="O1533" i="1" s="1"/>
  <c r="P1533" i="1" s="1"/>
  <c r="O1534" i="1" a="1"/>
  <c r="O1534" i="1" s="1"/>
  <c r="P1534" i="1" s="1"/>
  <c r="O1535" i="1" a="1"/>
  <c r="O1535" i="1" s="1"/>
  <c r="P1535" i="1" s="1"/>
  <c r="O1536" i="1" a="1"/>
  <c r="O1536" i="1" s="1"/>
  <c r="P1536" i="1" s="1"/>
  <c r="O1537" i="1" a="1"/>
  <c r="O1537" i="1" s="1"/>
  <c r="P1537" i="1" s="1"/>
  <c r="O1538" i="1" a="1"/>
  <c r="O1538" i="1" s="1"/>
  <c r="P1538" i="1" s="1"/>
  <c r="O1539" i="1" a="1"/>
  <c r="O1539" i="1" s="1"/>
  <c r="P1539" i="1" s="1"/>
  <c r="O1540" i="1" a="1"/>
  <c r="O1540" i="1" s="1"/>
  <c r="P1540" i="1" s="1"/>
  <c r="O1541" i="1" a="1"/>
  <c r="O1541" i="1" s="1"/>
  <c r="P1541" i="1" s="1"/>
  <c r="O1542" i="1" a="1"/>
  <c r="O1542" i="1" s="1"/>
  <c r="P1542" i="1" s="1"/>
  <c r="O1543" i="1" a="1"/>
  <c r="O1543" i="1" s="1"/>
  <c r="P1543" i="1" s="1"/>
  <c r="O1544" i="1" a="1"/>
  <c r="O1544" i="1" s="1"/>
  <c r="P1544" i="1" s="1"/>
  <c r="O1545" i="1" a="1"/>
  <c r="O1545" i="1" s="1"/>
  <c r="P1545" i="1" s="1"/>
  <c r="O1546" i="1" a="1"/>
  <c r="O1546" i="1" s="1"/>
  <c r="P1546" i="1" s="1"/>
  <c r="O1547" i="1" a="1"/>
  <c r="O1547" i="1" s="1"/>
  <c r="P1547" i="1" s="1"/>
  <c r="O1548" i="1" a="1"/>
  <c r="O1548" i="1" s="1"/>
  <c r="P1548" i="1" s="1"/>
  <c r="O1549" i="1" a="1"/>
  <c r="O1549" i="1" s="1"/>
  <c r="P1549" i="1" s="1"/>
  <c r="O1550" i="1" a="1"/>
  <c r="O1550" i="1" s="1"/>
  <c r="P1550" i="1" s="1"/>
  <c r="O1551" i="1" a="1"/>
  <c r="O1551" i="1" s="1"/>
  <c r="P1551" i="1" s="1"/>
  <c r="O1552" i="1" a="1"/>
  <c r="O1552" i="1" s="1"/>
  <c r="P1552" i="1" s="1"/>
  <c r="O1553" i="1" a="1"/>
  <c r="O1553" i="1" s="1"/>
  <c r="P1553" i="1" s="1"/>
  <c r="O1554" i="1" a="1"/>
  <c r="O1554" i="1" s="1"/>
  <c r="P1554" i="1" s="1"/>
  <c r="O1555" i="1" a="1"/>
  <c r="O1555" i="1" s="1"/>
  <c r="P1555" i="1" s="1"/>
  <c r="O1556" i="1" a="1"/>
  <c r="O1556" i="1" s="1"/>
  <c r="P1556" i="1" s="1"/>
  <c r="O1557" i="1" a="1"/>
  <c r="O1557" i="1" s="1"/>
  <c r="P1557" i="1" s="1"/>
  <c r="O1558" i="1" a="1"/>
  <c r="O1558" i="1" s="1"/>
  <c r="P1558" i="1" s="1"/>
  <c r="O1559" i="1" a="1"/>
  <c r="O1559" i="1" s="1"/>
  <c r="P1559" i="1" s="1"/>
  <c r="O1560" i="1" a="1"/>
  <c r="O1560" i="1" s="1"/>
  <c r="P1560" i="1" s="1"/>
  <c r="O1561" i="1" a="1"/>
  <c r="O1561" i="1" s="1"/>
  <c r="P1561" i="1" s="1"/>
  <c r="O1562" i="1" a="1"/>
  <c r="O1562" i="1" s="1"/>
  <c r="P1562" i="1" s="1"/>
  <c r="O1563" i="1" a="1"/>
  <c r="O1563" i="1" s="1"/>
  <c r="P1563" i="1" s="1"/>
  <c r="O1564" i="1" a="1"/>
  <c r="O1564" i="1" s="1"/>
  <c r="P1564" i="1" s="1"/>
  <c r="O1565" i="1" a="1"/>
  <c r="O1565" i="1" s="1"/>
  <c r="P1565" i="1" s="1"/>
  <c r="O1566" i="1" a="1"/>
  <c r="O1566" i="1" s="1"/>
  <c r="P1566" i="1" s="1"/>
  <c r="O1567" i="1" a="1"/>
  <c r="O1567" i="1" s="1"/>
  <c r="P1567" i="1" s="1"/>
  <c r="O1568" i="1" a="1"/>
  <c r="O1568" i="1" s="1"/>
  <c r="P1568" i="1" s="1"/>
  <c r="O1569" i="1" a="1"/>
  <c r="O1569" i="1" s="1"/>
  <c r="P1569" i="1" s="1"/>
  <c r="O1570" i="1" a="1"/>
  <c r="O1570" i="1" s="1"/>
  <c r="P1570" i="1" s="1"/>
  <c r="O1571" i="1" a="1"/>
  <c r="O1571" i="1" s="1"/>
  <c r="P1571" i="1" s="1"/>
  <c r="O1572" i="1" a="1"/>
  <c r="O1572" i="1" s="1"/>
  <c r="P1572" i="1" s="1"/>
  <c r="O1573" i="1" a="1"/>
  <c r="O1573" i="1" s="1"/>
  <c r="P1573" i="1" s="1"/>
  <c r="O1574" i="1" a="1"/>
  <c r="O1574" i="1" s="1"/>
  <c r="P1574" i="1" s="1"/>
  <c r="O1575" i="1" a="1"/>
  <c r="O1575" i="1" s="1"/>
  <c r="P1575" i="1" s="1"/>
  <c r="O1576" i="1" a="1"/>
  <c r="O1576" i="1" s="1"/>
  <c r="P1576" i="1" s="1"/>
  <c r="O1577" i="1" a="1"/>
  <c r="O1577" i="1" s="1"/>
  <c r="P1577" i="1" s="1"/>
  <c r="O1578" i="1" a="1"/>
  <c r="O1578" i="1" s="1"/>
  <c r="P1578" i="1" s="1"/>
  <c r="O1579" i="1" a="1"/>
  <c r="O1579" i="1" s="1"/>
  <c r="P1579" i="1" s="1"/>
  <c r="O1580" i="1" a="1"/>
  <c r="O1580" i="1" s="1"/>
  <c r="P1580" i="1" s="1"/>
  <c r="O1581" i="1" a="1"/>
  <c r="O1581" i="1" s="1"/>
  <c r="P1581" i="1" s="1"/>
  <c r="O1582" i="1" a="1"/>
  <c r="O1582" i="1" s="1"/>
  <c r="P1582" i="1" s="1"/>
  <c r="O1583" i="1" a="1"/>
  <c r="O1583" i="1" s="1"/>
  <c r="P1583" i="1" s="1"/>
  <c r="O1584" i="1" a="1"/>
  <c r="O1584" i="1" s="1"/>
  <c r="P1584" i="1" s="1"/>
  <c r="O1585" i="1" a="1"/>
  <c r="O1585" i="1" s="1"/>
  <c r="P1585" i="1" s="1"/>
  <c r="O1586" i="1" a="1"/>
  <c r="O1586" i="1" s="1"/>
  <c r="P1586" i="1" s="1"/>
  <c r="O1587" i="1" a="1"/>
  <c r="O1587" i="1" s="1"/>
  <c r="P1587" i="1" s="1"/>
  <c r="O1588" i="1" a="1"/>
  <c r="O1588" i="1" s="1"/>
  <c r="P1588" i="1" s="1"/>
  <c r="O1589" i="1" a="1"/>
  <c r="O1589" i="1" s="1"/>
  <c r="P1589" i="1" s="1"/>
  <c r="O1590" i="1" a="1"/>
  <c r="O1590" i="1" s="1"/>
  <c r="P1590" i="1" s="1"/>
  <c r="O1591" i="1" a="1"/>
  <c r="O1591" i="1" s="1"/>
  <c r="P1591" i="1" s="1"/>
  <c r="O1592" i="1" a="1"/>
  <c r="O1592" i="1" s="1"/>
  <c r="P1592" i="1" s="1"/>
  <c r="O1593" i="1" a="1"/>
  <c r="O1593" i="1" s="1"/>
  <c r="P1593" i="1" s="1"/>
  <c r="O1594" i="1" a="1"/>
  <c r="O1594" i="1" s="1"/>
  <c r="P1594" i="1" s="1"/>
  <c r="O1595" i="1" a="1"/>
  <c r="O1595" i="1" s="1"/>
  <c r="P1595" i="1" s="1"/>
  <c r="O1596" i="1" a="1"/>
  <c r="O1596" i="1" s="1"/>
  <c r="P1596" i="1" s="1"/>
  <c r="O1597" i="1" a="1"/>
  <c r="O1597" i="1" s="1"/>
  <c r="P1597" i="1" s="1"/>
  <c r="O1598" i="1" a="1"/>
  <c r="O1598" i="1" s="1"/>
  <c r="P1598" i="1" s="1"/>
  <c r="O1599" i="1" a="1"/>
  <c r="O1599" i="1" s="1"/>
  <c r="P1599" i="1" s="1"/>
  <c r="O1600" i="1" a="1"/>
  <c r="O1600" i="1" s="1"/>
  <c r="P1600" i="1" s="1"/>
  <c r="O1601" i="1" a="1"/>
  <c r="O1601" i="1" s="1"/>
  <c r="P1601" i="1" s="1"/>
  <c r="O1602" i="1" a="1"/>
  <c r="O1602" i="1" s="1"/>
  <c r="P1602" i="1" s="1"/>
  <c r="O1603" i="1" a="1"/>
  <c r="O1603" i="1" s="1"/>
  <c r="P1603" i="1" s="1"/>
  <c r="O1604" i="1" a="1"/>
  <c r="O1604" i="1" s="1"/>
  <c r="P1604" i="1" s="1"/>
  <c r="O1605" i="1" a="1"/>
  <c r="O1605" i="1" s="1"/>
  <c r="P1605" i="1" s="1"/>
  <c r="O1606" i="1" a="1"/>
  <c r="O1606" i="1" s="1"/>
  <c r="P1606" i="1" s="1"/>
  <c r="O1607" i="1" a="1"/>
  <c r="O1607" i="1" s="1"/>
  <c r="P1607" i="1" s="1"/>
  <c r="O1608" i="1" a="1"/>
  <c r="O1608" i="1" s="1"/>
  <c r="P1608" i="1" s="1"/>
  <c r="O1609" i="1" a="1"/>
  <c r="O1609" i="1" s="1"/>
  <c r="P1609" i="1" s="1"/>
  <c r="O1610" i="1" a="1"/>
  <c r="O1610" i="1" s="1"/>
  <c r="P1610" i="1" s="1"/>
  <c r="O1611" i="1" a="1"/>
  <c r="O1611" i="1" s="1"/>
  <c r="P1611" i="1" s="1"/>
  <c r="O1612" i="1" a="1"/>
  <c r="O1612" i="1" s="1"/>
  <c r="P1612" i="1" s="1"/>
  <c r="O1613" i="1" a="1"/>
  <c r="O1613" i="1" s="1"/>
  <c r="P1613" i="1" s="1"/>
  <c r="O1614" i="1" a="1"/>
  <c r="O1614" i="1" s="1"/>
  <c r="P1614" i="1" s="1"/>
  <c r="O1615" i="1" a="1"/>
  <c r="O1615" i="1" s="1"/>
  <c r="P1615" i="1" s="1"/>
  <c r="O1616" i="1" a="1"/>
  <c r="O1616" i="1" s="1"/>
  <c r="P1616" i="1" s="1"/>
  <c r="O1617" i="1" a="1"/>
  <c r="O1617" i="1" s="1"/>
  <c r="P1617" i="1" s="1"/>
  <c r="O1618" i="1" a="1"/>
  <c r="O1618" i="1" s="1"/>
  <c r="P1618" i="1" s="1"/>
  <c r="O1619" i="1" a="1"/>
  <c r="O1619" i="1" s="1"/>
  <c r="P1619" i="1" s="1"/>
  <c r="O1620" i="1" a="1"/>
  <c r="O1620" i="1" s="1"/>
  <c r="P1620" i="1" s="1"/>
  <c r="O1621" i="1" a="1"/>
  <c r="O1621" i="1" s="1"/>
  <c r="P1621" i="1" s="1"/>
  <c r="O1622" i="1" a="1"/>
  <c r="O1622" i="1" s="1"/>
  <c r="P1622" i="1" s="1"/>
  <c r="O1623" i="1" a="1"/>
  <c r="O1623" i="1" s="1"/>
  <c r="P1623" i="1" s="1"/>
  <c r="O1624" i="1" a="1"/>
  <c r="O1624" i="1" s="1"/>
  <c r="P1624" i="1" s="1"/>
  <c r="O1625" i="1" a="1"/>
  <c r="O1625" i="1" s="1"/>
  <c r="P1625" i="1" s="1"/>
  <c r="O1626" i="1" a="1"/>
  <c r="O1626" i="1" s="1"/>
  <c r="P1626" i="1" s="1"/>
  <c r="O1627" i="1" a="1"/>
  <c r="O1627" i="1" s="1"/>
  <c r="P1627" i="1" s="1"/>
  <c r="O1628" i="1" a="1"/>
  <c r="O1628" i="1" s="1"/>
  <c r="P1628" i="1" s="1"/>
  <c r="O1629" i="1" a="1"/>
  <c r="O1629" i="1" s="1"/>
  <c r="P1629" i="1" s="1"/>
  <c r="O1630" i="1" a="1"/>
  <c r="O1630" i="1" s="1"/>
  <c r="P1630" i="1" s="1"/>
  <c r="O1631" i="1" a="1"/>
  <c r="O1631" i="1" s="1"/>
  <c r="P1631" i="1" s="1"/>
  <c r="O1632" i="1" a="1"/>
  <c r="O1632" i="1" s="1"/>
  <c r="P1632" i="1" s="1"/>
  <c r="O1633" i="1" a="1"/>
  <c r="O1633" i="1" s="1"/>
  <c r="P1633" i="1" s="1"/>
  <c r="O1634" i="1" a="1"/>
  <c r="O1634" i="1" s="1"/>
  <c r="P1634" i="1" s="1"/>
  <c r="O1635" i="1" a="1"/>
  <c r="O1635" i="1" s="1"/>
  <c r="P1635" i="1" s="1"/>
  <c r="O1636" i="1" a="1"/>
  <c r="O1636" i="1" s="1"/>
  <c r="P1636" i="1" s="1"/>
  <c r="O1637" i="1" a="1"/>
  <c r="O1637" i="1" s="1"/>
  <c r="P1637" i="1" s="1"/>
  <c r="O1638" i="1" a="1"/>
  <c r="O1638" i="1" s="1"/>
  <c r="P1638" i="1" s="1"/>
  <c r="O1639" i="1" a="1"/>
  <c r="O1639" i="1" s="1"/>
  <c r="P1639" i="1" s="1"/>
  <c r="O1640" i="1" a="1"/>
  <c r="O1640" i="1" s="1"/>
  <c r="P1640" i="1" s="1"/>
  <c r="O1641" i="1" a="1"/>
  <c r="O1641" i="1" s="1"/>
  <c r="P1641" i="1" s="1"/>
  <c r="O1642" i="1" a="1"/>
  <c r="O1642" i="1" s="1"/>
  <c r="P1642" i="1" s="1"/>
  <c r="O1643" i="1" a="1"/>
  <c r="O1643" i="1" s="1"/>
  <c r="P1643" i="1" s="1"/>
  <c r="O1644" i="1" a="1"/>
  <c r="O1644" i="1" s="1"/>
  <c r="P1644" i="1" s="1"/>
  <c r="O1645" i="1" a="1"/>
  <c r="O1645" i="1" s="1"/>
  <c r="P1645" i="1" s="1"/>
  <c r="O1646" i="1" a="1"/>
  <c r="O1646" i="1" s="1"/>
  <c r="P1646" i="1" s="1"/>
  <c r="O1647" i="1" a="1"/>
  <c r="O1647" i="1" s="1"/>
  <c r="P1647" i="1" s="1"/>
  <c r="O1648" i="1" a="1"/>
  <c r="O1648" i="1" s="1"/>
  <c r="P1648" i="1" s="1"/>
  <c r="O1649" i="1" a="1"/>
  <c r="O1649" i="1" s="1"/>
  <c r="P1649" i="1" s="1"/>
  <c r="O1650" i="1" a="1"/>
  <c r="O1650" i="1" s="1"/>
  <c r="P1650" i="1" s="1"/>
  <c r="O1651" i="1" a="1"/>
  <c r="O1651" i="1" s="1"/>
  <c r="P1651" i="1" s="1"/>
  <c r="O1652" i="1" a="1"/>
  <c r="O1652" i="1" s="1"/>
  <c r="P1652" i="1" s="1"/>
  <c r="O1653" i="1" a="1"/>
  <c r="O1653" i="1" s="1"/>
  <c r="P1653" i="1" s="1"/>
  <c r="O1654" i="1" a="1"/>
  <c r="O1654" i="1" s="1"/>
  <c r="P1654" i="1" s="1"/>
  <c r="O1655" i="1" a="1"/>
  <c r="O1655" i="1" s="1"/>
  <c r="P1655" i="1" s="1"/>
  <c r="O1656" i="1" a="1"/>
  <c r="O1656" i="1" s="1"/>
  <c r="P1656" i="1" s="1"/>
  <c r="O1657" i="1" a="1"/>
  <c r="O1657" i="1" s="1"/>
  <c r="P1657" i="1" s="1"/>
  <c r="O1658" i="1" a="1"/>
  <c r="O1658" i="1" s="1"/>
  <c r="P1658" i="1" s="1"/>
  <c r="O1659" i="1" a="1"/>
  <c r="O1659" i="1" s="1"/>
  <c r="P1659" i="1" s="1"/>
  <c r="O1660" i="1" a="1"/>
  <c r="O1660" i="1" s="1"/>
  <c r="P1660" i="1" s="1"/>
  <c r="O1661" i="1" a="1"/>
  <c r="O1661" i="1" s="1"/>
  <c r="P1661" i="1" s="1"/>
  <c r="O1662" i="1" a="1"/>
  <c r="O1662" i="1" s="1"/>
  <c r="P1662" i="1" s="1"/>
  <c r="O1663" i="1" a="1"/>
  <c r="O1663" i="1" s="1"/>
  <c r="P1663" i="1" s="1"/>
  <c r="O1664" i="1" a="1"/>
  <c r="O1664" i="1" s="1"/>
  <c r="P1664" i="1" s="1"/>
  <c r="O1665" i="1" a="1"/>
  <c r="O1665" i="1" s="1"/>
  <c r="P1665" i="1" s="1"/>
  <c r="O1666" i="1" a="1"/>
  <c r="O1666" i="1" s="1"/>
  <c r="P1666" i="1" s="1"/>
  <c r="O1667" i="1" a="1"/>
  <c r="O1667" i="1" s="1"/>
  <c r="P1667" i="1" s="1"/>
  <c r="O1668" i="1" a="1"/>
  <c r="O1668" i="1" s="1"/>
  <c r="P1668" i="1" s="1"/>
  <c r="O1669" i="1" a="1"/>
  <c r="O1669" i="1" s="1"/>
  <c r="P1669" i="1" s="1"/>
  <c r="O1670" i="1" a="1"/>
  <c r="O1670" i="1" s="1"/>
  <c r="P1670" i="1" s="1"/>
  <c r="O1671" i="1" a="1"/>
  <c r="O1671" i="1" s="1"/>
  <c r="P1671" i="1" s="1"/>
  <c r="O1672" i="1" a="1"/>
  <c r="O1672" i="1" s="1"/>
  <c r="P1672" i="1" s="1"/>
  <c r="O1673" i="1" a="1"/>
  <c r="O1673" i="1" s="1"/>
  <c r="P1673" i="1" s="1"/>
  <c r="O1674" i="1" a="1"/>
  <c r="O1674" i="1" s="1"/>
  <c r="P1674" i="1" s="1"/>
  <c r="O1675" i="1" a="1"/>
  <c r="O1675" i="1" s="1"/>
  <c r="P1675" i="1" s="1"/>
  <c r="O1676" i="1" a="1"/>
  <c r="O1676" i="1" s="1"/>
  <c r="P1676" i="1" s="1"/>
  <c r="O1677" i="1" a="1"/>
  <c r="O1677" i="1" s="1"/>
  <c r="P1677" i="1" s="1"/>
  <c r="O1678" i="1" a="1"/>
  <c r="O1678" i="1" s="1"/>
  <c r="P1678" i="1" s="1"/>
  <c r="O1679" i="1" a="1"/>
  <c r="O1679" i="1" s="1"/>
  <c r="P1679" i="1" s="1"/>
  <c r="O1680" i="1" a="1"/>
  <c r="O1680" i="1" s="1"/>
  <c r="P1680" i="1" s="1"/>
  <c r="O1681" i="1" a="1"/>
  <c r="O1681" i="1" s="1"/>
  <c r="P1681" i="1" s="1"/>
  <c r="O1682" i="1" a="1"/>
  <c r="O1682" i="1" s="1"/>
  <c r="P1682" i="1" s="1"/>
  <c r="O1683" i="1" a="1"/>
  <c r="O1683" i="1" s="1"/>
  <c r="P1683" i="1" s="1"/>
  <c r="O1684" i="1" a="1"/>
  <c r="O1684" i="1" s="1"/>
  <c r="P1684" i="1" s="1"/>
  <c r="O1685" i="1" a="1"/>
  <c r="O1685" i="1" s="1"/>
  <c r="P1685" i="1" s="1"/>
  <c r="O1686" i="1" a="1"/>
  <c r="O1686" i="1" s="1"/>
  <c r="P1686" i="1" s="1"/>
  <c r="O1687" i="1" a="1"/>
  <c r="O1687" i="1" s="1"/>
  <c r="P1687" i="1" s="1"/>
  <c r="O1688" i="1" a="1"/>
  <c r="O1688" i="1" s="1"/>
  <c r="P1688" i="1" s="1"/>
  <c r="O1689" i="1" a="1"/>
  <c r="O1689" i="1" s="1"/>
  <c r="P1689" i="1" s="1"/>
  <c r="O1690" i="1" a="1"/>
  <c r="O1690" i="1" s="1"/>
  <c r="P1690" i="1" s="1"/>
  <c r="O1691" i="1" a="1"/>
  <c r="O1691" i="1" s="1"/>
  <c r="P1691" i="1" s="1"/>
  <c r="O1692" i="1" a="1"/>
  <c r="O1692" i="1" s="1"/>
  <c r="P1692" i="1" s="1"/>
  <c r="O1693" i="1" a="1"/>
  <c r="O1693" i="1" s="1"/>
  <c r="P1693" i="1" s="1"/>
  <c r="O1694" i="1" a="1"/>
  <c r="O1694" i="1" s="1"/>
  <c r="P1694" i="1" s="1"/>
  <c r="O1695" i="1" a="1"/>
  <c r="O1695" i="1" s="1"/>
  <c r="P1695" i="1" s="1"/>
  <c r="O1696" i="1" a="1"/>
  <c r="O1696" i="1" s="1"/>
  <c r="P1696" i="1" s="1"/>
  <c r="O1697" i="1" a="1"/>
  <c r="O1697" i="1" s="1"/>
  <c r="P1697" i="1" s="1"/>
  <c r="O1698" i="1" a="1"/>
  <c r="O1698" i="1" s="1"/>
  <c r="P1698" i="1" s="1"/>
  <c r="O1699" i="1" a="1"/>
  <c r="O1699" i="1" s="1"/>
  <c r="P1699" i="1" s="1"/>
  <c r="O1700" i="1" a="1"/>
  <c r="O1700" i="1" s="1"/>
  <c r="P1700" i="1" s="1"/>
  <c r="O1701" i="1" a="1"/>
  <c r="O1701" i="1" s="1"/>
  <c r="P1701" i="1" s="1"/>
  <c r="O1702" i="1" a="1"/>
  <c r="O1702" i="1" s="1"/>
  <c r="P1702" i="1" s="1"/>
  <c r="O1703" i="1" a="1"/>
  <c r="O1703" i="1" s="1"/>
  <c r="P1703" i="1" s="1"/>
  <c r="O1704" i="1" a="1"/>
  <c r="O1704" i="1" s="1"/>
  <c r="P1704" i="1" s="1"/>
  <c r="O1705" i="1" a="1"/>
  <c r="O1705" i="1" s="1"/>
  <c r="P1705" i="1" s="1"/>
  <c r="O1706" i="1" a="1"/>
  <c r="O1706" i="1" s="1"/>
  <c r="P1706" i="1" s="1"/>
  <c r="O1707" i="1" a="1"/>
  <c r="O1707" i="1" s="1"/>
  <c r="P1707" i="1" s="1"/>
  <c r="O1708" i="1" a="1"/>
  <c r="O1708" i="1" s="1"/>
  <c r="P1708" i="1" s="1"/>
  <c r="O1709" i="1" a="1"/>
  <c r="O1709" i="1" s="1"/>
  <c r="P1709" i="1" s="1"/>
  <c r="O1710" i="1" a="1"/>
  <c r="O1710" i="1" s="1"/>
  <c r="P1710" i="1" s="1"/>
  <c r="O1711" i="1" a="1"/>
  <c r="O1711" i="1" s="1"/>
  <c r="P1711" i="1" s="1"/>
  <c r="O1712" i="1" a="1"/>
  <c r="O1712" i="1" s="1"/>
  <c r="P1712" i="1" s="1"/>
  <c r="O1713" i="1" a="1"/>
  <c r="O1713" i="1" s="1"/>
  <c r="P1713" i="1" s="1"/>
  <c r="O1714" i="1" a="1"/>
  <c r="O1714" i="1" s="1"/>
  <c r="P1714" i="1" s="1"/>
  <c r="O1715" i="1" a="1"/>
  <c r="O1715" i="1" s="1"/>
  <c r="P1715" i="1" s="1"/>
  <c r="O1716" i="1" a="1"/>
  <c r="O1716" i="1" s="1"/>
  <c r="P1716" i="1" s="1"/>
  <c r="O1717" i="1" a="1"/>
  <c r="O1717" i="1" s="1"/>
  <c r="P1717" i="1" s="1"/>
  <c r="O1718" i="1" a="1"/>
  <c r="O1718" i="1" s="1"/>
  <c r="P1718" i="1" s="1"/>
  <c r="O1719" i="1" a="1"/>
  <c r="O1719" i="1" s="1"/>
  <c r="P1719" i="1" s="1"/>
  <c r="O1720" i="1" a="1"/>
  <c r="O1720" i="1" s="1"/>
  <c r="P1720" i="1" s="1"/>
  <c r="O1721" i="1" a="1"/>
  <c r="O1721" i="1" s="1"/>
  <c r="P1721" i="1" s="1"/>
  <c r="O1722" i="1" a="1"/>
  <c r="O1722" i="1" s="1"/>
  <c r="P1722" i="1" s="1"/>
  <c r="O1723" i="1" a="1"/>
  <c r="O1723" i="1" s="1"/>
  <c r="P1723" i="1" s="1"/>
  <c r="O1724" i="1" a="1"/>
  <c r="O1724" i="1" s="1"/>
  <c r="P1724" i="1" s="1"/>
  <c r="O1725" i="1" a="1"/>
  <c r="O1725" i="1" s="1"/>
  <c r="P1725" i="1" s="1"/>
  <c r="O1726" i="1" a="1"/>
  <c r="O1726" i="1" s="1"/>
  <c r="P1726" i="1" s="1"/>
  <c r="O1727" i="1" a="1"/>
  <c r="O1727" i="1" s="1"/>
  <c r="P1727" i="1" s="1"/>
  <c r="O1728" i="1" a="1"/>
  <c r="O1728" i="1" s="1"/>
  <c r="P1728" i="1" s="1"/>
  <c r="O1729" i="1" a="1"/>
  <c r="O1729" i="1" s="1"/>
  <c r="P1729" i="1" s="1"/>
  <c r="O1730" i="1" a="1"/>
  <c r="O1730" i="1" s="1"/>
  <c r="P1730" i="1" s="1"/>
  <c r="O1731" i="1" a="1"/>
  <c r="O1731" i="1" s="1"/>
  <c r="P1731" i="1" s="1"/>
  <c r="O1732" i="1" a="1"/>
  <c r="O1732" i="1" s="1"/>
  <c r="P1732" i="1" s="1"/>
  <c r="O1733" i="1" a="1"/>
  <c r="O1733" i="1" s="1"/>
  <c r="P1733" i="1" s="1"/>
  <c r="O1734" i="1" a="1"/>
  <c r="O1734" i="1" s="1"/>
  <c r="P1734" i="1" s="1"/>
  <c r="O1735" i="1" a="1"/>
  <c r="O1735" i="1" s="1"/>
  <c r="P1735" i="1" s="1"/>
  <c r="O1736" i="1" a="1"/>
  <c r="O1736" i="1" s="1"/>
  <c r="P1736" i="1" s="1"/>
  <c r="O1737" i="1" a="1"/>
  <c r="O1737" i="1" s="1"/>
  <c r="P1737" i="1" s="1"/>
  <c r="O1738" i="1" a="1"/>
  <c r="O1738" i="1" s="1"/>
  <c r="P1738" i="1" s="1"/>
  <c r="O1739" i="1" a="1"/>
  <c r="O1739" i="1" s="1"/>
  <c r="P1739" i="1" s="1"/>
  <c r="O1740" i="1" a="1"/>
  <c r="O1740" i="1" s="1"/>
  <c r="P1740" i="1" s="1"/>
  <c r="O1741" i="1" a="1"/>
  <c r="O1741" i="1" s="1"/>
  <c r="P1741" i="1" s="1"/>
  <c r="O1742" i="1" a="1"/>
  <c r="O1742" i="1" s="1"/>
  <c r="P1742" i="1" s="1"/>
  <c r="O1743" i="1" a="1"/>
  <c r="O1743" i="1" s="1"/>
  <c r="P1743" i="1" s="1"/>
  <c r="O1744" i="1" a="1"/>
  <c r="O1744" i="1" s="1"/>
  <c r="P1744" i="1" s="1"/>
  <c r="O1745" i="1" a="1"/>
  <c r="O1745" i="1" s="1"/>
  <c r="P1745" i="1" s="1"/>
  <c r="O1746" i="1" a="1"/>
  <c r="O1746" i="1" s="1"/>
  <c r="P1746" i="1" s="1"/>
  <c r="O1747" i="1" a="1"/>
  <c r="O1747" i="1" s="1"/>
  <c r="P1747" i="1" s="1"/>
  <c r="O1748" i="1" a="1"/>
  <c r="O1748" i="1" s="1"/>
  <c r="P1748" i="1" s="1"/>
  <c r="O1749" i="1" a="1"/>
  <c r="O1749" i="1" s="1"/>
  <c r="P1749" i="1" s="1"/>
  <c r="O1750" i="1" a="1"/>
  <c r="O1750" i="1" s="1"/>
  <c r="P1750" i="1" s="1"/>
  <c r="O1751" i="1" a="1"/>
  <c r="O1751" i="1" s="1"/>
  <c r="P1751" i="1" s="1"/>
  <c r="O1752" i="1" a="1"/>
  <c r="O1752" i="1" s="1"/>
  <c r="P1752" i="1" s="1"/>
  <c r="O1753" i="1" a="1"/>
  <c r="O1753" i="1" s="1"/>
  <c r="P1753" i="1" s="1"/>
  <c r="O1754" i="1" a="1"/>
  <c r="O1754" i="1" s="1"/>
  <c r="P1754" i="1" s="1"/>
  <c r="O1755" i="1" a="1"/>
  <c r="O1755" i="1" s="1"/>
  <c r="P1755" i="1" s="1"/>
  <c r="O1756" i="1" a="1"/>
  <c r="O1756" i="1" s="1"/>
  <c r="P1756" i="1" s="1"/>
  <c r="O1757" i="1" a="1"/>
  <c r="O1757" i="1" s="1"/>
  <c r="P1757" i="1" s="1"/>
  <c r="O1758" i="1" a="1"/>
  <c r="O1758" i="1" s="1"/>
  <c r="P1758" i="1" s="1"/>
  <c r="O1759" i="1" a="1"/>
  <c r="O1759" i="1" s="1"/>
  <c r="P1759" i="1" s="1"/>
  <c r="O1760" i="1" a="1"/>
  <c r="O1760" i="1" s="1"/>
  <c r="P1760" i="1" s="1"/>
  <c r="O1761" i="1" a="1"/>
  <c r="O1761" i="1" s="1"/>
  <c r="P1761" i="1" s="1"/>
  <c r="O1762" i="1" a="1"/>
  <c r="O1762" i="1" s="1"/>
  <c r="P1762" i="1" s="1"/>
  <c r="O1763" i="1" a="1"/>
  <c r="O1763" i="1" s="1"/>
  <c r="P1763" i="1" s="1"/>
  <c r="O1764" i="1" a="1"/>
  <c r="O1764" i="1" s="1"/>
  <c r="P1764" i="1" s="1"/>
  <c r="O1765" i="1" a="1"/>
  <c r="O1765" i="1" s="1"/>
  <c r="P1765" i="1" s="1"/>
  <c r="O1766" i="1" a="1"/>
  <c r="O1766" i="1" s="1"/>
  <c r="P1766" i="1" s="1"/>
  <c r="O1767" i="1" a="1"/>
  <c r="O1767" i="1" s="1"/>
  <c r="P1767" i="1" s="1"/>
  <c r="O1768" i="1" a="1"/>
  <c r="O1768" i="1" s="1"/>
  <c r="P1768" i="1" s="1"/>
  <c r="O1769" i="1" a="1"/>
  <c r="O1769" i="1" s="1"/>
  <c r="P1769" i="1" s="1"/>
  <c r="O1770" i="1" a="1"/>
  <c r="O1770" i="1" s="1"/>
  <c r="P1770" i="1" s="1"/>
  <c r="O1771" i="1" a="1"/>
  <c r="O1771" i="1" s="1"/>
  <c r="P1771" i="1" s="1"/>
  <c r="O1772" i="1" a="1"/>
  <c r="O1772" i="1" s="1"/>
  <c r="P1772" i="1" s="1"/>
  <c r="O1773" i="1" a="1"/>
  <c r="O1773" i="1" s="1"/>
  <c r="P1773" i="1" s="1"/>
  <c r="O1774" i="1" a="1"/>
  <c r="O1774" i="1" s="1"/>
  <c r="P1774" i="1" s="1"/>
  <c r="O1775" i="1" a="1"/>
  <c r="O1775" i="1" s="1"/>
  <c r="P1775" i="1" s="1"/>
  <c r="O1776" i="1" a="1"/>
  <c r="O1776" i="1" s="1"/>
  <c r="P1776" i="1" s="1"/>
  <c r="O1777" i="1" a="1"/>
  <c r="O1777" i="1" s="1"/>
  <c r="P1777" i="1" s="1"/>
  <c r="O1778" i="1" a="1"/>
  <c r="O1778" i="1"/>
  <c r="P1778" i="1" s="1"/>
  <c r="O1779" i="1" a="1"/>
  <c r="O1779" i="1" s="1"/>
  <c r="P1779" i="1" s="1"/>
  <c r="O1780" i="1" a="1"/>
  <c r="O1780" i="1" s="1"/>
  <c r="P1780" i="1" s="1"/>
  <c r="O1781" i="1" a="1"/>
  <c r="O1781" i="1" s="1"/>
  <c r="P1781" i="1" s="1"/>
  <c r="O1782" i="1" a="1"/>
  <c r="O1782" i="1" s="1"/>
  <c r="P1782" i="1" s="1"/>
  <c r="O1783" i="1" a="1"/>
  <c r="O1783" i="1" s="1"/>
  <c r="P1783" i="1" s="1"/>
  <c r="O1784" i="1" a="1"/>
  <c r="O1784" i="1" s="1"/>
  <c r="P1784" i="1" s="1"/>
  <c r="O1785" i="1" a="1"/>
  <c r="O1785" i="1" s="1"/>
  <c r="P1785" i="1" s="1"/>
  <c r="O1786" i="1" a="1"/>
  <c r="O1786" i="1" s="1"/>
  <c r="P1786" i="1" s="1"/>
  <c r="O1787" i="1" a="1"/>
  <c r="O1787" i="1" s="1"/>
  <c r="P1787" i="1" s="1"/>
  <c r="O1788" i="1" a="1"/>
  <c r="O1788" i="1" s="1"/>
  <c r="P1788" i="1" s="1"/>
  <c r="O1789" i="1" a="1"/>
  <c r="O1789" i="1" s="1"/>
  <c r="P1789" i="1" s="1"/>
  <c r="O1790" i="1" a="1"/>
  <c r="O1790" i="1" s="1"/>
  <c r="P1790" i="1" s="1"/>
  <c r="O1791" i="1" a="1"/>
  <c r="O1791" i="1" s="1"/>
  <c r="P1791" i="1" s="1"/>
  <c r="O1792" i="1" a="1"/>
  <c r="O1792" i="1" s="1"/>
  <c r="P1792" i="1" s="1"/>
  <c r="O1793" i="1" a="1"/>
  <c r="O1793" i="1" s="1"/>
  <c r="P1793" i="1" s="1"/>
  <c r="O1794" i="1" a="1"/>
  <c r="O1794" i="1" s="1"/>
  <c r="P1794" i="1" s="1"/>
  <c r="O1795" i="1" a="1"/>
  <c r="O1795" i="1" s="1"/>
  <c r="P1795" i="1" s="1"/>
  <c r="O1796" i="1" a="1"/>
  <c r="O1796" i="1" s="1"/>
  <c r="P1796" i="1" s="1"/>
  <c r="O1797" i="1" a="1"/>
  <c r="O1797" i="1" s="1"/>
  <c r="P1797" i="1" s="1"/>
  <c r="O1798" i="1" a="1"/>
  <c r="O1798" i="1" s="1"/>
  <c r="P1798" i="1" s="1"/>
  <c r="O1799" i="1" a="1"/>
  <c r="O1799" i="1" s="1"/>
  <c r="P1799" i="1" s="1"/>
  <c r="O1800" i="1" a="1"/>
  <c r="O1800" i="1" s="1"/>
  <c r="P1800" i="1" s="1"/>
  <c r="O1801" i="1" a="1"/>
  <c r="O1801" i="1" s="1"/>
  <c r="P1801" i="1" s="1"/>
  <c r="O1802" i="1" a="1"/>
  <c r="O1802" i="1" s="1"/>
  <c r="P1802" i="1" s="1"/>
  <c r="O1803" i="1" a="1"/>
  <c r="O1803" i="1" s="1"/>
  <c r="P1803" i="1" s="1"/>
  <c r="O1804" i="1" a="1"/>
  <c r="O1804" i="1" s="1"/>
  <c r="P1804" i="1" s="1"/>
  <c r="O1805" i="1" a="1"/>
  <c r="O1805" i="1" s="1"/>
  <c r="P1805" i="1" s="1"/>
  <c r="O1806" i="1" a="1"/>
  <c r="O1806" i="1" s="1"/>
  <c r="P1806" i="1" s="1"/>
  <c r="O1807" i="1" a="1"/>
  <c r="O1807" i="1" s="1"/>
  <c r="P1807" i="1" s="1"/>
  <c r="O1808" i="1" a="1"/>
  <c r="O1808" i="1" s="1"/>
  <c r="P1808" i="1" s="1"/>
  <c r="O1809" i="1" a="1"/>
  <c r="O1809" i="1" s="1"/>
  <c r="P1809" i="1" s="1"/>
  <c r="O1810" i="1" a="1"/>
  <c r="O1810" i="1" s="1"/>
  <c r="P1810" i="1" s="1"/>
  <c r="O1811" i="1" a="1"/>
  <c r="O1811" i="1" s="1"/>
  <c r="P1811" i="1" s="1"/>
  <c r="O1812" i="1" a="1"/>
  <c r="O1812" i="1" s="1"/>
  <c r="P1812" i="1" s="1"/>
  <c r="O1813" i="1" a="1"/>
  <c r="O1813" i="1" s="1"/>
  <c r="P1813" i="1" s="1"/>
  <c r="O1814" i="1" a="1"/>
  <c r="O1814" i="1" s="1"/>
  <c r="P1814" i="1" s="1"/>
  <c r="O1815" i="1" a="1"/>
  <c r="O1815" i="1" s="1"/>
  <c r="P1815" i="1" s="1"/>
  <c r="O1816" i="1" a="1"/>
  <c r="O1816" i="1" s="1"/>
  <c r="P1816" i="1" s="1"/>
  <c r="O1817" i="1" a="1"/>
  <c r="O1817" i="1" s="1"/>
  <c r="P1817" i="1" s="1"/>
  <c r="O1818" i="1" a="1"/>
  <c r="O1818" i="1" s="1"/>
  <c r="P1818" i="1" s="1"/>
  <c r="O1819" i="1" a="1"/>
  <c r="O1819" i="1" s="1"/>
  <c r="P1819" i="1" s="1"/>
  <c r="O1820" i="1" a="1"/>
  <c r="O1820" i="1" s="1"/>
  <c r="P1820" i="1" s="1"/>
  <c r="O1821" i="1" a="1"/>
  <c r="O1821" i="1" s="1"/>
  <c r="P1821" i="1" s="1"/>
  <c r="O1822" i="1" a="1"/>
  <c r="O1822" i="1" s="1"/>
  <c r="P1822" i="1" s="1"/>
  <c r="O1823" i="1" a="1"/>
  <c r="O1823" i="1" s="1"/>
  <c r="P1823" i="1" s="1"/>
  <c r="O1824" i="1" a="1"/>
  <c r="O1824" i="1" s="1"/>
  <c r="P1824" i="1" s="1"/>
  <c r="O1825" i="1" a="1"/>
  <c r="O1825" i="1" s="1"/>
  <c r="P1825" i="1" s="1"/>
  <c r="O1826" i="1" a="1"/>
  <c r="O1826" i="1" s="1"/>
  <c r="P1826" i="1" s="1"/>
  <c r="O1827" i="1" a="1"/>
  <c r="O1827" i="1" s="1"/>
  <c r="P1827" i="1" s="1"/>
  <c r="O1828" i="1" a="1"/>
  <c r="O1828" i="1" s="1"/>
  <c r="P1828" i="1" s="1"/>
  <c r="O1829" i="1" a="1"/>
  <c r="O1829" i="1" s="1"/>
  <c r="P1829" i="1" s="1"/>
  <c r="O1830" i="1" a="1"/>
  <c r="O1830" i="1" s="1"/>
  <c r="P1830" i="1" s="1"/>
  <c r="O1831" i="1" a="1"/>
  <c r="O1831" i="1" s="1"/>
  <c r="P1831" i="1" s="1"/>
  <c r="O1832" i="1" a="1"/>
  <c r="O1832" i="1" s="1"/>
  <c r="P1832" i="1" s="1"/>
  <c r="O1833" i="1" a="1"/>
  <c r="O1833" i="1" s="1"/>
  <c r="P1833" i="1" s="1"/>
  <c r="O1834" i="1" a="1"/>
  <c r="O1834" i="1" s="1"/>
  <c r="P1834" i="1" s="1"/>
  <c r="O1835" i="1" a="1"/>
  <c r="O1835" i="1" s="1"/>
  <c r="P1835" i="1" s="1"/>
  <c r="O1836" i="1" a="1"/>
  <c r="O1836" i="1" s="1"/>
  <c r="P1836" i="1" s="1"/>
  <c r="O1837" i="1" a="1"/>
  <c r="O1837" i="1" s="1"/>
  <c r="P1837" i="1" s="1"/>
  <c r="O1838" i="1" a="1"/>
  <c r="O1838" i="1" s="1"/>
  <c r="P1838" i="1" s="1"/>
  <c r="O1839" i="1" a="1"/>
  <c r="O1839" i="1" s="1"/>
  <c r="P1839" i="1" s="1"/>
  <c r="O1840" i="1" a="1"/>
  <c r="O1840" i="1" s="1"/>
  <c r="P1840" i="1" s="1"/>
  <c r="O1841" i="1" a="1"/>
  <c r="O1841" i="1" s="1"/>
  <c r="P1841" i="1" s="1"/>
  <c r="O1842" i="1" a="1"/>
  <c r="O1842" i="1" s="1"/>
  <c r="P1842" i="1" s="1"/>
  <c r="O1843" i="1" a="1"/>
  <c r="O1843" i="1" s="1"/>
  <c r="P1843" i="1" s="1"/>
  <c r="O1844" i="1" a="1"/>
  <c r="O1844" i="1" s="1"/>
  <c r="P1844" i="1" s="1"/>
  <c r="O1845" i="1" a="1"/>
  <c r="O1845" i="1" s="1"/>
  <c r="P1845" i="1" s="1"/>
  <c r="O1846" i="1" a="1"/>
  <c r="O1846" i="1" s="1"/>
  <c r="P1846" i="1" s="1"/>
  <c r="O1847" i="1" a="1"/>
  <c r="O1847" i="1" s="1"/>
  <c r="P1847" i="1" s="1"/>
  <c r="O1848" i="1" a="1"/>
  <c r="O1848" i="1" s="1"/>
  <c r="P1848" i="1" s="1"/>
  <c r="O1849" i="1" a="1"/>
  <c r="O1849" i="1" s="1"/>
  <c r="P1849" i="1" s="1"/>
  <c r="O1850" i="1" a="1"/>
  <c r="O1850" i="1" s="1"/>
  <c r="P1850" i="1" s="1"/>
  <c r="O1851" i="1" a="1"/>
  <c r="O1851" i="1" s="1"/>
  <c r="P1851" i="1" s="1"/>
  <c r="O1852" i="1" a="1"/>
  <c r="O1852" i="1" s="1"/>
  <c r="P1852" i="1" s="1"/>
  <c r="O1853" i="1" a="1"/>
  <c r="O1853" i="1" s="1"/>
  <c r="P1853" i="1" s="1"/>
  <c r="O1854" i="1" a="1"/>
  <c r="O1854" i="1" s="1"/>
  <c r="P1854" i="1" s="1"/>
  <c r="O1855" i="1" a="1"/>
  <c r="O1855" i="1" s="1"/>
  <c r="P1855" i="1" s="1"/>
  <c r="O1856" i="1" a="1"/>
  <c r="O1856" i="1" s="1"/>
  <c r="P1856" i="1" s="1"/>
  <c r="O1857" i="1" a="1"/>
  <c r="O1857" i="1" s="1"/>
  <c r="P1857" i="1" s="1"/>
  <c r="O1858" i="1" a="1"/>
  <c r="O1858" i="1" s="1"/>
  <c r="P1858" i="1" s="1"/>
  <c r="O1859" i="1" a="1"/>
  <c r="O1859" i="1" s="1"/>
  <c r="P1859" i="1" s="1"/>
  <c r="O1860" i="1" a="1"/>
  <c r="O1860" i="1" s="1"/>
  <c r="P1860" i="1" s="1"/>
  <c r="O1861" i="1" a="1"/>
  <c r="O1861" i="1" s="1"/>
  <c r="P1861" i="1" s="1"/>
  <c r="O1862" i="1" a="1"/>
  <c r="O1862" i="1" s="1"/>
  <c r="P1862" i="1" s="1"/>
  <c r="O1863" i="1" a="1"/>
  <c r="O1863" i="1" s="1"/>
  <c r="P1863" i="1" s="1"/>
  <c r="O1864" i="1" a="1"/>
  <c r="O1864" i="1" s="1"/>
  <c r="P1864" i="1" s="1"/>
  <c r="O1865" i="1" a="1"/>
  <c r="O1865" i="1" s="1"/>
  <c r="P1865" i="1" s="1"/>
  <c r="O1866" i="1" a="1"/>
  <c r="O1866" i="1" s="1"/>
  <c r="P1866" i="1" s="1"/>
  <c r="O1867" i="1" a="1"/>
  <c r="O1867" i="1" s="1"/>
  <c r="P1867" i="1" s="1"/>
  <c r="O1868" i="1" a="1"/>
  <c r="O1868" i="1" s="1"/>
  <c r="P1868" i="1" s="1"/>
  <c r="O1869" i="1" a="1"/>
  <c r="O1869" i="1" s="1"/>
  <c r="P1869" i="1" s="1"/>
  <c r="O1870" i="1" a="1"/>
  <c r="O1870" i="1" s="1"/>
  <c r="P1870" i="1" s="1"/>
  <c r="O1871" i="1" a="1"/>
  <c r="O1871" i="1" s="1"/>
  <c r="P1871" i="1" s="1"/>
  <c r="O1872" i="1" a="1"/>
  <c r="O1872" i="1" s="1"/>
  <c r="P1872" i="1" s="1"/>
  <c r="O1873" i="1" a="1"/>
  <c r="O1873" i="1" s="1"/>
  <c r="P1873" i="1" s="1"/>
  <c r="O1874" i="1" a="1"/>
  <c r="O1874" i="1" s="1"/>
  <c r="P1874" i="1" s="1"/>
  <c r="O1875" i="1" a="1"/>
  <c r="O1875" i="1" s="1"/>
  <c r="P1875" i="1" s="1"/>
  <c r="O1876" i="1" a="1"/>
  <c r="O1876" i="1" s="1"/>
  <c r="P1876" i="1" s="1"/>
  <c r="O1877" i="1" a="1"/>
  <c r="O1877" i="1" s="1"/>
  <c r="P1877" i="1" s="1"/>
  <c r="O1878" i="1" a="1"/>
  <c r="O1878" i="1" s="1"/>
  <c r="P1878" i="1" s="1"/>
  <c r="O1879" i="1" a="1"/>
  <c r="O1879" i="1" s="1"/>
  <c r="P1879" i="1" s="1"/>
  <c r="O1880" i="1" a="1"/>
  <c r="O1880" i="1" s="1"/>
  <c r="P1880" i="1" s="1"/>
  <c r="O1881" i="1" a="1"/>
  <c r="O1881" i="1" s="1"/>
  <c r="P1881" i="1" s="1"/>
  <c r="O1882" i="1" a="1"/>
  <c r="O1882" i="1" s="1"/>
  <c r="P1882" i="1" s="1"/>
  <c r="O1883" i="1" a="1"/>
  <c r="O1883" i="1" s="1"/>
  <c r="P1883" i="1" s="1"/>
  <c r="O1884" i="1" a="1"/>
  <c r="O1884" i="1" s="1"/>
  <c r="P1884" i="1" s="1"/>
  <c r="O1885" i="1" a="1"/>
  <c r="O1885" i="1" s="1"/>
  <c r="P1885" i="1" s="1"/>
  <c r="O1886" i="1" a="1"/>
  <c r="O1886" i="1" s="1"/>
  <c r="P1886" i="1" s="1"/>
  <c r="O1887" i="1" a="1"/>
  <c r="O1887" i="1" s="1"/>
  <c r="P1887" i="1" s="1"/>
  <c r="O1888" i="1" a="1"/>
  <c r="O1888" i="1" s="1"/>
  <c r="P1888" i="1" s="1"/>
  <c r="O1889" i="1" a="1"/>
  <c r="O1889" i="1" s="1"/>
  <c r="P1889" i="1" s="1"/>
  <c r="O1890" i="1" a="1"/>
  <c r="O1890" i="1" s="1"/>
  <c r="P1890" i="1" s="1"/>
  <c r="O1891" i="1" a="1"/>
  <c r="O1891" i="1" s="1"/>
  <c r="P1891" i="1" s="1"/>
  <c r="O1892" i="1" a="1"/>
  <c r="O1892" i="1" s="1"/>
  <c r="P1892" i="1" s="1"/>
  <c r="O1893" i="1" a="1"/>
  <c r="O1893" i="1" s="1"/>
  <c r="P1893" i="1" s="1"/>
  <c r="O1894" i="1" a="1"/>
  <c r="O1894" i="1"/>
  <c r="P1894" i="1" s="1"/>
  <c r="O1895" i="1" a="1"/>
  <c r="O1895" i="1" s="1"/>
  <c r="P1895" i="1" s="1"/>
  <c r="O1896" i="1" a="1"/>
  <c r="O1896" i="1" s="1"/>
  <c r="P1896" i="1" s="1"/>
  <c r="O1897" i="1" a="1"/>
  <c r="O1897" i="1" s="1"/>
  <c r="P1897" i="1" s="1"/>
  <c r="O1898" i="1" a="1"/>
  <c r="O1898" i="1" s="1"/>
  <c r="P1898" i="1" s="1"/>
  <c r="O1899" i="1" a="1"/>
  <c r="O1899" i="1" s="1"/>
  <c r="P1899" i="1" s="1"/>
  <c r="O1900" i="1" a="1"/>
  <c r="O1900" i="1" s="1"/>
  <c r="P1900" i="1" s="1"/>
  <c r="O1901" i="1" a="1"/>
  <c r="O1901" i="1" s="1"/>
  <c r="P1901" i="1" s="1"/>
  <c r="O1902" i="1" a="1"/>
  <c r="O1902" i="1" s="1"/>
  <c r="P1902" i="1" s="1"/>
  <c r="O1903" i="1" a="1"/>
  <c r="O1903" i="1" s="1"/>
  <c r="P1903" i="1" s="1"/>
  <c r="O1904" i="1" a="1"/>
  <c r="O1904" i="1" s="1"/>
  <c r="P1904" i="1" s="1"/>
  <c r="O1905" i="1" a="1"/>
  <c r="O1905" i="1" s="1"/>
  <c r="P1905" i="1" s="1"/>
  <c r="O1906" i="1" a="1"/>
  <c r="O1906" i="1" s="1"/>
  <c r="P1906" i="1" s="1"/>
  <c r="O1907" i="1" a="1"/>
  <c r="O1907" i="1" s="1"/>
  <c r="P1907" i="1" s="1"/>
  <c r="O1908" i="1" a="1"/>
  <c r="O1908" i="1" s="1"/>
  <c r="P1908" i="1" s="1"/>
  <c r="O1909" i="1" a="1"/>
  <c r="O1909" i="1" s="1"/>
  <c r="P1909" i="1" s="1"/>
  <c r="O1910" i="1" a="1"/>
  <c r="O1910" i="1" s="1"/>
  <c r="P1910" i="1" s="1"/>
  <c r="O1911" i="1" a="1"/>
  <c r="O1911" i="1" s="1"/>
  <c r="P1911" i="1" s="1"/>
  <c r="O1912" i="1" a="1"/>
  <c r="O1912" i="1" s="1"/>
  <c r="P1912" i="1" s="1"/>
  <c r="O1913" i="1" a="1"/>
  <c r="O1913" i="1" s="1"/>
  <c r="P1913" i="1" s="1"/>
  <c r="O1914" i="1" a="1"/>
  <c r="O1914" i="1" s="1"/>
  <c r="P1914" i="1" s="1"/>
  <c r="O1915" i="1" a="1"/>
  <c r="O1915" i="1" s="1"/>
  <c r="P1915" i="1" s="1"/>
  <c r="O1916" i="1" a="1"/>
  <c r="O1916" i="1" s="1"/>
  <c r="P1916" i="1" s="1"/>
  <c r="O1917" i="1" a="1"/>
  <c r="O1917" i="1" s="1"/>
  <c r="P1917" i="1" s="1"/>
  <c r="O1918" i="1" a="1"/>
  <c r="O1918" i="1" s="1"/>
  <c r="P1918" i="1" s="1"/>
  <c r="O1919" i="1" a="1"/>
  <c r="O1919" i="1" s="1"/>
  <c r="P1919" i="1" s="1"/>
  <c r="O1920" i="1" a="1"/>
  <c r="O1920" i="1" s="1"/>
  <c r="P1920" i="1" s="1"/>
  <c r="O1921" i="1" a="1"/>
  <c r="O1921" i="1" s="1"/>
  <c r="P1921" i="1" s="1"/>
  <c r="O1922" i="1" a="1"/>
  <c r="O1922" i="1" s="1"/>
  <c r="P1922" i="1" s="1"/>
  <c r="O1923" i="1" a="1"/>
  <c r="O1923" i="1" s="1"/>
  <c r="P1923" i="1" s="1"/>
  <c r="O1924" i="1" a="1"/>
  <c r="O1924" i="1" s="1"/>
  <c r="P1924" i="1" s="1"/>
  <c r="O1925" i="1" a="1"/>
  <c r="O1925" i="1" s="1"/>
  <c r="P1925" i="1" s="1"/>
  <c r="O1926" i="1" a="1"/>
  <c r="O1926" i="1" s="1"/>
  <c r="P1926" i="1" s="1"/>
  <c r="O1927" i="1" a="1"/>
  <c r="O1927" i="1" s="1"/>
  <c r="P1927" i="1" s="1"/>
  <c r="O1928" i="1" a="1"/>
  <c r="O1928" i="1" s="1"/>
  <c r="P1928" i="1" s="1"/>
  <c r="O1929" i="1" a="1"/>
  <c r="O1929" i="1" s="1"/>
  <c r="P1929" i="1" s="1"/>
  <c r="O1930" i="1" a="1"/>
  <c r="O1930" i="1" s="1"/>
  <c r="P1930" i="1" s="1"/>
  <c r="O1931" i="1" a="1"/>
  <c r="O1931" i="1" s="1"/>
  <c r="P1931" i="1" s="1"/>
  <c r="O1932" i="1" a="1"/>
  <c r="O1932" i="1" s="1"/>
  <c r="P1932" i="1" s="1"/>
  <c r="O1933" i="1" a="1"/>
  <c r="O1933" i="1" s="1"/>
  <c r="P1933" i="1" s="1"/>
  <c r="O1934" i="1" a="1"/>
  <c r="O1934" i="1" s="1"/>
  <c r="P1934" i="1" s="1"/>
  <c r="O1935" i="1" a="1"/>
  <c r="O1935" i="1" s="1"/>
  <c r="P1935" i="1" s="1"/>
  <c r="O1936" i="1" a="1"/>
  <c r="O1936" i="1" s="1"/>
  <c r="P1936" i="1" s="1"/>
  <c r="O1937" i="1" a="1"/>
  <c r="O1937" i="1" s="1"/>
  <c r="P1937" i="1" s="1"/>
  <c r="O1938" i="1" a="1"/>
  <c r="O1938" i="1" s="1"/>
  <c r="P1938" i="1" s="1"/>
  <c r="O1939" i="1" a="1"/>
  <c r="O1939" i="1" s="1"/>
  <c r="P1939" i="1" s="1"/>
  <c r="O1940" i="1" a="1"/>
  <c r="O1940" i="1" s="1"/>
  <c r="P1940" i="1" s="1"/>
  <c r="O1941" i="1" a="1"/>
  <c r="O1941" i="1" s="1"/>
  <c r="P1941" i="1" s="1"/>
  <c r="O1942" i="1" a="1"/>
  <c r="O1942" i="1" s="1"/>
  <c r="P1942" i="1" s="1"/>
  <c r="O1943" i="1" a="1"/>
  <c r="O1943" i="1" s="1"/>
  <c r="P1943" i="1" s="1"/>
  <c r="O1944" i="1" a="1"/>
  <c r="O1944" i="1" s="1"/>
  <c r="P1944" i="1" s="1"/>
  <c r="O1945" i="1" a="1"/>
  <c r="O1945" i="1" s="1"/>
  <c r="P1945" i="1" s="1"/>
  <c r="O1946" i="1" a="1"/>
  <c r="O1946" i="1" s="1"/>
  <c r="P1946" i="1" s="1"/>
  <c r="O1947" i="1" a="1"/>
  <c r="O1947" i="1" s="1"/>
  <c r="P1947" i="1" s="1"/>
  <c r="O1948" i="1" a="1"/>
  <c r="O1948" i="1" s="1"/>
  <c r="P1948" i="1" s="1"/>
  <c r="O1949" i="1" a="1"/>
  <c r="O1949" i="1" s="1"/>
  <c r="P1949" i="1" s="1"/>
  <c r="O1950" i="1" a="1"/>
  <c r="O1950" i="1" s="1"/>
  <c r="P1950" i="1" s="1"/>
  <c r="O1951" i="1" a="1"/>
  <c r="O1951" i="1" s="1"/>
  <c r="P1951" i="1" s="1"/>
  <c r="O1952" i="1" a="1"/>
  <c r="O1952" i="1" s="1"/>
  <c r="P1952" i="1" s="1"/>
  <c r="O1953" i="1" a="1"/>
  <c r="O1953" i="1" s="1"/>
  <c r="P1953" i="1" s="1"/>
  <c r="O1954" i="1" a="1"/>
  <c r="O1954" i="1"/>
  <c r="P1954" i="1" s="1"/>
  <c r="O1955" i="1" a="1"/>
  <c r="O1955" i="1" s="1"/>
  <c r="P1955" i="1" s="1"/>
  <c r="O1956" i="1" a="1"/>
  <c r="O1956" i="1" s="1"/>
  <c r="P1956" i="1" s="1"/>
  <c r="O1957" i="1" a="1"/>
  <c r="O1957" i="1" s="1"/>
  <c r="P1957" i="1" s="1"/>
  <c r="O1958" i="1" a="1"/>
  <c r="O1958" i="1" s="1"/>
  <c r="P1958" i="1" s="1"/>
  <c r="O1959" i="1" a="1"/>
  <c r="O1959" i="1" s="1"/>
  <c r="P1959" i="1" s="1"/>
  <c r="O1960" i="1" a="1"/>
  <c r="O1960" i="1" s="1"/>
  <c r="P1960" i="1" s="1"/>
  <c r="O1961" i="1" a="1"/>
  <c r="O1961" i="1" s="1"/>
  <c r="P1961" i="1" s="1"/>
  <c r="O1962" i="1" a="1"/>
  <c r="O1962" i="1" s="1"/>
  <c r="P1962" i="1" s="1"/>
  <c r="O1963" i="1" a="1"/>
  <c r="O1963" i="1" s="1"/>
  <c r="P1963" i="1" s="1"/>
  <c r="O1964" i="1" a="1"/>
  <c r="O1964" i="1" s="1"/>
  <c r="P1964" i="1" s="1"/>
  <c r="O1965" i="1" a="1"/>
  <c r="O1965" i="1" s="1"/>
  <c r="P1965" i="1" s="1"/>
  <c r="O1966" i="1" a="1"/>
  <c r="O1966" i="1" s="1"/>
  <c r="P1966" i="1" s="1"/>
  <c r="O1967" i="1" a="1"/>
  <c r="O1967" i="1" s="1"/>
  <c r="P1967" i="1" s="1"/>
  <c r="O1968" i="1" a="1"/>
  <c r="O1968" i="1" s="1"/>
  <c r="P1968" i="1" s="1"/>
  <c r="O1969" i="1" a="1"/>
  <c r="O1969" i="1" s="1"/>
  <c r="P1969" i="1" s="1"/>
  <c r="O1970" i="1" a="1"/>
  <c r="O1970" i="1" s="1"/>
  <c r="P1970" i="1" s="1"/>
  <c r="O1971" i="1" a="1"/>
  <c r="O1971" i="1" s="1"/>
  <c r="P1971" i="1" s="1"/>
  <c r="O1972" i="1" a="1"/>
  <c r="O1972" i="1" s="1"/>
  <c r="P1972" i="1" s="1"/>
  <c r="O1973" i="1" a="1"/>
  <c r="O1973" i="1" s="1"/>
  <c r="P1973" i="1" s="1"/>
  <c r="O1974" i="1" a="1"/>
  <c r="O1974" i="1" s="1"/>
  <c r="P1974" i="1" s="1"/>
  <c r="O1975" i="1" a="1"/>
  <c r="O1975" i="1" s="1"/>
  <c r="P1975" i="1" s="1"/>
  <c r="O1976" i="1" a="1"/>
  <c r="O1976" i="1" s="1"/>
  <c r="P1976" i="1" s="1"/>
  <c r="O1977" i="1" a="1"/>
  <c r="O1977" i="1" s="1"/>
  <c r="P1977" i="1" s="1"/>
  <c r="O1978" i="1" a="1"/>
  <c r="O1978" i="1" s="1"/>
  <c r="P1978" i="1" s="1"/>
  <c r="O1979" i="1" a="1"/>
  <c r="O1979" i="1" s="1"/>
  <c r="P1979" i="1" s="1"/>
  <c r="O1980" i="1" a="1"/>
  <c r="O1980" i="1" s="1"/>
  <c r="P1980" i="1" s="1"/>
  <c r="O1981" i="1" a="1"/>
  <c r="O1981" i="1" s="1"/>
  <c r="P1981" i="1" s="1"/>
  <c r="O1982" i="1" a="1"/>
  <c r="O1982" i="1" s="1"/>
  <c r="P1982" i="1" s="1"/>
  <c r="O1983" i="1" a="1"/>
  <c r="O1983" i="1" s="1"/>
  <c r="P1983" i="1" s="1"/>
  <c r="O1984" i="1" a="1"/>
  <c r="O1984" i="1" s="1"/>
  <c r="P1984" i="1" s="1"/>
  <c r="O1985" i="1" a="1"/>
  <c r="O1985" i="1" s="1"/>
  <c r="P1985" i="1" s="1"/>
  <c r="O1986" i="1" a="1"/>
  <c r="O1986" i="1" s="1"/>
  <c r="P1986" i="1" s="1"/>
  <c r="O1987" i="1" a="1"/>
  <c r="O1987" i="1" s="1"/>
  <c r="P1987" i="1" s="1"/>
  <c r="O1988" i="1" a="1"/>
  <c r="O1988" i="1" s="1"/>
  <c r="P1988" i="1" s="1"/>
  <c r="O1989" i="1" a="1"/>
  <c r="O1989" i="1" s="1"/>
  <c r="P1989" i="1" s="1"/>
  <c r="O1990" i="1" a="1"/>
  <c r="O1990" i="1" s="1"/>
  <c r="P1990" i="1" s="1"/>
  <c r="O1991" i="1" a="1"/>
  <c r="O1991" i="1" s="1"/>
  <c r="P1991" i="1" s="1"/>
  <c r="O1992" i="1" a="1"/>
  <c r="O1992" i="1" s="1"/>
  <c r="P1992" i="1" s="1"/>
  <c r="O1993" i="1" a="1"/>
  <c r="O1993" i="1" s="1"/>
  <c r="P1993" i="1" s="1"/>
  <c r="O1994" i="1" a="1"/>
  <c r="O1994" i="1" s="1"/>
  <c r="P1994" i="1" s="1"/>
  <c r="O1995" i="1" a="1"/>
  <c r="O1995" i="1" s="1"/>
  <c r="P1995" i="1" s="1"/>
  <c r="O1996" i="1" a="1"/>
  <c r="O1996" i="1" s="1"/>
  <c r="P1996" i="1" s="1"/>
  <c r="O1997" i="1" a="1"/>
  <c r="O1997" i="1" s="1"/>
  <c r="P1997" i="1" s="1"/>
  <c r="O1998" i="1" a="1"/>
  <c r="O1998" i="1" s="1"/>
  <c r="P1998" i="1" s="1"/>
  <c r="O1999" i="1" a="1"/>
  <c r="O1999" i="1" s="1"/>
  <c r="P1999" i="1" s="1"/>
  <c r="O2000" i="1" a="1"/>
  <c r="O2000" i="1" s="1"/>
  <c r="P2000" i="1" s="1"/>
  <c r="O2001" i="1" a="1"/>
  <c r="O2001" i="1" s="1"/>
  <c r="P2001" i="1" s="1"/>
  <c r="O2002" i="1" a="1"/>
  <c r="O2002" i="1" s="1"/>
  <c r="P2002" i="1" s="1"/>
  <c r="O2003" i="1" a="1"/>
  <c r="O2003" i="1" s="1"/>
  <c r="P2003" i="1" s="1"/>
  <c r="O2004" i="1" a="1"/>
  <c r="O2004" i="1" s="1"/>
  <c r="P2004" i="1" s="1"/>
  <c r="O2005" i="1" a="1"/>
  <c r="O2005" i="1" s="1"/>
  <c r="P2005" i="1" s="1"/>
  <c r="O2006" i="1" a="1"/>
  <c r="O2006" i="1" s="1"/>
  <c r="P2006" i="1" s="1"/>
  <c r="O2007" i="1" a="1"/>
  <c r="O2007" i="1" s="1"/>
  <c r="P2007" i="1" s="1"/>
  <c r="O2008" i="1" a="1"/>
  <c r="O2008" i="1" s="1"/>
  <c r="P2008" i="1" s="1"/>
  <c r="O2009" i="1" a="1"/>
  <c r="O2009" i="1" s="1"/>
  <c r="P2009" i="1" s="1"/>
  <c r="O2010" i="1" a="1"/>
  <c r="O2010" i="1" s="1"/>
  <c r="P2010" i="1" s="1"/>
  <c r="O2011" i="1" a="1"/>
  <c r="O2011" i="1" s="1"/>
  <c r="P2011" i="1" s="1"/>
  <c r="O2012" i="1" a="1"/>
  <c r="O2012" i="1" s="1"/>
  <c r="P2012" i="1" s="1"/>
  <c r="O2013" i="1" a="1"/>
  <c r="O2013" i="1" s="1"/>
  <c r="P2013" i="1" s="1"/>
  <c r="O2014" i="1" a="1"/>
  <c r="O2014" i="1" s="1"/>
  <c r="P2014" i="1" s="1"/>
  <c r="O2015" i="1" a="1"/>
  <c r="O2015" i="1" s="1"/>
  <c r="P2015" i="1" s="1"/>
  <c r="O2016" i="1" a="1"/>
  <c r="O2016" i="1" s="1"/>
  <c r="P2016" i="1" s="1"/>
  <c r="O2017" i="1" a="1"/>
  <c r="O2017" i="1" s="1"/>
  <c r="P2017" i="1" s="1"/>
  <c r="O2018" i="1" a="1"/>
  <c r="O2018" i="1" s="1"/>
  <c r="P2018" i="1" s="1"/>
  <c r="O2019" i="1" a="1"/>
  <c r="O2019" i="1" s="1"/>
  <c r="P2019" i="1" s="1"/>
  <c r="O2020" i="1" a="1"/>
  <c r="O2020" i="1" s="1"/>
  <c r="P2020" i="1" s="1"/>
  <c r="O2021" i="1" a="1"/>
  <c r="O2021" i="1" s="1"/>
  <c r="P2021" i="1" s="1"/>
  <c r="O2022" i="1" a="1"/>
  <c r="O2022" i="1" s="1"/>
  <c r="P2022" i="1" s="1"/>
  <c r="O2023" i="1" a="1"/>
  <c r="O2023" i="1" s="1"/>
  <c r="P2023" i="1" s="1"/>
  <c r="O2024" i="1" a="1"/>
  <c r="O2024" i="1" s="1"/>
  <c r="P2024" i="1" s="1"/>
  <c r="O2025" i="1" a="1"/>
  <c r="O2025" i="1" s="1"/>
  <c r="P2025" i="1" s="1"/>
  <c r="O2026" i="1" a="1"/>
  <c r="O2026" i="1" s="1"/>
  <c r="P2026" i="1" s="1"/>
  <c r="O2027" i="1" a="1"/>
  <c r="O2027" i="1" s="1"/>
  <c r="P2027" i="1" s="1"/>
  <c r="O2028" i="1" a="1"/>
  <c r="O2028" i="1" s="1"/>
  <c r="P2028" i="1" s="1"/>
  <c r="O2029" i="1" a="1"/>
  <c r="O2029" i="1" s="1"/>
  <c r="P2029" i="1" s="1"/>
  <c r="O2030" i="1" a="1"/>
  <c r="O2030" i="1" s="1"/>
  <c r="P2030" i="1" s="1"/>
  <c r="O2031" i="1" a="1"/>
  <c r="O2031" i="1" s="1"/>
  <c r="P2031" i="1" s="1"/>
  <c r="O2032" i="1" a="1"/>
  <c r="O2032" i="1" s="1"/>
  <c r="P2032" i="1" s="1"/>
  <c r="O2033" i="1" a="1"/>
  <c r="O2033" i="1" s="1"/>
  <c r="P2033" i="1" s="1"/>
  <c r="O2034" i="1" a="1"/>
  <c r="O2034" i="1" s="1"/>
  <c r="P2034" i="1" s="1"/>
  <c r="O2035" i="1" a="1"/>
  <c r="O2035" i="1" s="1"/>
  <c r="P2035" i="1" s="1"/>
  <c r="O2036" i="1" a="1"/>
  <c r="O2036" i="1" s="1"/>
  <c r="P2036" i="1" s="1"/>
  <c r="O2037" i="1" a="1"/>
  <c r="O2037" i="1" s="1"/>
  <c r="P2037" i="1" s="1"/>
  <c r="O2038" i="1" a="1"/>
  <c r="O2038" i="1" s="1"/>
  <c r="P2038" i="1" s="1"/>
  <c r="O2039" i="1" a="1"/>
  <c r="O2039" i="1" s="1"/>
  <c r="P2039" i="1" s="1"/>
  <c r="O2040" i="1" a="1"/>
  <c r="O2040" i="1" s="1"/>
  <c r="P2040" i="1" s="1"/>
  <c r="O2041" i="1" a="1"/>
  <c r="O2041" i="1" s="1"/>
  <c r="P2041" i="1" s="1"/>
  <c r="O2042" i="1" a="1"/>
  <c r="O2042" i="1" s="1"/>
  <c r="P2042" i="1" s="1"/>
  <c r="O2043" i="1" a="1"/>
  <c r="O2043" i="1" s="1"/>
  <c r="P2043" i="1" s="1"/>
  <c r="O2044" i="1" a="1"/>
  <c r="O2044" i="1" s="1"/>
  <c r="P2044" i="1" s="1"/>
  <c r="O2045" i="1" a="1"/>
  <c r="O2045" i="1" s="1"/>
  <c r="P2045" i="1" s="1"/>
  <c r="O2046" i="1" a="1"/>
  <c r="O2046" i="1" s="1"/>
  <c r="P2046" i="1" s="1"/>
  <c r="O2047" i="1" a="1"/>
  <c r="O2047" i="1" s="1"/>
  <c r="P2047" i="1" s="1"/>
  <c r="O2048" i="1" a="1"/>
  <c r="O2048" i="1" s="1"/>
  <c r="P2048" i="1" s="1"/>
  <c r="O2049" i="1" a="1"/>
  <c r="O2049" i="1" s="1"/>
  <c r="P2049" i="1" s="1"/>
  <c r="O2050" i="1" a="1"/>
  <c r="O2050" i="1" s="1"/>
  <c r="P2050" i="1" s="1"/>
  <c r="O2051" i="1" a="1"/>
  <c r="O2051" i="1" s="1"/>
  <c r="P2051" i="1" s="1"/>
  <c r="O2052" i="1" a="1"/>
  <c r="O2052" i="1" s="1"/>
  <c r="P2052" i="1" s="1"/>
  <c r="O2053" i="1" a="1"/>
  <c r="O2053" i="1" s="1"/>
  <c r="P2053" i="1" s="1"/>
  <c r="O2054" i="1" a="1"/>
  <c r="O2054" i="1" s="1"/>
  <c r="P2054" i="1" s="1"/>
  <c r="O2055" i="1" a="1"/>
  <c r="O2055" i="1" s="1"/>
  <c r="P2055" i="1" s="1"/>
  <c r="O2056" i="1" a="1"/>
  <c r="O2056" i="1" s="1"/>
  <c r="P2056" i="1" s="1"/>
  <c r="O2057" i="1" a="1"/>
  <c r="O2057" i="1" s="1"/>
  <c r="P2057" i="1" s="1"/>
  <c r="O2058" i="1" a="1"/>
  <c r="O2058" i="1" s="1"/>
  <c r="P2058" i="1" s="1"/>
  <c r="O2059" i="1" a="1"/>
  <c r="O2059" i="1" s="1"/>
  <c r="P2059" i="1" s="1"/>
  <c r="O2060" i="1" a="1"/>
  <c r="O2060" i="1" s="1"/>
  <c r="P2060" i="1" s="1"/>
  <c r="O2061" i="1" a="1"/>
  <c r="O2061" i="1" s="1"/>
  <c r="P2061" i="1" s="1"/>
  <c r="O2062" i="1" a="1"/>
  <c r="O2062" i="1" s="1"/>
  <c r="P2062" i="1" s="1"/>
  <c r="O2063" i="1" a="1"/>
  <c r="O2063" i="1" s="1"/>
  <c r="P2063" i="1" s="1"/>
  <c r="O2064" i="1" a="1"/>
  <c r="O2064" i="1"/>
  <c r="P2064" i="1" s="1"/>
  <c r="O2065" i="1" a="1"/>
  <c r="O2065" i="1" s="1"/>
  <c r="P2065" i="1" s="1"/>
  <c r="O2066" i="1" a="1"/>
  <c r="O2066" i="1" s="1"/>
  <c r="P2066" i="1" s="1"/>
  <c r="O2067" i="1" a="1"/>
  <c r="O2067" i="1" s="1"/>
  <c r="P2067" i="1" s="1"/>
  <c r="O2068" i="1" a="1"/>
  <c r="O2068" i="1" s="1"/>
  <c r="P2068" i="1" s="1"/>
  <c r="O2069" i="1" a="1"/>
  <c r="O2069" i="1" s="1"/>
  <c r="P2069" i="1" s="1"/>
  <c r="O2070" i="1" a="1"/>
  <c r="O2070" i="1" s="1"/>
  <c r="P2070" i="1" s="1"/>
  <c r="O2071" i="1" a="1"/>
  <c r="O2071" i="1" s="1"/>
  <c r="P2071" i="1" s="1"/>
  <c r="O2072" i="1" a="1"/>
  <c r="O2072" i="1" s="1"/>
  <c r="P2072" i="1" s="1"/>
  <c r="O2073" i="1" a="1"/>
  <c r="O2073" i="1" s="1"/>
  <c r="P2073" i="1" s="1"/>
  <c r="O2074" i="1" a="1"/>
  <c r="O2074" i="1" s="1"/>
  <c r="P2074" i="1" s="1"/>
  <c r="O2075" i="1" a="1"/>
  <c r="O2075" i="1" s="1"/>
  <c r="P2075" i="1" s="1"/>
  <c r="O2076" i="1" a="1"/>
  <c r="O2076" i="1" s="1"/>
  <c r="P2076" i="1" s="1"/>
  <c r="O2077" i="1" a="1"/>
  <c r="O2077" i="1" s="1"/>
  <c r="P2077" i="1" s="1"/>
  <c r="O2078" i="1" a="1"/>
  <c r="O2078" i="1" s="1"/>
  <c r="P2078" i="1" s="1"/>
  <c r="O2079" i="1" a="1"/>
  <c r="O2079" i="1" s="1"/>
  <c r="P2079" i="1" s="1"/>
  <c r="O2080" i="1" a="1"/>
  <c r="O2080" i="1" s="1"/>
  <c r="P2080" i="1" s="1"/>
  <c r="O2081" i="1" a="1"/>
  <c r="O2081" i="1" s="1"/>
  <c r="P2081" i="1" s="1"/>
  <c r="O2082" i="1" a="1"/>
  <c r="O2082" i="1" s="1"/>
  <c r="P2082" i="1" s="1"/>
  <c r="O2083" i="1" a="1"/>
  <c r="O2083" i="1" s="1"/>
  <c r="P2083" i="1" s="1"/>
  <c r="O2084" i="1" a="1"/>
  <c r="O2084" i="1" s="1"/>
  <c r="P2084" i="1" s="1"/>
  <c r="O2085" i="1" a="1"/>
  <c r="O2085" i="1" s="1"/>
  <c r="P2085" i="1" s="1"/>
  <c r="O2086" i="1" a="1"/>
  <c r="O2086" i="1" s="1"/>
  <c r="P2086" i="1" s="1"/>
  <c r="O2087" i="1" a="1"/>
  <c r="O2087" i="1" s="1"/>
  <c r="P2087" i="1" s="1"/>
  <c r="O2088" i="1" a="1"/>
  <c r="O2088" i="1" s="1"/>
  <c r="P2088" i="1" s="1"/>
  <c r="O2089" i="1" a="1"/>
  <c r="O2089" i="1" s="1"/>
  <c r="P2089" i="1" s="1"/>
  <c r="O2090" i="1" a="1"/>
  <c r="O2090" i="1" s="1"/>
  <c r="P2090" i="1" s="1"/>
  <c r="O2091" i="1" a="1"/>
  <c r="O2091" i="1" s="1"/>
  <c r="P2091" i="1" s="1"/>
  <c r="O2092" i="1" a="1"/>
  <c r="O2092" i="1" s="1"/>
  <c r="P2092" i="1" s="1"/>
  <c r="O2093" i="1" a="1"/>
  <c r="O2093" i="1" s="1"/>
  <c r="P2093" i="1" s="1"/>
  <c r="O2094" i="1" a="1"/>
  <c r="O2094" i="1" s="1"/>
  <c r="P2094" i="1" s="1"/>
  <c r="O2095" i="1" a="1"/>
  <c r="O2095" i="1" s="1"/>
  <c r="P2095" i="1" s="1"/>
  <c r="O2096" i="1" a="1"/>
  <c r="O2096" i="1" s="1"/>
  <c r="P2096" i="1" s="1"/>
  <c r="O2097" i="1" a="1"/>
  <c r="O2097" i="1" s="1"/>
  <c r="P2097" i="1" s="1"/>
  <c r="O2098" i="1" a="1"/>
  <c r="O2098" i="1" s="1"/>
  <c r="P2098" i="1" s="1"/>
  <c r="O2099" i="1" a="1"/>
  <c r="O2099" i="1" s="1"/>
  <c r="P2099" i="1" s="1"/>
  <c r="O2100" i="1" a="1"/>
  <c r="O2100" i="1" s="1"/>
  <c r="P2100" i="1" s="1"/>
  <c r="O2101" i="1" a="1"/>
  <c r="O2101" i="1" s="1"/>
  <c r="P2101" i="1" s="1"/>
  <c r="O2102" i="1" a="1"/>
  <c r="O2102" i="1" s="1"/>
  <c r="P2102" i="1" s="1"/>
  <c r="O2103" i="1" a="1"/>
  <c r="O2103" i="1" s="1"/>
  <c r="P2103" i="1" s="1"/>
  <c r="O2104" i="1" a="1"/>
  <c r="O2104" i="1" s="1"/>
  <c r="P2104" i="1" s="1"/>
  <c r="O2105" i="1" a="1"/>
  <c r="O2105" i="1" s="1"/>
  <c r="P2105" i="1" s="1"/>
  <c r="O2106" i="1" a="1"/>
  <c r="O2106" i="1" s="1"/>
  <c r="P2106" i="1" s="1"/>
  <c r="O2107" i="1" a="1"/>
  <c r="O2107" i="1" s="1"/>
  <c r="P2107" i="1" s="1"/>
  <c r="O2108" i="1" a="1"/>
  <c r="O2108" i="1" s="1"/>
  <c r="P2108" i="1" s="1"/>
  <c r="O2109" i="1" a="1"/>
  <c r="O2109" i="1" s="1"/>
  <c r="P2109" i="1" s="1"/>
  <c r="O2110" i="1" a="1"/>
  <c r="O2110" i="1" s="1"/>
  <c r="P2110" i="1" s="1"/>
  <c r="O2111" i="1" a="1"/>
  <c r="O2111" i="1" s="1"/>
  <c r="P2111" i="1" s="1"/>
  <c r="O2112" i="1" a="1"/>
  <c r="O2112" i="1" s="1"/>
  <c r="P2112" i="1" s="1"/>
  <c r="O2113" i="1" a="1"/>
  <c r="O2113" i="1" s="1"/>
  <c r="P2113" i="1" s="1"/>
  <c r="O2114" i="1" a="1"/>
  <c r="O2114" i="1" s="1"/>
  <c r="P2114" i="1" s="1"/>
  <c r="O2115" i="1" a="1"/>
  <c r="O2115" i="1" s="1"/>
  <c r="P2115" i="1" s="1"/>
  <c r="O2116" i="1" a="1"/>
  <c r="O2116" i="1" s="1"/>
  <c r="P2116" i="1" s="1"/>
  <c r="O2117" i="1" a="1"/>
  <c r="O2117" i="1" s="1"/>
  <c r="P2117" i="1" s="1"/>
  <c r="O2118" i="1" a="1"/>
  <c r="O2118" i="1" s="1"/>
  <c r="P2118" i="1" s="1"/>
  <c r="O2119" i="1" a="1"/>
  <c r="O2119" i="1" s="1"/>
  <c r="P2119" i="1" s="1"/>
  <c r="O2120" i="1" a="1"/>
  <c r="O2120" i="1" s="1"/>
  <c r="P2120" i="1" s="1"/>
  <c r="O2121" i="1" a="1"/>
  <c r="O2121" i="1" s="1"/>
  <c r="P2121" i="1" s="1"/>
  <c r="O2122" i="1" a="1"/>
  <c r="O2122" i="1" s="1"/>
  <c r="P2122" i="1" s="1"/>
  <c r="O2123" i="1" a="1"/>
  <c r="O2123" i="1" s="1"/>
  <c r="P2123" i="1" s="1"/>
  <c r="O2124" i="1" a="1"/>
  <c r="O2124" i="1" s="1"/>
  <c r="P2124" i="1" s="1"/>
  <c r="O2125" i="1" a="1"/>
  <c r="O2125" i="1" s="1"/>
  <c r="P2125" i="1" s="1"/>
  <c r="O2126" i="1" a="1"/>
  <c r="O2126" i="1" s="1"/>
  <c r="P2126" i="1" s="1"/>
  <c r="O2127" i="1" a="1"/>
  <c r="O2127" i="1" s="1"/>
  <c r="P2127" i="1" s="1"/>
  <c r="O2128" i="1" a="1"/>
  <c r="O2128" i="1" s="1"/>
  <c r="P2128" i="1" s="1"/>
  <c r="O2129" i="1" a="1"/>
  <c r="O2129" i="1" s="1"/>
  <c r="P2129" i="1" s="1"/>
  <c r="O2130" i="1" a="1"/>
  <c r="O2130" i="1" s="1"/>
  <c r="P2130" i="1" s="1"/>
  <c r="O2131" i="1" a="1"/>
  <c r="O2131" i="1" s="1"/>
  <c r="P2131" i="1" s="1"/>
  <c r="O2132" i="1" a="1"/>
  <c r="O2132" i="1" s="1"/>
  <c r="P2132" i="1" s="1"/>
  <c r="O2133" i="1" a="1"/>
  <c r="O2133" i="1" s="1"/>
  <c r="P2133" i="1" s="1"/>
  <c r="O2134" i="1" a="1"/>
  <c r="O2134" i="1" s="1"/>
  <c r="P2134" i="1" s="1"/>
  <c r="O2135" i="1" a="1"/>
  <c r="O2135" i="1" s="1"/>
  <c r="P2135" i="1" s="1"/>
  <c r="O2136" i="1" a="1"/>
  <c r="O2136" i="1" s="1"/>
  <c r="P2136" i="1" s="1"/>
  <c r="O2137" i="1" a="1"/>
  <c r="O2137" i="1" s="1"/>
  <c r="P2137" i="1" s="1"/>
  <c r="O2138" i="1" a="1"/>
  <c r="O2138" i="1" s="1"/>
  <c r="P2138" i="1" s="1"/>
  <c r="O2139" i="1" a="1"/>
  <c r="O2139" i="1" s="1"/>
  <c r="P2139" i="1" s="1"/>
  <c r="O2140" i="1" a="1"/>
  <c r="O2140" i="1" s="1"/>
  <c r="P2140" i="1" s="1"/>
  <c r="O2141" i="1" a="1"/>
  <c r="O2141" i="1" s="1"/>
  <c r="P2141" i="1" s="1"/>
  <c r="O2142" i="1" a="1"/>
  <c r="O2142" i="1" s="1"/>
  <c r="P2142" i="1" s="1"/>
  <c r="O2143" i="1" a="1"/>
  <c r="O2143" i="1" s="1"/>
  <c r="P2143" i="1" s="1"/>
  <c r="O2144" i="1" a="1"/>
  <c r="O2144" i="1" s="1"/>
  <c r="P2144" i="1" s="1"/>
  <c r="O2145" i="1" a="1"/>
  <c r="O2145" i="1" s="1"/>
  <c r="P2145" i="1" s="1"/>
  <c r="O2146" i="1" a="1"/>
  <c r="O2146" i="1" s="1"/>
  <c r="P2146" i="1" s="1"/>
  <c r="O2147" i="1" a="1"/>
  <c r="O2147" i="1" s="1"/>
  <c r="P2147" i="1" s="1"/>
  <c r="O2148" i="1" a="1"/>
  <c r="O2148" i="1" s="1"/>
  <c r="P2148" i="1" s="1"/>
  <c r="O2149" i="1" a="1"/>
  <c r="O2149" i="1" s="1"/>
  <c r="P2149" i="1" s="1"/>
  <c r="O2150" i="1" a="1"/>
  <c r="O2150" i="1" s="1"/>
  <c r="P2150" i="1" s="1"/>
  <c r="O2151" i="1" a="1"/>
  <c r="O2151" i="1" s="1"/>
  <c r="P2151" i="1" s="1"/>
  <c r="O2152" i="1" a="1"/>
  <c r="O2152" i="1" s="1"/>
  <c r="P2152" i="1" s="1"/>
  <c r="O2153" i="1" a="1"/>
  <c r="O2153" i="1" s="1"/>
  <c r="P2153" i="1" s="1"/>
  <c r="O2154" i="1" a="1"/>
  <c r="O2154" i="1" s="1"/>
  <c r="P2154" i="1" s="1"/>
  <c r="O2155" i="1" a="1"/>
  <c r="O2155" i="1" s="1"/>
  <c r="P2155" i="1" s="1"/>
  <c r="O2156" i="1" a="1"/>
  <c r="O2156" i="1" s="1"/>
  <c r="P2156" i="1" s="1"/>
  <c r="O2157" i="1" a="1"/>
  <c r="O2157" i="1" s="1"/>
  <c r="P2157" i="1" s="1"/>
  <c r="O2158" i="1" a="1"/>
  <c r="O2158" i="1" s="1"/>
  <c r="P2158" i="1" s="1"/>
  <c r="O2159" i="1" a="1"/>
  <c r="O2159" i="1" s="1"/>
  <c r="P2159" i="1" s="1"/>
  <c r="O2160" i="1" a="1"/>
  <c r="O2160" i="1" s="1"/>
  <c r="P2160" i="1" s="1"/>
  <c r="O2161" i="1" a="1"/>
  <c r="O2161" i="1" s="1"/>
  <c r="P2161" i="1" s="1"/>
  <c r="O2162" i="1" a="1"/>
  <c r="O2162" i="1" s="1"/>
  <c r="P2162" i="1" s="1"/>
  <c r="O2163" i="1" a="1"/>
  <c r="O2163" i="1" s="1"/>
  <c r="P2163" i="1" s="1"/>
  <c r="O2164" i="1" a="1"/>
  <c r="O2164" i="1" s="1"/>
  <c r="P2164" i="1" s="1"/>
  <c r="O2165" i="1" a="1"/>
  <c r="O2165" i="1" s="1"/>
  <c r="P2165" i="1" s="1"/>
  <c r="O2166" i="1" a="1"/>
  <c r="O2166" i="1" s="1"/>
  <c r="P2166" i="1" s="1"/>
  <c r="O2167" i="1" a="1"/>
  <c r="O2167" i="1" s="1"/>
  <c r="P2167" i="1" s="1"/>
  <c r="O2168" i="1" a="1"/>
  <c r="O2168" i="1" s="1"/>
  <c r="P2168" i="1" s="1"/>
  <c r="O2169" i="1" a="1"/>
  <c r="O2169" i="1" s="1"/>
  <c r="P2169" i="1" s="1"/>
  <c r="O2170" i="1" a="1"/>
  <c r="O2170" i="1" s="1"/>
  <c r="P2170" i="1" s="1"/>
  <c r="O2171" i="1" a="1"/>
  <c r="O2171" i="1" s="1"/>
  <c r="P2171" i="1" s="1"/>
  <c r="O2172" i="1" a="1"/>
  <c r="O2172" i="1" s="1"/>
  <c r="P2172" i="1" s="1"/>
  <c r="O2173" i="1" a="1"/>
  <c r="O2173" i="1" s="1"/>
  <c r="P2173" i="1" s="1"/>
  <c r="O2174" i="1" a="1"/>
  <c r="O2174" i="1" s="1"/>
  <c r="P2174" i="1" s="1"/>
  <c r="O2175" i="1" a="1"/>
  <c r="O2175" i="1" s="1"/>
  <c r="P2175" i="1" s="1"/>
  <c r="O2176" i="1" a="1"/>
  <c r="O2176" i="1" s="1"/>
  <c r="P2176" i="1" s="1"/>
  <c r="O2177" i="1" a="1"/>
  <c r="O2177" i="1" s="1"/>
  <c r="P2177" i="1" s="1"/>
  <c r="O2178" i="1" a="1"/>
  <c r="O2178" i="1" s="1"/>
  <c r="P2178" i="1" s="1"/>
  <c r="O2179" i="1" a="1"/>
  <c r="O2179" i="1" s="1"/>
  <c r="P2179" i="1" s="1"/>
  <c r="O2180" i="1" a="1"/>
  <c r="O2180" i="1" s="1"/>
  <c r="P2180" i="1" s="1"/>
  <c r="O2181" i="1" a="1"/>
  <c r="O2181" i="1" s="1"/>
  <c r="P2181" i="1" s="1"/>
  <c r="O2182" i="1" a="1"/>
  <c r="O2182" i="1" s="1"/>
  <c r="P2182" i="1" s="1"/>
  <c r="O2183" i="1" a="1"/>
  <c r="O2183" i="1" s="1"/>
  <c r="P2183" i="1" s="1"/>
  <c r="O2184" i="1" a="1"/>
  <c r="O2184" i="1" s="1"/>
  <c r="P2184" i="1" s="1"/>
  <c r="O2185" i="1" a="1"/>
  <c r="O2185" i="1" s="1"/>
  <c r="P2185" i="1" s="1"/>
  <c r="O2186" i="1" a="1"/>
  <c r="O2186" i="1"/>
  <c r="P2186" i="1" s="1"/>
  <c r="O2187" i="1" a="1"/>
  <c r="O2187" i="1" s="1"/>
  <c r="P2187" i="1" s="1"/>
  <c r="O2188" i="1" a="1"/>
  <c r="O2188" i="1" s="1"/>
  <c r="P2188" i="1" s="1"/>
  <c r="O2189" i="1" a="1"/>
  <c r="O2189" i="1" s="1"/>
  <c r="P2189" i="1" s="1"/>
  <c r="O2190" i="1" a="1"/>
  <c r="O2190" i="1" s="1"/>
  <c r="P2190" i="1" s="1"/>
  <c r="O2191" i="1" a="1"/>
  <c r="O2191" i="1" s="1"/>
  <c r="P2191" i="1" s="1"/>
  <c r="O2192" i="1" a="1"/>
  <c r="O2192" i="1" s="1"/>
  <c r="P2192" i="1" s="1"/>
  <c r="O2193" i="1" a="1"/>
  <c r="O2193" i="1" s="1"/>
  <c r="P2193" i="1" s="1"/>
  <c r="O2194" i="1" a="1"/>
  <c r="O2194" i="1" s="1"/>
  <c r="P2194" i="1" s="1"/>
  <c r="O2195" i="1" a="1"/>
  <c r="O2195" i="1" s="1"/>
  <c r="P2195" i="1" s="1"/>
  <c r="O2196" i="1" a="1"/>
  <c r="O2196" i="1" s="1"/>
  <c r="P2196" i="1" s="1"/>
  <c r="O2197" i="1" a="1"/>
  <c r="O2197" i="1" s="1"/>
  <c r="P2197" i="1" s="1"/>
  <c r="O2198" i="1" a="1"/>
  <c r="O2198" i="1" s="1"/>
  <c r="P2198" i="1" s="1"/>
  <c r="O2199" i="1" a="1"/>
  <c r="O2199" i="1" s="1"/>
  <c r="P2199" i="1" s="1"/>
  <c r="O2200" i="1" a="1"/>
  <c r="O2200" i="1" s="1"/>
  <c r="P2200" i="1" s="1"/>
  <c r="O2201" i="1" a="1"/>
  <c r="O2201" i="1" s="1"/>
  <c r="P2201" i="1" s="1"/>
  <c r="O2202" i="1" a="1"/>
  <c r="O2202" i="1" s="1"/>
  <c r="P2202" i="1" s="1"/>
  <c r="O2203" i="1" a="1"/>
  <c r="O2203" i="1" s="1"/>
  <c r="P2203" i="1" s="1"/>
  <c r="O2204" i="1" a="1"/>
  <c r="O2204" i="1" s="1"/>
  <c r="P2204" i="1" s="1"/>
  <c r="O2205" i="1" a="1"/>
  <c r="O2205" i="1" s="1"/>
  <c r="P2205" i="1" s="1"/>
  <c r="O2206" i="1" a="1"/>
  <c r="O2206" i="1" s="1"/>
  <c r="P2206" i="1" s="1"/>
  <c r="O2207" i="1" a="1"/>
  <c r="O2207" i="1" s="1"/>
  <c r="P2207" i="1" s="1"/>
  <c r="O2208" i="1" a="1"/>
  <c r="O2208" i="1" s="1"/>
  <c r="P2208" i="1" s="1"/>
  <c r="O2209" i="1" a="1"/>
  <c r="O2209" i="1" s="1"/>
  <c r="P2209" i="1" s="1"/>
  <c r="O2210" i="1" a="1"/>
  <c r="O2210" i="1" s="1"/>
  <c r="P2210" i="1" s="1"/>
  <c r="O2211" i="1" a="1"/>
  <c r="O2211" i="1" s="1"/>
  <c r="P2211" i="1" s="1"/>
  <c r="O2212" i="1" a="1"/>
  <c r="O2212" i="1" s="1"/>
  <c r="P2212" i="1" s="1"/>
  <c r="O2213" i="1" a="1"/>
  <c r="O2213" i="1" s="1"/>
  <c r="P2213" i="1" s="1"/>
  <c r="O2214" i="1" a="1"/>
  <c r="O2214" i="1" s="1"/>
  <c r="P2214" i="1" s="1"/>
  <c r="O2215" i="1" a="1"/>
  <c r="O2215" i="1" s="1"/>
  <c r="P2215" i="1" s="1"/>
  <c r="O2216" i="1" a="1"/>
  <c r="O2216" i="1" s="1"/>
  <c r="P2216" i="1" s="1"/>
  <c r="O2217" i="1" a="1"/>
  <c r="O2217" i="1" s="1"/>
  <c r="P2217" i="1" s="1"/>
  <c r="O2218" i="1" a="1"/>
  <c r="O2218" i="1" s="1"/>
  <c r="P2218" i="1" s="1"/>
  <c r="O2219" i="1" a="1"/>
  <c r="O2219" i="1" s="1"/>
  <c r="P2219" i="1" s="1"/>
  <c r="O2220" i="1" a="1"/>
  <c r="O2220" i="1" s="1"/>
  <c r="P2220" i="1" s="1"/>
  <c r="O2221" i="1" a="1"/>
  <c r="O2221" i="1" s="1"/>
  <c r="P2221" i="1" s="1"/>
  <c r="O2222" i="1" a="1"/>
  <c r="O2222" i="1" s="1"/>
  <c r="P2222" i="1" s="1"/>
  <c r="O2223" i="1" a="1"/>
  <c r="O2223" i="1" s="1"/>
  <c r="P2223" i="1" s="1"/>
  <c r="O2224" i="1" a="1"/>
  <c r="O2224" i="1" s="1"/>
  <c r="P2224" i="1" s="1"/>
  <c r="O2225" i="1" a="1"/>
  <c r="O2225" i="1" s="1"/>
  <c r="P2225" i="1" s="1"/>
  <c r="O2226" i="1" a="1"/>
  <c r="O2226" i="1" s="1"/>
  <c r="P2226" i="1" s="1"/>
  <c r="O2227" i="1" a="1"/>
  <c r="O2227" i="1" s="1"/>
  <c r="P2227" i="1" s="1"/>
  <c r="O2228" i="1" a="1"/>
  <c r="O2228" i="1" s="1"/>
  <c r="P2228" i="1" s="1"/>
  <c r="O2229" i="1" a="1"/>
  <c r="O2229" i="1" s="1"/>
  <c r="P2229" i="1" s="1"/>
  <c r="O2230" i="1" a="1"/>
  <c r="O2230" i="1" s="1"/>
  <c r="P2230" i="1" s="1"/>
  <c r="O2231" i="1" a="1"/>
  <c r="O2231" i="1" s="1"/>
  <c r="P2231" i="1" s="1"/>
  <c r="O2232" i="1" a="1"/>
  <c r="O2232" i="1" s="1"/>
  <c r="P2232" i="1" s="1"/>
  <c r="O2233" i="1" a="1"/>
  <c r="O2233" i="1" s="1"/>
  <c r="P2233" i="1" s="1"/>
  <c r="O2234" i="1" a="1"/>
  <c r="O2234" i="1" s="1"/>
  <c r="P2234" i="1" s="1"/>
  <c r="O2235" i="1" a="1"/>
  <c r="O2235" i="1" s="1"/>
  <c r="P2235" i="1" s="1"/>
  <c r="O2236" i="1" a="1"/>
  <c r="O2236" i="1" s="1"/>
  <c r="P2236" i="1" s="1"/>
  <c r="O2237" i="1" a="1"/>
  <c r="O2237" i="1" s="1"/>
  <c r="P2237" i="1" s="1"/>
  <c r="O2238" i="1" a="1"/>
  <c r="O2238" i="1" s="1"/>
  <c r="P2238" i="1" s="1"/>
  <c r="O2239" i="1" a="1"/>
  <c r="O2239" i="1" s="1"/>
  <c r="P2239" i="1" s="1"/>
  <c r="O2240" i="1" a="1"/>
  <c r="O2240" i="1" s="1"/>
  <c r="P2240" i="1" s="1"/>
  <c r="O2241" i="1" a="1"/>
  <c r="O2241" i="1" s="1"/>
  <c r="P2241" i="1" s="1"/>
  <c r="O2242" i="1" a="1"/>
  <c r="O2242" i="1" s="1"/>
  <c r="P2242" i="1" s="1"/>
  <c r="O2243" i="1" a="1"/>
  <c r="O2243" i="1" s="1"/>
  <c r="P2243" i="1" s="1"/>
  <c r="O2244" i="1" a="1"/>
  <c r="O2244" i="1" s="1"/>
  <c r="P2244" i="1" s="1"/>
  <c r="O2245" i="1" a="1"/>
  <c r="O2245" i="1" s="1"/>
  <c r="P2245" i="1" s="1"/>
  <c r="O2246" i="1" a="1"/>
  <c r="O2246" i="1" s="1"/>
  <c r="P2246" i="1" s="1"/>
  <c r="O2247" i="1" a="1"/>
  <c r="O2247" i="1" s="1"/>
  <c r="P2247" i="1" s="1"/>
  <c r="O2248" i="1" a="1"/>
  <c r="O2248" i="1" s="1"/>
  <c r="P2248" i="1" s="1"/>
  <c r="O2249" i="1" a="1"/>
  <c r="O2249" i="1" s="1"/>
  <c r="P2249" i="1" s="1"/>
  <c r="O2250" i="1" a="1"/>
  <c r="O2250" i="1"/>
  <c r="P2250" i="1" s="1"/>
  <c r="O2251" i="1" a="1"/>
  <c r="O2251" i="1" s="1"/>
  <c r="P2251" i="1" s="1"/>
  <c r="O2252" i="1" a="1"/>
  <c r="O2252" i="1" s="1"/>
  <c r="P2252" i="1" s="1"/>
  <c r="O2253" i="1" a="1"/>
  <c r="O2253" i="1" s="1"/>
  <c r="P2253" i="1" s="1"/>
  <c r="O2254" i="1" a="1"/>
  <c r="O2254" i="1" s="1"/>
  <c r="P2254" i="1" s="1"/>
  <c r="O2255" i="1" a="1"/>
  <c r="O2255" i="1" s="1"/>
  <c r="P2255" i="1" s="1"/>
  <c r="O2256" i="1" a="1"/>
  <c r="O2256" i="1" s="1"/>
  <c r="P2256" i="1" s="1"/>
  <c r="O2257" i="1" a="1"/>
  <c r="O2257" i="1" s="1"/>
  <c r="P2257" i="1" s="1"/>
  <c r="O2258" i="1" a="1"/>
  <c r="O2258" i="1" s="1"/>
  <c r="P2258" i="1" s="1"/>
  <c r="O2259" i="1" a="1"/>
  <c r="O2259" i="1" s="1"/>
  <c r="P2259" i="1" s="1"/>
  <c r="O2260" i="1" a="1"/>
  <c r="O2260" i="1" s="1"/>
  <c r="P2260" i="1" s="1"/>
  <c r="O2261" i="1" a="1"/>
  <c r="O2261" i="1" s="1"/>
  <c r="P2261" i="1" s="1"/>
  <c r="O2262" i="1" a="1"/>
  <c r="O2262" i="1" s="1"/>
  <c r="P2262" i="1" s="1"/>
  <c r="O2263" i="1" a="1"/>
  <c r="O2263" i="1" s="1"/>
  <c r="P2263" i="1" s="1"/>
  <c r="O2264" i="1" a="1"/>
  <c r="O2264" i="1" s="1"/>
  <c r="P2264" i="1" s="1"/>
  <c r="O2265" i="1" a="1"/>
  <c r="O2265" i="1" s="1"/>
  <c r="P2265" i="1" s="1"/>
  <c r="O2266" i="1" a="1"/>
  <c r="O2266" i="1" s="1"/>
  <c r="P2266" i="1" s="1"/>
  <c r="O2267" i="1" a="1"/>
  <c r="O2267" i="1" s="1"/>
  <c r="P2267" i="1" s="1"/>
  <c r="O2268" i="1" a="1"/>
  <c r="O2268" i="1" s="1"/>
  <c r="P2268" i="1" s="1"/>
  <c r="O2269" i="1" a="1"/>
  <c r="O2269" i="1" s="1"/>
  <c r="P2269" i="1" s="1"/>
  <c r="O2270" i="1" a="1"/>
  <c r="O2270" i="1" s="1"/>
  <c r="P2270" i="1" s="1"/>
  <c r="O2271" i="1" a="1"/>
  <c r="O2271" i="1" s="1"/>
  <c r="P2271" i="1" s="1"/>
  <c r="O2272" i="1" a="1"/>
  <c r="O2272" i="1" s="1"/>
  <c r="P2272" i="1" s="1"/>
  <c r="O2273" i="1" a="1"/>
  <c r="O2273" i="1" s="1"/>
  <c r="P2273" i="1" s="1"/>
  <c r="O2274" i="1" a="1"/>
  <c r="O2274" i="1" s="1"/>
  <c r="P2274" i="1" s="1"/>
  <c r="O2275" i="1" a="1"/>
  <c r="O2275" i="1" s="1"/>
  <c r="P2275" i="1" s="1"/>
  <c r="O2276" i="1" a="1"/>
  <c r="O2276" i="1" s="1"/>
  <c r="P2276" i="1" s="1"/>
  <c r="O2277" i="1" a="1"/>
  <c r="O2277" i="1" s="1"/>
  <c r="P2277" i="1" s="1"/>
  <c r="O2278" i="1" a="1"/>
  <c r="O2278" i="1" s="1"/>
  <c r="P2278" i="1" s="1"/>
  <c r="O2279" i="1" a="1"/>
  <c r="O2279" i="1" s="1"/>
  <c r="P2279" i="1" s="1"/>
  <c r="O2280" i="1" a="1"/>
  <c r="O2280" i="1" s="1"/>
  <c r="P2280" i="1" s="1"/>
  <c r="O2281" i="1" a="1"/>
  <c r="O2281" i="1" s="1"/>
  <c r="P2281" i="1" s="1"/>
  <c r="O2282" i="1" a="1"/>
  <c r="O2282" i="1" s="1"/>
  <c r="P2282" i="1" s="1"/>
  <c r="O2283" i="1" a="1"/>
  <c r="O2283" i="1" s="1"/>
  <c r="P2283" i="1" s="1"/>
  <c r="O2284" i="1" a="1"/>
  <c r="O2284" i="1" s="1"/>
  <c r="P2284" i="1" s="1"/>
  <c r="O2285" i="1" a="1"/>
  <c r="O2285" i="1" s="1"/>
  <c r="P2285" i="1" s="1"/>
  <c r="O2286" i="1" a="1"/>
  <c r="O2286" i="1" s="1"/>
  <c r="P2286" i="1" s="1"/>
  <c r="O2287" i="1" a="1"/>
  <c r="O2287" i="1" s="1"/>
  <c r="P2287" i="1" s="1"/>
  <c r="O2288" i="1" a="1"/>
  <c r="O2288" i="1" s="1"/>
  <c r="P2288" i="1" s="1"/>
  <c r="O2289" i="1" a="1"/>
  <c r="O2289" i="1" s="1"/>
  <c r="P2289" i="1" s="1"/>
  <c r="O2290" i="1" a="1"/>
  <c r="O2290" i="1" s="1"/>
  <c r="P2290" i="1" s="1"/>
  <c r="O2291" i="1" a="1"/>
  <c r="O2291" i="1" s="1"/>
  <c r="P2291" i="1" s="1"/>
  <c r="O2292" i="1" a="1"/>
  <c r="O2292" i="1" s="1"/>
  <c r="P2292" i="1" s="1"/>
  <c r="O2293" i="1" a="1"/>
  <c r="O2293" i="1" s="1"/>
  <c r="P2293" i="1" s="1"/>
  <c r="O2294" i="1" a="1"/>
  <c r="O2294" i="1" s="1"/>
  <c r="P2294" i="1" s="1"/>
  <c r="O2295" i="1" a="1"/>
  <c r="O2295" i="1" s="1"/>
  <c r="P2295" i="1" s="1"/>
  <c r="O2296" i="1" a="1"/>
  <c r="O2296" i="1" s="1"/>
  <c r="P2296" i="1" s="1"/>
  <c r="O2297" i="1" a="1"/>
  <c r="O2297" i="1" s="1"/>
  <c r="P2297" i="1" s="1"/>
  <c r="O2298" i="1" a="1"/>
  <c r="O2298" i="1" s="1"/>
  <c r="P2298" i="1" s="1"/>
  <c r="O2299" i="1" a="1"/>
  <c r="O2299" i="1" s="1"/>
  <c r="P2299" i="1" s="1"/>
  <c r="O2300" i="1" a="1"/>
  <c r="O2300" i="1" s="1"/>
  <c r="P2300" i="1" s="1"/>
  <c r="O2301" i="1" a="1"/>
  <c r="O2301" i="1" s="1"/>
  <c r="P2301" i="1" s="1"/>
  <c r="O2302" i="1" a="1"/>
  <c r="O2302" i="1" s="1"/>
  <c r="P2302" i="1" s="1"/>
  <c r="O2303" i="1" a="1"/>
  <c r="O2303" i="1" s="1"/>
  <c r="P2303" i="1" s="1"/>
  <c r="O2304" i="1" a="1"/>
  <c r="O2304" i="1" s="1"/>
  <c r="P2304" i="1" s="1"/>
  <c r="O2305" i="1" a="1"/>
  <c r="O2305" i="1" s="1"/>
  <c r="P2305" i="1" s="1"/>
  <c r="O2306" i="1" a="1"/>
  <c r="O2306" i="1" s="1"/>
  <c r="P2306" i="1" s="1"/>
  <c r="O2307" i="1" a="1"/>
  <c r="O2307" i="1" s="1"/>
  <c r="P2307" i="1" s="1"/>
  <c r="O2308" i="1" a="1"/>
  <c r="O2308" i="1" s="1"/>
  <c r="P2308" i="1" s="1"/>
  <c r="O2309" i="1" a="1"/>
  <c r="O2309" i="1" s="1"/>
  <c r="P2309" i="1" s="1"/>
  <c r="O2310" i="1" a="1"/>
  <c r="O2310" i="1" s="1"/>
  <c r="P2310" i="1" s="1"/>
  <c r="O2311" i="1" a="1"/>
  <c r="O2311" i="1" s="1"/>
  <c r="P2311" i="1" s="1"/>
  <c r="O2312" i="1" a="1"/>
  <c r="O2312" i="1" s="1"/>
  <c r="P2312" i="1" s="1"/>
  <c r="O2313" i="1" a="1"/>
  <c r="O2313" i="1" s="1"/>
  <c r="P2313" i="1" s="1"/>
  <c r="O2314" i="1" a="1"/>
  <c r="O2314" i="1" s="1"/>
  <c r="P2314" i="1" s="1"/>
  <c r="O2315" i="1" a="1"/>
  <c r="O2315" i="1" s="1"/>
  <c r="P2315" i="1" s="1"/>
  <c r="O2316" i="1" a="1"/>
  <c r="O2316" i="1" s="1"/>
  <c r="P2316" i="1" s="1"/>
  <c r="O2317" i="1" a="1"/>
  <c r="O2317" i="1" s="1"/>
  <c r="P2317" i="1" s="1"/>
  <c r="O2318" i="1" a="1"/>
  <c r="O2318" i="1" s="1"/>
  <c r="P2318" i="1" s="1"/>
  <c r="O2319" i="1" a="1"/>
  <c r="O2319" i="1" s="1"/>
  <c r="P2319" i="1" s="1"/>
  <c r="O2320" i="1" a="1"/>
  <c r="O2320" i="1" s="1"/>
  <c r="P2320" i="1" s="1"/>
  <c r="O2321" i="1" a="1"/>
  <c r="O2321" i="1" s="1"/>
  <c r="P2321" i="1" s="1"/>
  <c r="O2322" i="1" a="1"/>
  <c r="O2322" i="1" s="1"/>
  <c r="P2322" i="1" s="1"/>
  <c r="O2323" i="1" a="1"/>
  <c r="O2323" i="1" s="1"/>
  <c r="P2323" i="1" s="1"/>
  <c r="O2324" i="1" a="1"/>
  <c r="O2324" i="1" s="1"/>
  <c r="P2324" i="1" s="1"/>
  <c r="O2325" i="1" a="1"/>
  <c r="O2325" i="1" s="1"/>
  <c r="P2325" i="1" s="1"/>
  <c r="O2326" i="1" a="1"/>
  <c r="O2326" i="1" s="1"/>
  <c r="P2326" i="1" s="1"/>
  <c r="O2327" i="1" a="1"/>
  <c r="O2327" i="1" s="1"/>
  <c r="P2327" i="1" s="1"/>
  <c r="O2328" i="1" a="1"/>
  <c r="O2328" i="1" s="1"/>
  <c r="P2328" i="1" s="1"/>
  <c r="O2329" i="1" a="1"/>
  <c r="O2329" i="1" s="1"/>
  <c r="P2329" i="1" s="1"/>
  <c r="O2330" i="1" a="1"/>
  <c r="O2330" i="1" s="1"/>
  <c r="P2330" i="1" s="1"/>
  <c r="O2331" i="1" a="1"/>
  <c r="O2331" i="1" s="1"/>
  <c r="P2331" i="1" s="1"/>
  <c r="O2332" i="1" a="1"/>
  <c r="O2332" i="1" s="1"/>
  <c r="P2332" i="1" s="1"/>
  <c r="O2333" i="1" a="1"/>
  <c r="O2333" i="1" s="1"/>
  <c r="P2333" i="1" s="1"/>
  <c r="O2334" i="1" a="1"/>
  <c r="O2334" i="1" s="1"/>
  <c r="P2334" i="1" s="1"/>
  <c r="O2335" i="1" a="1"/>
  <c r="O2335" i="1" s="1"/>
  <c r="P2335" i="1" s="1"/>
  <c r="O2336" i="1" a="1"/>
  <c r="O2336" i="1" s="1"/>
  <c r="P2336" i="1" s="1"/>
  <c r="O2337" i="1" a="1"/>
  <c r="O2337" i="1" s="1"/>
  <c r="P2337" i="1" s="1"/>
  <c r="O2338" i="1" a="1"/>
  <c r="O2338" i="1" s="1"/>
  <c r="P2338" i="1" s="1"/>
  <c r="O2339" i="1" a="1"/>
  <c r="O2339" i="1" s="1"/>
  <c r="P2339" i="1" s="1"/>
  <c r="O2340" i="1" a="1"/>
  <c r="O2340" i="1" s="1"/>
  <c r="P2340" i="1" s="1"/>
  <c r="O2341" i="1" a="1"/>
  <c r="O2341" i="1" s="1"/>
  <c r="P2341" i="1" s="1"/>
  <c r="O2342" i="1" a="1"/>
  <c r="O2342" i="1" s="1"/>
  <c r="P2342" i="1" s="1"/>
  <c r="O2343" i="1" a="1"/>
  <c r="O2343" i="1" s="1"/>
  <c r="P2343" i="1" s="1"/>
  <c r="O2344" i="1" a="1"/>
  <c r="O2344" i="1" s="1"/>
  <c r="P2344" i="1" s="1"/>
  <c r="O2345" i="1" a="1"/>
  <c r="O2345" i="1" s="1"/>
  <c r="P2345" i="1" s="1"/>
  <c r="O2346" i="1" a="1"/>
  <c r="O2346" i="1" s="1"/>
  <c r="P2346" i="1" s="1"/>
  <c r="O2347" i="1" a="1"/>
  <c r="O2347" i="1" s="1"/>
  <c r="P2347" i="1" s="1"/>
  <c r="O2348" i="1" a="1"/>
  <c r="O2348" i="1" s="1"/>
  <c r="P2348" i="1" s="1"/>
  <c r="O2349" i="1" a="1"/>
  <c r="O2349" i="1" s="1"/>
  <c r="P2349" i="1" s="1"/>
  <c r="O2350" i="1" a="1"/>
  <c r="O2350" i="1" s="1"/>
  <c r="P2350" i="1" s="1"/>
  <c r="O2351" i="1" a="1"/>
  <c r="O2351" i="1" s="1"/>
  <c r="P2351" i="1" s="1"/>
  <c r="O2352" i="1" a="1"/>
  <c r="O2352" i="1" s="1"/>
  <c r="P2352" i="1" s="1"/>
  <c r="O2353" i="1" a="1"/>
  <c r="O2353" i="1" s="1"/>
  <c r="P2353" i="1" s="1"/>
  <c r="O2354" i="1" a="1"/>
  <c r="O2354" i="1" s="1"/>
  <c r="P2354" i="1" s="1"/>
  <c r="O2355" i="1" a="1"/>
  <c r="O2355" i="1" s="1"/>
  <c r="P2355" i="1" s="1"/>
  <c r="O2356" i="1" a="1"/>
  <c r="O2356" i="1" s="1"/>
  <c r="P2356" i="1" s="1"/>
  <c r="O2357" i="1" a="1"/>
  <c r="O2357" i="1" s="1"/>
  <c r="P2357" i="1" s="1"/>
  <c r="O2358" i="1" a="1"/>
  <c r="O2358" i="1" s="1"/>
  <c r="P2358" i="1" s="1"/>
  <c r="O2359" i="1" a="1"/>
  <c r="O2359" i="1" s="1"/>
  <c r="P2359" i="1" s="1"/>
  <c r="O2360" i="1" a="1"/>
  <c r="O2360" i="1" s="1"/>
  <c r="P2360" i="1" s="1"/>
  <c r="O2361" i="1" a="1"/>
  <c r="O2361" i="1" s="1"/>
  <c r="P2361" i="1" s="1"/>
  <c r="O2362" i="1" a="1"/>
  <c r="O2362" i="1" s="1"/>
  <c r="P2362" i="1" s="1"/>
  <c r="O2363" i="1" a="1"/>
  <c r="O2363" i="1" s="1"/>
  <c r="P2363" i="1" s="1"/>
  <c r="O2364" i="1" a="1"/>
  <c r="O2364" i="1" s="1"/>
  <c r="P2364" i="1" s="1"/>
  <c r="O2365" i="1" a="1"/>
  <c r="O2365" i="1" s="1"/>
  <c r="P2365" i="1" s="1"/>
  <c r="O2366" i="1" a="1"/>
  <c r="O2366" i="1" s="1"/>
  <c r="P2366" i="1" s="1"/>
  <c r="O2367" i="1" a="1"/>
  <c r="O2367" i="1" s="1"/>
  <c r="P2367" i="1" s="1"/>
  <c r="O2368" i="1" a="1"/>
  <c r="O2368" i="1" s="1"/>
  <c r="P2368" i="1" s="1"/>
  <c r="O2369" i="1" a="1"/>
  <c r="O2369" i="1" s="1"/>
  <c r="P2369" i="1" s="1"/>
  <c r="O2370" i="1" a="1"/>
  <c r="O2370" i="1" s="1"/>
  <c r="P2370" i="1" s="1"/>
  <c r="O2371" i="1" a="1"/>
  <c r="O2371" i="1" s="1"/>
  <c r="P2371" i="1" s="1"/>
  <c r="O2372" i="1" a="1"/>
  <c r="O2372" i="1" s="1"/>
  <c r="P2372" i="1" s="1"/>
  <c r="O2373" i="1" a="1"/>
  <c r="O2373" i="1" s="1"/>
  <c r="P2373" i="1" s="1"/>
  <c r="O2374" i="1" a="1"/>
  <c r="O2374" i="1" s="1"/>
  <c r="P2374" i="1" s="1"/>
  <c r="O2375" i="1" a="1"/>
  <c r="O2375" i="1" s="1"/>
  <c r="P2375" i="1" s="1"/>
  <c r="O2376" i="1" a="1"/>
  <c r="O2376" i="1" s="1"/>
  <c r="P2376" i="1" s="1"/>
  <c r="O2377" i="1" a="1"/>
  <c r="O2377" i="1" s="1"/>
  <c r="P2377" i="1" s="1"/>
  <c r="O2378" i="1" a="1"/>
  <c r="O2378" i="1" s="1"/>
  <c r="P2378" i="1" s="1"/>
  <c r="O2379" i="1" a="1"/>
  <c r="O2379" i="1" s="1"/>
  <c r="P2379" i="1" s="1"/>
  <c r="O2380" i="1" a="1"/>
  <c r="O2380" i="1" s="1"/>
  <c r="P2380" i="1" s="1"/>
  <c r="O2381" i="1" a="1"/>
  <c r="O2381" i="1" s="1"/>
  <c r="P2381" i="1" s="1"/>
  <c r="O2382" i="1" a="1"/>
  <c r="O2382" i="1" s="1"/>
  <c r="P2382" i="1" s="1"/>
  <c r="O2383" i="1" a="1"/>
  <c r="O2383" i="1" s="1"/>
  <c r="P2383" i="1" s="1"/>
  <c r="O2384" i="1" a="1"/>
  <c r="O2384" i="1"/>
  <c r="P2384" i="1" s="1"/>
  <c r="O2385" i="1" a="1"/>
  <c r="O2385" i="1" s="1"/>
  <c r="P2385" i="1" s="1"/>
  <c r="O2386" i="1" a="1"/>
  <c r="O2386" i="1" s="1"/>
  <c r="P2386" i="1" s="1"/>
  <c r="O2387" i="1" a="1"/>
  <c r="O2387" i="1" s="1"/>
  <c r="P2387" i="1" s="1"/>
  <c r="O2388" i="1" a="1"/>
  <c r="O2388" i="1" s="1"/>
  <c r="P2388" i="1" s="1"/>
  <c r="O2389" i="1" a="1"/>
  <c r="O2389" i="1" s="1"/>
  <c r="P2389" i="1" s="1"/>
  <c r="O2390" i="1" a="1"/>
  <c r="O2390" i="1" s="1"/>
  <c r="P2390" i="1" s="1"/>
  <c r="O2391" i="1" a="1"/>
  <c r="O2391" i="1" s="1"/>
  <c r="P2391" i="1" s="1"/>
  <c r="O2392" i="1" a="1"/>
  <c r="O2392" i="1" s="1"/>
  <c r="P2392" i="1" s="1"/>
  <c r="O2393" i="1" a="1"/>
  <c r="O2393" i="1" s="1"/>
  <c r="P2393" i="1" s="1"/>
  <c r="O2394" i="1" a="1"/>
  <c r="O2394" i="1" s="1"/>
  <c r="P2394" i="1" s="1"/>
  <c r="O2395" i="1" a="1"/>
  <c r="O2395" i="1" s="1"/>
  <c r="P2395" i="1" s="1"/>
  <c r="O2396" i="1" a="1"/>
  <c r="O2396" i="1" s="1"/>
  <c r="P2396" i="1" s="1"/>
  <c r="O2397" i="1" a="1"/>
  <c r="O2397" i="1" s="1"/>
  <c r="P2397" i="1" s="1"/>
  <c r="O2398" i="1" a="1"/>
  <c r="O2398" i="1" s="1"/>
  <c r="P2398" i="1" s="1"/>
  <c r="O2399" i="1" a="1"/>
  <c r="O2399" i="1" s="1"/>
  <c r="P2399" i="1" s="1"/>
  <c r="O2400" i="1" a="1"/>
  <c r="O2400" i="1" s="1"/>
  <c r="P2400" i="1" s="1"/>
  <c r="O2401" i="1" a="1"/>
  <c r="O2401" i="1" s="1"/>
  <c r="P2401" i="1" s="1"/>
  <c r="O2402" i="1" a="1"/>
  <c r="O2402" i="1" s="1"/>
  <c r="P2402" i="1" s="1"/>
  <c r="O2403" i="1" a="1"/>
  <c r="O2403" i="1" s="1"/>
  <c r="P2403" i="1" s="1"/>
  <c r="O2404" i="1" a="1"/>
  <c r="O2404" i="1" s="1"/>
  <c r="P2404" i="1" s="1"/>
  <c r="O2405" i="1" a="1"/>
  <c r="O2405" i="1" s="1"/>
  <c r="P2405" i="1" s="1"/>
  <c r="O2406" i="1" a="1"/>
  <c r="O2406" i="1" s="1"/>
  <c r="P2406" i="1" s="1"/>
  <c r="O2407" i="1" a="1"/>
  <c r="O2407" i="1" s="1"/>
  <c r="P2407" i="1" s="1"/>
  <c r="O2408" i="1" a="1"/>
  <c r="O2408" i="1" s="1"/>
  <c r="P2408" i="1" s="1"/>
  <c r="O2409" i="1" a="1"/>
  <c r="O2409" i="1" s="1"/>
  <c r="P2409" i="1" s="1"/>
  <c r="O2410" i="1" a="1"/>
  <c r="O2410" i="1"/>
  <c r="P2410" i="1" s="1"/>
  <c r="O2411" i="1" a="1"/>
  <c r="O2411" i="1" s="1"/>
  <c r="P2411" i="1" s="1"/>
  <c r="O2412" i="1" a="1"/>
  <c r="O2412" i="1" s="1"/>
  <c r="P2412" i="1" s="1"/>
  <c r="O2413" i="1" a="1"/>
  <c r="O2413" i="1" s="1"/>
  <c r="P2413" i="1" s="1"/>
  <c r="O2414" i="1" a="1"/>
  <c r="O2414" i="1" s="1"/>
  <c r="P2414" i="1" s="1"/>
  <c r="O2415" i="1" a="1"/>
  <c r="O2415" i="1" s="1"/>
  <c r="P2415" i="1" s="1"/>
  <c r="O2416" i="1" a="1"/>
  <c r="O2416" i="1" s="1"/>
  <c r="P2416" i="1" s="1"/>
  <c r="O2417" i="1" a="1"/>
  <c r="O2417" i="1" s="1"/>
  <c r="P2417" i="1" s="1"/>
  <c r="O2418" i="1" a="1"/>
  <c r="O2418" i="1" s="1"/>
  <c r="P2418" i="1" s="1"/>
  <c r="O2419" i="1" a="1"/>
  <c r="O2419" i="1" s="1"/>
  <c r="P2419" i="1" s="1"/>
  <c r="O2420" i="1" a="1"/>
  <c r="O2420" i="1" s="1"/>
  <c r="P2420" i="1" s="1"/>
  <c r="O2421" i="1" a="1"/>
  <c r="O2421" i="1" s="1"/>
  <c r="P2421" i="1" s="1"/>
  <c r="O2422" i="1" a="1"/>
  <c r="O2422" i="1" s="1"/>
  <c r="P2422" i="1" s="1"/>
  <c r="O2423" i="1" a="1"/>
  <c r="O2423" i="1" s="1"/>
  <c r="P2423" i="1" s="1"/>
  <c r="O2424" i="1" a="1"/>
  <c r="O2424" i="1" s="1"/>
  <c r="P2424" i="1" s="1"/>
  <c r="O2425" i="1" a="1"/>
  <c r="O2425" i="1" s="1"/>
  <c r="P2425" i="1" s="1"/>
  <c r="O2426" i="1" a="1"/>
  <c r="O2426" i="1" s="1"/>
  <c r="P2426" i="1" s="1"/>
  <c r="O2427" i="1" a="1"/>
  <c r="O2427" i="1" s="1"/>
  <c r="P2427" i="1" s="1"/>
  <c r="O2428" i="1" a="1"/>
  <c r="O2428" i="1" s="1"/>
  <c r="P2428" i="1" s="1"/>
  <c r="O2429" i="1" a="1"/>
  <c r="O2429" i="1" s="1"/>
  <c r="P2429" i="1" s="1"/>
  <c r="O2430" i="1" a="1"/>
  <c r="O2430" i="1" s="1"/>
  <c r="P2430" i="1" s="1"/>
  <c r="O2431" i="1" a="1"/>
  <c r="O2431" i="1" s="1"/>
  <c r="P2431" i="1" s="1"/>
  <c r="O2432" i="1" a="1"/>
  <c r="O2432" i="1" s="1"/>
  <c r="P2432" i="1" s="1"/>
  <c r="O2433" i="1" a="1"/>
  <c r="O2433" i="1" s="1"/>
  <c r="P2433" i="1" s="1"/>
  <c r="O2434" i="1" a="1"/>
  <c r="O2434" i="1" s="1"/>
  <c r="P2434" i="1" s="1"/>
  <c r="O2435" i="1" a="1"/>
  <c r="O2435" i="1" s="1"/>
  <c r="P2435" i="1" s="1"/>
  <c r="O2436" i="1" a="1"/>
  <c r="O2436" i="1" s="1"/>
  <c r="P2436" i="1" s="1"/>
  <c r="O2437" i="1" a="1"/>
  <c r="O2437" i="1" s="1"/>
  <c r="P2437" i="1" s="1"/>
  <c r="O2438" i="1" a="1"/>
  <c r="O2438" i="1" s="1"/>
  <c r="P2438" i="1" s="1"/>
  <c r="O2439" i="1" a="1"/>
  <c r="O2439" i="1" s="1"/>
  <c r="P2439" i="1" s="1"/>
  <c r="O2440" i="1" a="1"/>
  <c r="O2440" i="1" s="1"/>
  <c r="P2440" i="1" s="1"/>
  <c r="O2441" i="1" a="1"/>
  <c r="O2441" i="1" s="1"/>
  <c r="P2441" i="1" s="1"/>
  <c r="O2442" i="1" a="1"/>
  <c r="O2442" i="1"/>
  <c r="P2442" i="1" s="1"/>
  <c r="O2443" i="1" a="1"/>
  <c r="O2443" i="1" s="1"/>
  <c r="P2443" i="1" s="1"/>
  <c r="O2444" i="1" a="1"/>
  <c r="O2444" i="1" s="1"/>
  <c r="P2444" i="1" s="1"/>
  <c r="O2445" i="1" a="1"/>
  <c r="O2445" i="1" s="1"/>
  <c r="P2445" i="1" s="1"/>
  <c r="O2446" i="1" a="1"/>
  <c r="O2446" i="1" s="1"/>
  <c r="P2446" i="1" s="1"/>
  <c r="O2447" i="1" a="1"/>
  <c r="O2447" i="1" s="1"/>
  <c r="P2447" i="1" s="1"/>
  <c r="O2448" i="1" a="1"/>
  <c r="O2448" i="1" s="1"/>
  <c r="P2448" i="1" s="1"/>
  <c r="O2449" i="1" a="1"/>
  <c r="O2449" i="1" s="1"/>
  <c r="P2449" i="1" s="1"/>
  <c r="O2450" i="1" a="1"/>
  <c r="O2450" i="1" s="1"/>
  <c r="P2450" i="1" s="1"/>
  <c r="O2451" i="1" a="1"/>
  <c r="O2451" i="1" s="1"/>
  <c r="P2451" i="1" s="1"/>
  <c r="O2452" i="1" a="1"/>
  <c r="O2452" i="1" s="1"/>
  <c r="P2452" i="1" s="1"/>
  <c r="O2453" i="1" a="1"/>
  <c r="O2453" i="1" s="1"/>
  <c r="P2453" i="1" s="1"/>
  <c r="O2454" i="1" a="1"/>
  <c r="O2454" i="1" s="1"/>
  <c r="P2454" i="1" s="1"/>
  <c r="O2455" i="1" a="1"/>
  <c r="O2455" i="1" s="1"/>
  <c r="P2455" i="1" s="1"/>
  <c r="O2456" i="1" a="1"/>
  <c r="O2456" i="1" s="1"/>
  <c r="P2456" i="1" s="1"/>
  <c r="O2457" i="1" a="1"/>
  <c r="O2457" i="1" s="1"/>
  <c r="P2457" i="1" s="1"/>
  <c r="O2458" i="1" a="1"/>
  <c r="O2458" i="1" s="1"/>
  <c r="P2458" i="1" s="1"/>
  <c r="O2459" i="1" a="1"/>
  <c r="O2459" i="1" s="1"/>
  <c r="P2459" i="1" s="1"/>
  <c r="O2460" i="1" a="1"/>
  <c r="O2460" i="1" s="1"/>
  <c r="P2460" i="1" s="1"/>
  <c r="O2461" i="1" a="1"/>
  <c r="O2461" i="1" s="1"/>
  <c r="P2461" i="1" s="1"/>
  <c r="O2462" i="1" a="1"/>
  <c r="O2462" i="1" s="1"/>
  <c r="P2462" i="1" s="1"/>
  <c r="O2463" i="1" a="1"/>
  <c r="O2463" i="1" s="1"/>
  <c r="P2463" i="1" s="1"/>
  <c r="O2464" i="1" a="1"/>
  <c r="O2464" i="1" s="1"/>
  <c r="P2464" i="1" s="1"/>
  <c r="O2465" i="1" a="1"/>
  <c r="O2465" i="1" s="1"/>
  <c r="P2465" i="1" s="1"/>
  <c r="O2466" i="1" a="1"/>
  <c r="O2466" i="1" s="1"/>
  <c r="P2466" i="1" s="1"/>
  <c r="O2467" i="1" a="1"/>
  <c r="O2467" i="1" s="1"/>
  <c r="P2467" i="1" s="1"/>
  <c r="O2468" i="1" a="1"/>
  <c r="O2468" i="1" s="1"/>
  <c r="P2468" i="1" s="1"/>
  <c r="O2469" i="1" a="1"/>
  <c r="O2469" i="1" s="1"/>
  <c r="P2469" i="1" s="1"/>
  <c r="O2470" i="1" a="1"/>
  <c r="O2470" i="1" s="1"/>
  <c r="P2470" i="1" s="1"/>
  <c r="O2471" i="1" a="1"/>
  <c r="O2471" i="1" s="1"/>
  <c r="P2471" i="1" s="1"/>
  <c r="O2472" i="1" a="1"/>
  <c r="O2472" i="1" s="1"/>
  <c r="P2472" i="1" s="1"/>
  <c r="O2473" i="1" a="1"/>
  <c r="O2473" i="1" s="1"/>
  <c r="P2473" i="1" s="1"/>
  <c r="O2474" i="1" a="1"/>
  <c r="O2474" i="1" s="1"/>
  <c r="P2474" i="1" s="1"/>
  <c r="O2475" i="1" a="1"/>
  <c r="O2475" i="1" s="1"/>
  <c r="P2475" i="1" s="1"/>
  <c r="O2476" i="1" a="1"/>
  <c r="O2476" i="1" s="1"/>
  <c r="P2476" i="1" s="1"/>
  <c r="O2477" i="1" a="1"/>
  <c r="O2477" i="1" s="1"/>
  <c r="P2477" i="1" s="1"/>
  <c r="O2478" i="1" a="1"/>
  <c r="O2478" i="1" s="1"/>
  <c r="P2478" i="1" s="1"/>
  <c r="O2479" i="1" a="1"/>
  <c r="O2479" i="1" s="1"/>
  <c r="P2479" i="1" s="1"/>
  <c r="O2480" i="1" a="1"/>
  <c r="O2480" i="1" s="1"/>
  <c r="P2480" i="1" s="1"/>
  <c r="O2481" i="1" a="1"/>
  <c r="O2481" i="1" s="1"/>
  <c r="P2481" i="1" s="1"/>
  <c r="O2482" i="1" a="1"/>
  <c r="O2482" i="1" s="1"/>
  <c r="P2482" i="1" s="1"/>
  <c r="O2483" i="1" a="1"/>
  <c r="O2483" i="1" s="1"/>
  <c r="P2483" i="1" s="1"/>
  <c r="O2484" i="1" a="1"/>
  <c r="O2484" i="1" s="1"/>
  <c r="P2484" i="1" s="1"/>
  <c r="O2485" i="1" a="1"/>
  <c r="O2485" i="1" s="1"/>
  <c r="P2485" i="1" s="1"/>
  <c r="O2486" i="1" a="1"/>
  <c r="O2486" i="1" s="1"/>
  <c r="P2486" i="1" s="1"/>
  <c r="O2487" i="1" a="1"/>
  <c r="O2487" i="1" s="1"/>
  <c r="P2487" i="1" s="1"/>
  <c r="O2488" i="1" a="1"/>
  <c r="O2488" i="1" s="1"/>
  <c r="P2488" i="1" s="1"/>
  <c r="O2489" i="1" a="1"/>
  <c r="O2489" i="1" s="1"/>
  <c r="P2489" i="1" s="1"/>
  <c r="O2490" i="1" a="1"/>
  <c r="O2490" i="1" s="1"/>
  <c r="P2490" i="1" s="1"/>
  <c r="O2491" i="1" a="1"/>
  <c r="O2491" i="1" s="1"/>
  <c r="P2491" i="1" s="1"/>
  <c r="O2492" i="1" a="1"/>
  <c r="O2492" i="1" s="1"/>
  <c r="P2492" i="1" s="1"/>
  <c r="O2493" i="1" a="1"/>
  <c r="O2493" i="1" s="1"/>
  <c r="P2493" i="1" s="1"/>
  <c r="O2494" i="1" a="1"/>
  <c r="O2494" i="1" s="1"/>
  <c r="P2494" i="1" s="1"/>
  <c r="O2495" i="1" a="1"/>
  <c r="O2495" i="1" s="1"/>
  <c r="P2495" i="1" s="1"/>
  <c r="O2496" i="1" a="1"/>
  <c r="O2496" i="1" s="1"/>
  <c r="P2496" i="1" s="1"/>
  <c r="O2497" i="1" a="1"/>
  <c r="O2497" i="1" s="1"/>
  <c r="P2497" i="1" s="1"/>
  <c r="O2498" i="1" a="1"/>
  <c r="O2498" i="1" s="1"/>
  <c r="P2498" i="1" s="1"/>
  <c r="O2499" i="1" a="1"/>
  <c r="O2499" i="1" s="1"/>
  <c r="P2499" i="1" s="1"/>
  <c r="O2500" i="1" a="1"/>
  <c r="O2500" i="1" s="1"/>
  <c r="P2500" i="1" s="1"/>
  <c r="O2501" i="1" a="1"/>
  <c r="O2501" i="1" s="1"/>
  <c r="P2501" i="1" s="1"/>
  <c r="O2502" i="1" a="1"/>
  <c r="O2502" i="1" s="1"/>
  <c r="P2502" i="1" s="1"/>
  <c r="O2503" i="1" a="1"/>
  <c r="O2503" i="1" s="1"/>
  <c r="P2503" i="1" s="1"/>
  <c r="O2504" i="1" a="1"/>
  <c r="O2504" i="1" s="1"/>
  <c r="P2504" i="1" s="1"/>
  <c r="O2505" i="1" a="1"/>
  <c r="O2505" i="1" s="1"/>
  <c r="P2505" i="1" s="1"/>
  <c r="O2506" i="1" a="1"/>
  <c r="O2506" i="1" s="1"/>
  <c r="P2506" i="1" s="1"/>
  <c r="O2507" i="1" a="1"/>
  <c r="O2507" i="1" s="1"/>
  <c r="P2507" i="1" s="1"/>
  <c r="O2508" i="1" a="1"/>
  <c r="O2508" i="1" s="1"/>
  <c r="P2508" i="1" s="1"/>
  <c r="O2509" i="1" a="1"/>
  <c r="O2509" i="1" s="1"/>
  <c r="P2509" i="1" s="1"/>
  <c r="O2510" i="1" a="1"/>
  <c r="O2510" i="1" s="1"/>
  <c r="P2510" i="1" s="1"/>
  <c r="O2511" i="1" a="1"/>
  <c r="O2511" i="1" s="1"/>
  <c r="P2511" i="1" s="1"/>
  <c r="O2512" i="1" a="1"/>
  <c r="O2512" i="1"/>
  <c r="P2512" i="1" s="1"/>
  <c r="O2513" i="1" a="1"/>
  <c r="O2513" i="1" s="1"/>
  <c r="P2513" i="1" s="1"/>
  <c r="O2514" i="1" a="1"/>
  <c r="O2514" i="1" s="1"/>
  <c r="P2514" i="1" s="1"/>
  <c r="O2515" i="1" a="1"/>
  <c r="O2515" i="1" s="1"/>
  <c r="P2515" i="1" s="1"/>
  <c r="O2516" i="1" a="1"/>
  <c r="O2516" i="1" s="1"/>
  <c r="P2516" i="1" s="1"/>
  <c r="O2517" i="1" a="1"/>
  <c r="O2517" i="1" s="1"/>
  <c r="P2517" i="1" s="1"/>
  <c r="O2518" i="1" a="1"/>
  <c r="O2518" i="1" s="1"/>
  <c r="P2518" i="1" s="1"/>
  <c r="O2519" i="1" a="1"/>
  <c r="O2519" i="1" s="1"/>
  <c r="P2519" i="1" s="1"/>
  <c r="O2520" i="1" a="1"/>
  <c r="O2520" i="1" s="1"/>
  <c r="P2520" i="1" s="1"/>
  <c r="O2521" i="1" a="1"/>
  <c r="O2521" i="1" s="1"/>
  <c r="P2521" i="1" s="1"/>
  <c r="O2522" i="1" a="1"/>
  <c r="O2522" i="1" s="1"/>
  <c r="P2522" i="1" s="1"/>
  <c r="O2523" i="1" a="1"/>
  <c r="O2523" i="1" s="1"/>
  <c r="P2523" i="1" s="1"/>
  <c r="O2524" i="1" a="1"/>
  <c r="O2524" i="1" s="1"/>
  <c r="P2524" i="1" s="1"/>
  <c r="O2525" i="1" a="1"/>
  <c r="O2525" i="1" s="1"/>
  <c r="P2525" i="1" s="1"/>
  <c r="O2526" i="1" a="1"/>
  <c r="O2526" i="1" s="1"/>
  <c r="P2526" i="1" s="1"/>
  <c r="O2527" i="1" a="1"/>
  <c r="O2527" i="1" s="1"/>
  <c r="P2527" i="1" s="1"/>
  <c r="O2528" i="1" a="1"/>
  <c r="O2528" i="1" s="1"/>
  <c r="P2528" i="1" s="1"/>
  <c r="O2529" i="1" a="1"/>
  <c r="O2529" i="1" s="1"/>
  <c r="P2529" i="1" s="1"/>
  <c r="O2530" i="1" a="1"/>
  <c r="O2530" i="1" s="1"/>
  <c r="P2530" i="1" s="1"/>
  <c r="O2531" i="1" a="1"/>
  <c r="O2531" i="1" s="1"/>
  <c r="P2531" i="1" s="1"/>
  <c r="O2532" i="1" a="1"/>
  <c r="O2532" i="1" s="1"/>
  <c r="P2532" i="1" s="1"/>
  <c r="O2533" i="1" a="1"/>
  <c r="O2533" i="1" s="1"/>
  <c r="P2533" i="1" s="1"/>
  <c r="O2534" i="1" a="1"/>
  <c r="O2534" i="1" s="1"/>
  <c r="P2534" i="1" s="1"/>
  <c r="O2535" i="1" a="1"/>
  <c r="O2535" i="1" s="1"/>
  <c r="P2535" i="1" s="1"/>
  <c r="O2536" i="1" a="1"/>
  <c r="O2536" i="1" s="1"/>
  <c r="P2536" i="1" s="1"/>
  <c r="O2537" i="1" a="1"/>
  <c r="O2537" i="1" s="1"/>
  <c r="P2537" i="1" s="1"/>
  <c r="O2538" i="1" a="1"/>
  <c r="O2538" i="1" s="1"/>
  <c r="P2538" i="1" s="1"/>
  <c r="O2539" i="1" a="1"/>
  <c r="O2539" i="1" s="1"/>
  <c r="P2539" i="1" s="1"/>
  <c r="O2540" i="1" a="1"/>
  <c r="O2540" i="1" s="1"/>
  <c r="P2540" i="1" s="1"/>
  <c r="O2541" i="1" a="1"/>
  <c r="O2541" i="1" s="1"/>
  <c r="P2541" i="1" s="1"/>
  <c r="O2542" i="1" a="1"/>
  <c r="O2542" i="1"/>
  <c r="P2542" i="1" s="1"/>
  <c r="O2543" i="1" a="1"/>
  <c r="O2543" i="1" s="1"/>
  <c r="P2543" i="1" s="1"/>
  <c r="O2544" i="1" a="1"/>
  <c r="O2544" i="1" s="1"/>
  <c r="P2544" i="1" s="1"/>
  <c r="O2545" i="1" a="1"/>
  <c r="O2545" i="1" s="1"/>
  <c r="P2545" i="1" s="1"/>
  <c r="O2546" i="1" a="1"/>
  <c r="O2546" i="1" s="1"/>
  <c r="P2546" i="1" s="1"/>
  <c r="O2547" i="1" a="1"/>
  <c r="O2547" i="1" s="1"/>
  <c r="P2547" i="1" s="1"/>
  <c r="O2548" i="1" a="1"/>
  <c r="O2548" i="1" s="1"/>
  <c r="P2548" i="1" s="1"/>
  <c r="O2549" i="1" a="1"/>
  <c r="O2549" i="1" s="1"/>
  <c r="P2549" i="1" s="1"/>
  <c r="O2550" i="1" a="1"/>
  <c r="O2550" i="1" s="1"/>
  <c r="P2550" i="1" s="1"/>
  <c r="O2551" i="1" a="1"/>
  <c r="O2551" i="1" s="1"/>
  <c r="P2551" i="1" s="1"/>
  <c r="O2552" i="1" a="1"/>
  <c r="O2552" i="1" s="1"/>
  <c r="P2552" i="1" s="1"/>
  <c r="O2553" i="1" a="1"/>
  <c r="O2553" i="1" s="1"/>
  <c r="P2553" i="1" s="1"/>
  <c r="O2554" i="1" a="1"/>
  <c r="O2554" i="1" s="1"/>
  <c r="P2554" i="1" s="1"/>
  <c r="O2555" i="1" a="1"/>
  <c r="O2555" i="1" s="1"/>
  <c r="P2555" i="1" s="1"/>
  <c r="O2556" i="1" a="1"/>
  <c r="O2556" i="1" s="1"/>
  <c r="P2556" i="1" s="1"/>
  <c r="O2557" i="1" a="1"/>
  <c r="O2557" i="1" s="1"/>
  <c r="P2557" i="1" s="1"/>
  <c r="O2558" i="1" a="1"/>
  <c r="O2558" i="1" s="1"/>
  <c r="P2558" i="1" s="1"/>
  <c r="O2559" i="1" a="1"/>
  <c r="O2559" i="1" s="1"/>
  <c r="P2559" i="1" s="1"/>
  <c r="O2560" i="1" a="1"/>
  <c r="O2560" i="1" s="1"/>
  <c r="P2560" i="1" s="1"/>
  <c r="O2561" i="1" a="1"/>
  <c r="O2561" i="1" s="1"/>
  <c r="P2561" i="1" s="1"/>
  <c r="O2562" i="1" a="1"/>
  <c r="O2562" i="1" s="1"/>
  <c r="P2562" i="1" s="1"/>
  <c r="O2563" i="1" a="1"/>
  <c r="O2563" i="1" s="1"/>
  <c r="P2563" i="1" s="1"/>
  <c r="O2564" i="1" a="1"/>
  <c r="O2564" i="1" s="1"/>
  <c r="P2564" i="1" s="1"/>
  <c r="O2565" i="1" a="1"/>
  <c r="O2565" i="1" s="1"/>
  <c r="P2565" i="1" s="1"/>
  <c r="O2566" i="1" a="1"/>
  <c r="O2566" i="1" s="1"/>
  <c r="P2566" i="1" s="1"/>
  <c r="O2567" i="1" a="1"/>
  <c r="O2567" i="1" s="1"/>
  <c r="P2567" i="1" s="1"/>
  <c r="O2568" i="1" a="1"/>
  <c r="O2568" i="1" s="1"/>
  <c r="P2568" i="1" s="1"/>
  <c r="O2569" i="1" a="1"/>
  <c r="O2569" i="1" s="1"/>
  <c r="P2569" i="1" s="1"/>
  <c r="O2570" i="1" a="1"/>
  <c r="O2570" i="1" s="1"/>
  <c r="P2570" i="1" s="1"/>
  <c r="O2571" i="1" a="1"/>
  <c r="O2571" i="1" s="1"/>
  <c r="P2571" i="1" s="1"/>
  <c r="O2572" i="1" a="1"/>
  <c r="O2572" i="1" s="1"/>
  <c r="P2572" i="1" s="1"/>
  <c r="O2573" i="1" a="1"/>
  <c r="O2573" i="1" s="1"/>
  <c r="P2573" i="1" s="1"/>
  <c r="O2574" i="1" a="1"/>
  <c r="O2574" i="1" s="1"/>
  <c r="P2574" i="1" s="1"/>
  <c r="O2575" i="1" a="1"/>
  <c r="O2575" i="1" s="1"/>
  <c r="P2575" i="1" s="1"/>
  <c r="O2576" i="1" a="1"/>
  <c r="O2576" i="1" s="1"/>
  <c r="P2576" i="1" s="1"/>
  <c r="O2577" i="1" a="1"/>
  <c r="O2577" i="1" s="1"/>
  <c r="P2577" i="1" s="1"/>
  <c r="O2578" i="1" a="1"/>
  <c r="O2578" i="1" s="1"/>
  <c r="P2578" i="1" s="1"/>
  <c r="O2579" i="1" a="1"/>
  <c r="O2579" i="1" s="1"/>
  <c r="P2579" i="1" s="1"/>
  <c r="O2580" i="1" a="1"/>
  <c r="O2580" i="1" s="1"/>
  <c r="P2580" i="1" s="1"/>
  <c r="O2581" i="1" a="1"/>
  <c r="O2581" i="1" s="1"/>
  <c r="P2581" i="1" s="1"/>
  <c r="O2582" i="1" a="1"/>
  <c r="O2582" i="1" s="1"/>
  <c r="P2582" i="1" s="1"/>
  <c r="O2583" i="1" a="1"/>
  <c r="O2583" i="1" s="1"/>
  <c r="P2583" i="1" s="1"/>
  <c r="O2584" i="1" a="1"/>
  <c r="O2584" i="1" s="1"/>
  <c r="P2584" i="1" s="1"/>
  <c r="O2585" i="1" a="1"/>
  <c r="O2585" i="1" s="1"/>
  <c r="P2585" i="1" s="1"/>
  <c r="O2586" i="1" a="1"/>
  <c r="O2586" i="1" s="1"/>
  <c r="P2586" i="1" s="1"/>
  <c r="O2587" i="1" a="1"/>
  <c r="O2587" i="1" s="1"/>
  <c r="P2587" i="1" s="1"/>
  <c r="O2588" i="1" a="1"/>
  <c r="O2588" i="1" s="1"/>
  <c r="P2588" i="1" s="1"/>
  <c r="O2589" i="1" a="1"/>
  <c r="O2589" i="1" s="1"/>
  <c r="P2589" i="1" s="1"/>
  <c r="O2590" i="1" a="1"/>
  <c r="O2590" i="1" s="1"/>
  <c r="P2590" i="1" s="1"/>
  <c r="O2591" i="1" a="1"/>
  <c r="O2591" i="1" s="1"/>
  <c r="P2591" i="1" s="1"/>
  <c r="O2592" i="1" a="1"/>
  <c r="O2592" i="1" s="1"/>
  <c r="P2592" i="1" s="1"/>
  <c r="O2593" i="1" a="1"/>
  <c r="O2593" i="1" s="1"/>
  <c r="P2593" i="1" s="1"/>
  <c r="O2594" i="1" a="1"/>
  <c r="O2594" i="1" s="1"/>
  <c r="P2594" i="1" s="1"/>
  <c r="O2595" i="1" a="1"/>
  <c r="O2595" i="1" s="1"/>
  <c r="P2595" i="1" s="1"/>
  <c r="O2596" i="1" a="1"/>
  <c r="O2596" i="1" s="1"/>
  <c r="P2596" i="1" s="1"/>
  <c r="O2597" i="1" a="1"/>
  <c r="O2597" i="1" s="1"/>
  <c r="P2597" i="1" s="1"/>
  <c r="O2598" i="1" a="1"/>
  <c r="O2598" i="1" s="1"/>
  <c r="P2598" i="1" s="1"/>
  <c r="O2599" i="1" a="1"/>
  <c r="O2599" i="1" s="1"/>
  <c r="P2599" i="1" s="1"/>
  <c r="O2600" i="1" a="1"/>
  <c r="O2600" i="1" s="1"/>
  <c r="P2600" i="1" s="1"/>
  <c r="O2601" i="1" a="1"/>
  <c r="O2601" i="1" s="1"/>
  <c r="P2601" i="1" s="1"/>
  <c r="O2602" i="1" a="1"/>
  <c r="O2602" i="1" s="1"/>
  <c r="P2602" i="1" s="1"/>
  <c r="O2603" i="1" a="1"/>
  <c r="O2603" i="1" s="1"/>
  <c r="P2603" i="1" s="1"/>
  <c r="O2604" i="1" a="1"/>
  <c r="O2604" i="1" s="1"/>
  <c r="P2604" i="1" s="1"/>
  <c r="O2605" i="1" a="1"/>
  <c r="O2605" i="1" s="1"/>
  <c r="P2605" i="1" s="1"/>
  <c r="O2606" i="1" a="1"/>
  <c r="O2606" i="1"/>
  <c r="P2606" i="1" s="1"/>
  <c r="O2607" i="1" a="1"/>
  <c r="O2607" i="1" s="1"/>
  <c r="P2607" i="1" s="1"/>
  <c r="O2608" i="1" a="1"/>
  <c r="O2608" i="1" s="1"/>
  <c r="P2608" i="1" s="1"/>
  <c r="O2609" i="1" a="1"/>
  <c r="O2609" i="1" s="1"/>
  <c r="P2609" i="1" s="1"/>
  <c r="O2610" i="1" a="1"/>
  <c r="O2610" i="1" s="1"/>
  <c r="P2610" i="1" s="1"/>
  <c r="O2611" i="1" a="1"/>
  <c r="O2611" i="1" s="1"/>
  <c r="P2611" i="1" s="1"/>
  <c r="O2612" i="1" a="1"/>
  <c r="O2612" i="1" s="1"/>
  <c r="P2612" i="1" s="1"/>
  <c r="O2613" i="1" a="1"/>
  <c r="O2613" i="1" s="1"/>
  <c r="P2613" i="1" s="1"/>
  <c r="O2614" i="1" a="1"/>
  <c r="O2614" i="1" s="1"/>
  <c r="P2614" i="1" s="1"/>
  <c r="O2615" i="1" a="1"/>
  <c r="O2615" i="1" s="1"/>
  <c r="P2615" i="1" s="1"/>
  <c r="O2616" i="1" a="1"/>
  <c r="O2616" i="1" s="1"/>
  <c r="P2616" i="1" s="1"/>
  <c r="O2617" i="1" a="1"/>
  <c r="O2617" i="1" s="1"/>
  <c r="P2617" i="1" s="1"/>
  <c r="O2618" i="1" a="1"/>
  <c r="O2618" i="1" s="1"/>
  <c r="P2618" i="1" s="1"/>
  <c r="O2619" i="1" a="1"/>
  <c r="O2619" i="1" s="1"/>
  <c r="P2619" i="1" s="1"/>
  <c r="O2620" i="1" a="1"/>
  <c r="O2620" i="1" s="1"/>
  <c r="P2620" i="1" s="1"/>
  <c r="O2621" i="1" a="1"/>
  <c r="O2621" i="1" s="1"/>
  <c r="P2621" i="1" s="1"/>
  <c r="O2622" i="1" a="1"/>
  <c r="O2622" i="1" s="1"/>
  <c r="P2622" i="1" s="1"/>
  <c r="O2623" i="1" a="1"/>
  <c r="O2623" i="1" s="1"/>
  <c r="P2623" i="1" s="1"/>
  <c r="O2624" i="1" a="1"/>
  <c r="O2624" i="1" s="1"/>
  <c r="P2624" i="1" s="1"/>
  <c r="O2625" i="1" a="1"/>
  <c r="O2625" i="1" s="1"/>
  <c r="P2625" i="1" s="1"/>
  <c r="O2626" i="1" a="1"/>
  <c r="O2626" i="1" s="1"/>
  <c r="P2626" i="1" s="1"/>
  <c r="O2627" i="1" a="1"/>
  <c r="O2627" i="1" s="1"/>
  <c r="P2627" i="1" s="1"/>
  <c r="O2628" i="1" a="1"/>
  <c r="O2628" i="1" s="1"/>
  <c r="P2628" i="1" s="1"/>
  <c r="O2629" i="1" a="1"/>
  <c r="O2629" i="1" s="1"/>
  <c r="P2629" i="1" s="1"/>
  <c r="O2630" i="1" a="1"/>
  <c r="O2630" i="1" s="1"/>
  <c r="P2630" i="1" s="1"/>
  <c r="O2631" i="1" a="1"/>
  <c r="O2631" i="1" s="1"/>
  <c r="P2631" i="1" s="1"/>
  <c r="O2632" i="1" a="1"/>
  <c r="O2632" i="1" s="1"/>
  <c r="P2632" i="1" s="1"/>
  <c r="O2633" i="1" a="1"/>
  <c r="O2633" i="1" s="1"/>
  <c r="P2633" i="1" s="1"/>
  <c r="O2634" i="1" a="1"/>
  <c r="O2634" i="1" s="1"/>
  <c r="P2634" i="1" s="1"/>
  <c r="O2635" i="1" a="1"/>
  <c r="O2635" i="1" s="1"/>
  <c r="P2635" i="1" s="1"/>
  <c r="O2636" i="1" a="1"/>
  <c r="O2636" i="1" s="1"/>
  <c r="P2636" i="1" s="1"/>
  <c r="O2637" i="1" a="1"/>
  <c r="O2637" i="1" s="1"/>
  <c r="P2637" i="1" s="1"/>
  <c r="O2638" i="1" a="1"/>
  <c r="O2638" i="1" s="1"/>
  <c r="P2638" i="1" s="1"/>
  <c r="O2639" i="1" a="1"/>
  <c r="O2639" i="1" s="1"/>
  <c r="P2639" i="1" s="1"/>
  <c r="O2640" i="1" a="1"/>
  <c r="O2640" i="1"/>
  <c r="P2640" i="1" s="1"/>
  <c r="O2641" i="1" a="1"/>
  <c r="O2641" i="1" s="1"/>
  <c r="P2641" i="1" s="1"/>
  <c r="O2642" i="1" a="1"/>
  <c r="O2642" i="1" s="1"/>
  <c r="P2642" i="1" s="1"/>
  <c r="O2643" i="1" a="1"/>
  <c r="O2643" i="1" s="1"/>
  <c r="P2643" i="1" s="1"/>
  <c r="O2644" i="1" a="1"/>
  <c r="O2644" i="1" s="1"/>
  <c r="P2644" i="1" s="1"/>
  <c r="O2645" i="1" a="1"/>
  <c r="O2645" i="1" s="1"/>
  <c r="P2645" i="1" s="1"/>
  <c r="O2646" i="1" a="1"/>
  <c r="O2646" i="1" s="1"/>
  <c r="P2646" i="1" s="1"/>
  <c r="O2647" i="1" a="1"/>
  <c r="O2647" i="1" s="1"/>
  <c r="P2647" i="1" s="1"/>
  <c r="O2648" i="1" a="1"/>
  <c r="O2648" i="1" s="1"/>
  <c r="P2648" i="1" s="1"/>
  <c r="O2649" i="1" a="1"/>
  <c r="O2649" i="1" s="1"/>
  <c r="P2649" i="1" s="1"/>
  <c r="O2650" i="1" a="1"/>
  <c r="O2650" i="1" s="1"/>
  <c r="P2650" i="1" s="1"/>
  <c r="O2651" i="1" a="1"/>
  <c r="O2651" i="1" s="1"/>
  <c r="P2651" i="1" s="1"/>
  <c r="O2652" i="1" a="1"/>
  <c r="O2652" i="1" s="1"/>
  <c r="P2652" i="1" s="1"/>
  <c r="O2653" i="1" a="1"/>
  <c r="O2653" i="1" s="1"/>
  <c r="P2653" i="1" s="1"/>
  <c r="O2654" i="1" a="1"/>
  <c r="O2654" i="1" s="1"/>
  <c r="P2654" i="1" s="1"/>
  <c r="O2655" i="1" a="1"/>
  <c r="O2655" i="1" s="1"/>
  <c r="P2655" i="1" s="1"/>
  <c r="O2656" i="1" a="1"/>
  <c r="O2656" i="1" s="1"/>
  <c r="P2656" i="1" s="1"/>
  <c r="O2657" i="1" a="1"/>
  <c r="O2657" i="1" s="1"/>
  <c r="P2657" i="1" s="1"/>
  <c r="O2658" i="1" a="1"/>
  <c r="O2658" i="1" s="1"/>
  <c r="P2658" i="1" s="1"/>
  <c r="O2659" i="1" a="1"/>
  <c r="O2659" i="1" s="1"/>
  <c r="P2659" i="1" s="1"/>
  <c r="O2660" i="1" a="1"/>
  <c r="O2660" i="1" s="1"/>
  <c r="P2660" i="1" s="1"/>
  <c r="O2661" i="1" a="1"/>
  <c r="O2661" i="1" s="1"/>
  <c r="P2661" i="1" s="1"/>
  <c r="O2662" i="1" a="1"/>
  <c r="O2662" i="1" s="1"/>
  <c r="P2662" i="1" s="1"/>
  <c r="O2663" i="1" a="1"/>
  <c r="O2663" i="1" s="1"/>
  <c r="P2663" i="1" s="1"/>
  <c r="O2664" i="1" a="1"/>
  <c r="O2664" i="1" s="1"/>
  <c r="P2664" i="1" s="1"/>
  <c r="O2665" i="1" a="1"/>
  <c r="O2665" i="1" s="1"/>
  <c r="P2665" i="1" s="1"/>
  <c r="O2666" i="1" a="1"/>
  <c r="O2666" i="1" s="1"/>
  <c r="P2666" i="1" s="1"/>
  <c r="O2667" i="1" a="1"/>
  <c r="O2667" i="1" s="1"/>
  <c r="P2667" i="1" s="1"/>
  <c r="O2668" i="1" a="1"/>
  <c r="O2668" i="1" s="1"/>
  <c r="P2668" i="1" s="1"/>
  <c r="O2669" i="1" a="1"/>
  <c r="O2669" i="1" s="1"/>
  <c r="P2669" i="1" s="1"/>
  <c r="O2670" i="1" a="1"/>
  <c r="O2670" i="1" s="1"/>
  <c r="P2670" i="1" s="1"/>
  <c r="O2671" i="1" a="1"/>
  <c r="O2671" i="1" s="1"/>
  <c r="P2671" i="1" s="1"/>
  <c r="O2672" i="1" a="1"/>
  <c r="O2672" i="1" s="1"/>
  <c r="P2672" i="1" s="1"/>
  <c r="O2673" i="1" a="1"/>
  <c r="O2673" i="1" s="1"/>
  <c r="P2673" i="1" s="1"/>
  <c r="O2674" i="1" a="1"/>
  <c r="O2674" i="1" s="1"/>
  <c r="P2674" i="1" s="1"/>
  <c r="O2675" i="1" a="1"/>
  <c r="O2675" i="1" s="1"/>
  <c r="P2675" i="1" s="1"/>
  <c r="O2676" i="1" a="1"/>
  <c r="O2676" i="1" s="1"/>
  <c r="P2676" i="1" s="1"/>
  <c r="O2677" i="1" a="1"/>
  <c r="O2677" i="1" s="1"/>
  <c r="P2677" i="1" s="1"/>
  <c r="O2678" i="1" a="1"/>
  <c r="O2678" i="1" s="1"/>
  <c r="P2678" i="1" s="1"/>
  <c r="O2679" i="1" a="1"/>
  <c r="O2679" i="1" s="1"/>
  <c r="P2679" i="1" s="1"/>
  <c r="O2680" i="1" a="1"/>
  <c r="O2680" i="1" s="1"/>
  <c r="P2680" i="1" s="1"/>
  <c r="O2681" i="1" a="1"/>
  <c r="O2681" i="1" s="1"/>
  <c r="P2681" i="1" s="1"/>
  <c r="O2682" i="1" a="1"/>
  <c r="O2682" i="1" s="1"/>
  <c r="P2682" i="1" s="1"/>
  <c r="O2683" i="1" a="1"/>
  <c r="O2683" i="1" s="1"/>
  <c r="P2683" i="1" s="1"/>
  <c r="O2684" i="1" a="1"/>
  <c r="O2684" i="1" s="1"/>
  <c r="P2684" i="1" s="1"/>
  <c r="O2685" i="1" a="1"/>
  <c r="O2685" i="1" s="1"/>
  <c r="P2685" i="1" s="1"/>
  <c r="O2686" i="1" a="1"/>
  <c r="O2686" i="1" s="1"/>
  <c r="P2686" i="1" s="1"/>
  <c r="O2687" i="1" a="1"/>
  <c r="O2687" i="1" s="1"/>
  <c r="P2687" i="1" s="1"/>
  <c r="O2688" i="1" a="1"/>
  <c r="O2688" i="1" s="1"/>
  <c r="P2688" i="1" s="1"/>
  <c r="O2689" i="1" a="1"/>
  <c r="O2689" i="1" s="1"/>
  <c r="P2689" i="1" s="1"/>
  <c r="O2690" i="1" a="1"/>
  <c r="O2690" i="1" s="1"/>
  <c r="P2690" i="1" s="1"/>
  <c r="O2691" i="1" a="1"/>
  <c r="O2691" i="1" s="1"/>
  <c r="P2691" i="1" s="1"/>
  <c r="O2692" i="1" a="1"/>
  <c r="O2692" i="1" s="1"/>
  <c r="P2692" i="1" s="1"/>
  <c r="O2693" i="1" a="1"/>
  <c r="O2693" i="1" s="1"/>
  <c r="P2693" i="1" s="1"/>
  <c r="O2694" i="1" a="1"/>
  <c r="O2694" i="1" s="1"/>
  <c r="P2694" i="1" s="1"/>
  <c r="O2695" i="1" a="1"/>
  <c r="O2695" i="1" s="1"/>
  <c r="P2695" i="1" s="1"/>
  <c r="O2696" i="1" a="1"/>
  <c r="O2696" i="1" s="1"/>
  <c r="P2696" i="1" s="1"/>
  <c r="O2697" i="1" a="1"/>
  <c r="O2697" i="1" s="1"/>
  <c r="P2697" i="1" s="1"/>
  <c r="O2698" i="1" a="1"/>
  <c r="O2698" i="1" s="1"/>
  <c r="P2698" i="1" s="1"/>
  <c r="O2699" i="1" a="1"/>
  <c r="O2699" i="1" s="1"/>
  <c r="P2699" i="1" s="1"/>
  <c r="O2700" i="1" a="1"/>
  <c r="O2700" i="1" s="1"/>
  <c r="P2700" i="1" s="1"/>
  <c r="O2701" i="1" a="1"/>
  <c r="O2701" i="1" s="1"/>
  <c r="P2701" i="1" s="1"/>
  <c r="O2702" i="1" a="1"/>
  <c r="O2702" i="1" s="1"/>
  <c r="P2702" i="1" s="1"/>
  <c r="O2703" i="1" a="1"/>
  <c r="O2703" i="1" s="1"/>
  <c r="P2703" i="1" s="1"/>
  <c r="O2704" i="1" a="1"/>
  <c r="O2704" i="1" s="1"/>
  <c r="P2704" i="1" s="1"/>
  <c r="O2705" i="1" a="1"/>
  <c r="O2705" i="1" s="1"/>
  <c r="P2705" i="1" s="1"/>
  <c r="O2706" i="1" a="1"/>
  <c r="O2706" i="1" s="1"/>
  <c r="P2706" i="1" s="1"/>
  <c r="O2707" i="1" a="1"/>
  <c r="O2707" i="1" s="1"/>
  <c r="P2707" i="1" s="1"/>
  <c r="O2708" i="1" a="1"/>
  <c r="O2708" i="1" s="1"/>
  <c r="P2708" i="1" s="1"/>
  <c r="O2709" i="1" a="1"/>
  <c r="O2709" i="1" s="1"/>
  <c r="P2709" i="1" s="1"/>
  <c r="O2710" i="1" a="1"/>
  <c r="O2710" i="1" s="1"/>
  <c r="P2710" i="1" s="1"/>
  <c r="O2711" i="1" a="1"/>
  <c r="O2711" i="1" s="1"/>
  <c r="P2711" i="1" s="1"/>
  <c r="O2712" i="1" a="1"/>
  <c r="O2712" i="1" s="1"/>
  <c r="P2712" i="1" s="1"/>
  <c r="O2713" i="1" a="1"/>
  <c r="O2713" i="1" s="1"/>
  <c r="P2713" i="1" s="1"/>
  <c r="O2714" i="1" a="1"/>
  <c r="O2714" i="1" s="1"/>
  <c r="P2714" i="1" s="1"/>
  <c r="O2715" i="1" a="1"/>
  <c r="O2715" i="1" s="1"/>
  <c r="P2715" i="1" s="1"/>
  <c r="O2716" i="1" a="1"/>
  <c r="O2716" i="1" s="1"/>
  <c r="P2716" i="1" s="1"/>
  <c r="O2717" i="1" a="1"/>
  <c r="O2717" i="1" s="1"/>
  <c r="P2717" i="1" s="1"/>
  <c r="O2718" i="1" a="1"/>
  <c r="O2718" i="1" s="1"/>
  <c r="P2718" i="1" s="1"/>
  <c r="O2719" i="1" a="1"/>
  <c r="O2719" i="1" s="1"/>
  <c r="P2719" i="1" s="1"/>
  <c r="O2720" i="1" a="1"/>
  <c r="O2720" i="1" s="1"/>
  <c r="P2720" i="1" s="1"/>
  <c r="O2721" i="1" a="1"/>
  <c r="O2721" i="1" s="1"/>
  <c r="P2721" i="1" s="1"/>
  <c r="O2722" i="1" a="1"/>
  <c r="O2722" i="1" s="1"/>
  <c r="P2722" i="1" s="1"/>
  <c r="O2723" i="1" a="1"/>
  <c r="O2723" i="1" s="1"/>
  <c r="P2723" i="1" s="1"/>
  <c r="O2724" i="1" a="1"/>
  <c r="O2724" i="1" s="1"/>
  <c r="P2724" i="1" s="1"/>
  <c r="O2725" i="1" a="1"/>
  <c r="O2725" i="1" s="1"/>
  <c r="P2725" i="1" s="1"/>
  <c r="O2726" i="1" a="1"/>
  <c r="O2726" i="1" s="1"/>
  <c r="P2726" i="1" s="1"/>
  <c r="O2727" i="1" a="1"/>
  <c r="O2727" i="1" s="1"/>
  <c r="P2727" i="1" s="1"/>
  <c r="O2728" i="1" a="1"/>
  <c r="O2728" i="1" s="1"/>
  <c r="P2728" i="1" s="1"/>
  <c r="O2729" i="1" a="1"/>
  <c r="O2729" i="1" s="1"/>
  <c r="P2729" i="1" s="1"/>
  <c r="O2730" i="1" a="1"/>
  <c r="O2730" i="1" s="1"/>
  <c r="P2730" i="1" s="1"/>
  <c r="O2731" i="1" a="1"/>
  <c r="O2731" i="1" s="1"/>
  <c r="P2731" i="1" s="1"/>
  <c r="O2732" i="1" a="1"/>
  <c r="O2732" i="1" s="1"/>
  <c r="P2732" i="1" s="1"/>
  <c r="O2733" i="1" a="1"/>
  <c r="O2733" i="1" s="1"/>
  <c r="P2733" i="1" s="1"/>
  <c r="O2734" i="1" a="1"/>
  <c r="O2734" i="1" s="1"/>
  <c r="P2734" i="1" s="1"/>
  <c r="O2735" i="1" a="1"/>
  <c r="O2735" i="1" s="1"/>
  <c r="P2735" i="1" s="1"/>
  <c r="O2736" i="1" a="1"/>
  <c r="O2736" i="1" s="1"/>
  <c r="P2736" i="1" s="1"/>
  <c r="O2737" i="1" a="1"/>
  <c r="O2737" i="1" s="1"/>
  <c r="P2737" i="1" s="1"/>
  <c r="O2738" i="1" a="1"/>
  <c r="O2738" i="1" s="1"/>
  <c r="P2738" i="1" s="1"/>
  <c r="O2739" i="1" a="1"/>
  <c r="O2739" i="1" s="1"/>
  <c r="P2739" i="1" s="1"/>
  <c r="O2740" i="1" a="1"/>
  <c r="O2740" i="1" s="1"/>
  <c r="P2740" i="1" s="1"/>
  <c r="O2741" i="1" a="1"/>
  <c r="O2741" i="1" s="1"/>
  <c r="P2741" i="1" s="1"/>
  <c r="O2742" i="1" a="1"/>
  <c r="O2742" i="1" s="1"/>
  <c r="P2742" i="1" s="1"/>
  <c r="O2743" i="1" a="1"/>
  <c r="O2743" i="1" s="1"/>
  <c r="P2743" i="1" s="1"/>
  <c r="O2744" i="1" a="1"/>
  <c r="O2744" i="1" s="1"/>
  <c r="P2744" i="1" s="1"/>
  <c r="O2745" i="1" a="1"/>
  <c r="O2745" i="1" s="1"/>
  <c r="P2745" i="1" s="1"/>
  <c r="O2746" i="1" a="1"/>
  <c r="O2746" i="1" s="1"/>
  <c r="P2746" i="1" s="1"/>
  <c r="O2747" i="1" a="1"/>
  <c r="O2747" i="1" s="1"/>
  <c r="P2747" i="1" s="1"/>
  <c r="O2748" i="1" a="1"/>
  <c r="O2748" i="1" s="1"/>
  <c r="P2748" i="1" s="1"/>
  <c r="O2749" i="1" a="1"/>
  <c r="O2749" i="1" s="1"/>
  <c r="P2749" i="1" s="1"/>
  <c r="O2750" i="1" a="1"/>
  <c r="O2750" i="1" s="1"/>
  <c r="P2750" i="1" s="1"/>
  <c r="O2751" i="1" a="1"/>
  <c r="O2751" i="1" s="1"/>
  <c r="P2751" i="1" s="1"/>
  <c r="O2752" i="1" a="1"/>
  <c r="O2752" i="1" s="1"/>
  <c r="P2752" i="1" s="1"/>
  <c r="O2753" i="1" a="1"/>
  <c r="O2753" i="1" s="1"/>
  <c r="P2753" i="1" s="1"/>
  <c r="O2754" i="1" a="1"/>
  <c r="O2754" i="1" s="1"/>
  <c r="P2754" i="1" s="1"/>
  <c r="O2755" i="1" a="1"/>
  <c r="O2755" i="1" s="1"/>
  <c r="P2755" i="1" s="1"/>
  <c r="O2756" i="1" a="1"/>
  <c r="O2756" i="1" s="1"/>
  <c r="P2756" i="1" s="1"/>
  <c r="O2757" i="1" a="1"/>
  <c r="O2757" i="1" s="1"/>
  <c r="P2757" i="1" s="1"/>
  <c r="O2758" i="1" a="1"/>
  <c r="O2758" i="1" s="1"/>
  <c r="P2758" i="1" s="1"/>
  <c r="O2759" i="1" a="1"/>
  <c r="O2759" i="1" s="1"/>
  <c r="P2759" i="1" s="1"/>
  <c r="O2760" i="1" a="1"/>
  <c r="O2760" i="1" s="1"/>
  <c r="P2760" i="1" s="1"/>
  <c r="O2761" i="1" a="1"/>
  <c r="O2761" i="1" s="1"/>
  <c r="P2761" i="1" s="1"/>
  <c r="O2762" i="1" a="1"/>
  <c r="O2762" i="1" s="1"/>
  <c r="P2762" i="1" s="1"/>
  <c r="O2763" i="1" a="1"/>
  <c r="O2763" i="1" s="1"/>
  <c r="P2763" i="1" s="1"/>
  <c r="O2764" i="1" a="1"/>
  <c r="O2764" i="1" s="1"/>
  <c r="P2764" i="1" s="1"/>
  <c r="O2765" i="1" a="1"/>
  <c r="O2765" i="1" s="1"/>
  <c r="P2765" i="1" s="1"/>
  <c r="O2766" i="1" a="1"/>
  <c r="O2766" i="1" s="1"/>
  <c r="P2766" i="1" s="1"/>
  <c r="O2767" i="1" a="1"/>
  <c r="O2767" i="1" s="1"/>
  <c r="P2767" i="1" s="1"/>
  <c r="O2768" i="1" a="1"/>
  <c r="O2768" i="1" s="1"/>
  <c r="P2768" i="1" s="1"/>
  <c r="O2769" i="1" a="1"/>
  <c r="O2769" i="1" s="1"/>
  <c r="P2769" i="1" s="1"/>
  <c r="O2770" i="1" a="1"/>
  <c r="O2770" i="1" s="1"/>
  <c r="P2770" i="1" s="1"/>
  <c r="O2771" i="1" a="1"/>
  <c r="O2771" i="1" s="1"/>
  <c r="P2771" i="1" s="1"/>
  <c r="O2772" i="1" a="1"/>
  <c r="O2772" i="1" s="1"/>
  <c r="P2772" i="1" s="1"/>
  <c r="O2773" i="1" a="1"/>
  <c r="O2773" i="1" s="1"/>
  <c r="P2773" i="1" s="1"/>
  <c r="O2774" i="1" a="1"/>
  <c r="O2774" i="1" s="1"/>
  <c r="P2774" i="1" s="1"/>
  <c r="O2775" i="1" a="1"/>
  <c r="O2775" i="1" s="1"/>
  <c r="P2775" i="1" s="1"/>
  <c r="O2776" i="1" a="1"/>
  <c r="O2776" i="1" s="1"/>
  <c r="P2776" i="1" s="1"/>
  <c r="O2777" i="1" a="1"/>
  <c r="O2777" i="1" s="1"/>
  <c r="P2777" i="1" s="1"/>
  <c r="O2778" i="1" a="1"/>
  <c r="O2778" i="1"/>
  <c r="P2778" i="1" s="1"/>
  <c r="O2779" i="1" a="1"/>
  <c r="O2779" i="1" s="1"/>
  <c r="P2779" i="1" s="1"/>
  <c r="O2780" i="1" a="1"/>
  <c r="O2780" i="1" s="1"/>
  <c r="P2780" i="1" s="1"/>
  <c r="O2781" i="1" a="1"/>
  <c r="O2781" i="1" s="1"/>
  <c r="P2781" i="1" s="1"/>
  <c r="O2782" i="1" a="1"/>
  <c r="O2782" i="1" s="1"/>
  <c r="P2782" i="1" s="1"/>
  <c r="O2783" i="1" a="1"/>
  <c r="O2783" i="1" s="1"/>
  <c r="P2783" i="1" s="1"/>
  <c r="O2784" i="1" a="1"/>
  <c r="O2784" i="1" s="1"/>
  <c r="P2784" i="1" s="1"/>
  <c r="O2785" i="1" a="1"/>
  <c r="O2785" i="1" s="1"/>
  <c r="P2785" i="1" s="1"/>
  <c r="O2786" i="1" a="1"/>
  <c r="O2786" i="1" s="1"/>
  <c r="P2786" i="1" s="1"/>
  <c r="O2787" i="1" a="1"/>
  <c r="O2787" i="1" s="1"/>
  <c r="P2787" i="1" s="1"/>
  <c r="O2788" i="1" a="1"/>
  <c r="O2788" i="1" s="1"/>
  <c r="P2788" i="1" s="1"/>
  <c r="O2789" i="1" a="1"/>
  <c r="O2789" i="1" s="1"/>
  <c r="P2789" i="1" s="1"/>
  <c r="O2790" i="1" a="1"/>
  <c r="O2790" i="1" s="1"/>
  <c r="P2790" i="1" s="1"/>
  <c r="O2791" i="1" a="1"/>
  <c r="O2791" i="1" s="1"/>
  <c r="P2791" i="1" s="1"/>
  <c r="O2792" i="1" a="1"/>
  <c r="O2792" i="1" s="1"/>
  <c r="P2792" i="1" s="1"/>
  <c r="O2793" i="1" a="1"/>
  <c r="O2793" i="1" s="1"/>
  <c r="P2793" i="1" s="1"/>
  <c r="O2794" i="1" a="1"/>
  <c r="O2794" i="1" s="1"/>
  <c r="P2794" i="1" s="1"/>
  <c r="O2795" i="1" a="1"/>
  <c r="O2795" i="1" s="1"/>
  <c r="P2795" i="1" s="1"/>
  <c r="O2796" i="1" a="1"/>
  <c r="O2796" i="1" s="1"/>
  <c r="P2796" i="1" s="1"/>
  <c r="O2797" i="1" a="1"/>
  <c r="O2797" i="1" s="1"/>
  <c r="P2797" i="1" s="1"/>
  <c r="O2798" i="1" a="1"/>
  <c r="O2798" i="1" s="1"/>
  <c r="P2798" i="1" s="1"/>
  <c r="O2799" i="1" a="1"/>
  <c r="O2799" i="1" s="1"/>
  <c r="P2799" i="1" s="1"/>
  <c r="O2800" i="1" a="1"/>
  <c r="O2800" i="1" s="1"/>
  <c r="P2800" i="1" s="1"/>
  <c r="O2801" i="1" a="1"/>
  <c r="O2801" i="1" s="1"/>
  <c r="P2801" i="1" s="1"/>
  <c r="O2802" i="1" a="1"/>
  <c r="O2802" i="1" s="1"/>
  <c r="P2802" i="1" s="1"/>
  <c r="O2803" i="1" a="1"/>
  <c r="O2803" i="1" s="1"/>
  <c r="P2803" i="1" s="1"/>
  <c r="O2804" i="1" a="1"/>
  <c r="O2804" i="1" s="1"/>
  <c r="P2804" i="1" s="1"/>
  <c r="O2805" i="1" a="1"/>
  <c r="O2805" i="1" s="1"/>
  <c r="P2805" i="1" s="1"/>
  <c r="O2806" i="1" a="1"/>
  <c r="O2806" i="1" s="1"/>
  <c r="P2806" i="1" s="1"/>
  <c r="O2807" i="1" a="1"/>
  <c r="O2807" i="1" s="1"/>
  <c r="P2807" i="1" s="1"/>
  <c r="O2808" i="1" a="1"/>
  <c r="O2808" i="1" s="1"/>
  <c r="P2808" i="1" s="1"/>
  <c r="O2809" i="1" a="1"/>
  <c r="O2809" i="1" s="1"/>
  <c r="P2809" i="1" s="1"/>
  <c r="O2810" i="1" a="1"/>
  <c r="O2810" i="1" s="1"/>
  <c r="P2810" i="1" s="1"/>
  <c r="O2811" i="1" a="1"/>
  <c r="O2811" i="1" s="1"/>
  <c r="P2811" i="1" s="1"/>
  <c r="O2812" i="1" a="1"/>
  <c r="O2812" i="1" s="1"/>
  <c r="P2812" i="1" s="1"/>
  <c r="O2813" i="1" a="1"/>
  <c r="O2813" i="1" s="1"/>
  <c r="P2813" i="1" s="1"/>
  <c r="O2814" i="1" a="1"/>
  <c r="O2814" i="1" s="1"/>
  <c r="P2814" i="1" s="1"/>
  <c r="O2815" i="1" a="1"/>
  <c r="O2815" i="1" s="1"/>
  <c r="P2815" i="1" s="1"/>
  <c r="O2816" i="1" a="1"/>
  <c r="O2816" i="1" s="1"/>
  <c r="P2816" i="1" s="1"/>
  <c r="O2817" i="1" a="1"/>
  <c r="O2817" i="1" s="1"/>
  <c r="P2817" i="1" s="1"/>
  <c r="O2818" i="1" a="1"/>
  <c r="O2818" i="1" s="1"/>
  <c r="P2818" i="1" s="1"/>
  <c r="O2819" i="1" a="1"/>
  <c r="O2819" i="1" s="1"/>
  <c r="P2819" i="1" s="1"/>
  <c r="O2820" i="1" a="1"/>
  <c r="O2820" i="1" s="1"/>
  <c r="P2820" i="1" s="1"/>
  <c r="O2821" i="1" a="1"/>
  <c r="O2821" i="1" s="1"/>
  <c r="P2821" i="1" s="1"/>
  <c r="O2822" i="1" a="1"/>
  <c r="O2822" i="1" s="1"/>
  <c r="P2822" i="1" s="1"/>
  <c r="O2823" i="1" a="1"/>
  <c r="O2823" i="1" s="1"/>
  <c r="P2823" i="1" s="1"/>
  <c r="O2824" i="1" a="1"/>
  <c r="O2824" i="1" s="1"/>
  <c r="P2824" i="1" s="1"/>
  <c r="O2825" i="1" a="1"/>
  <c r="O2825" i="1" s="1"/>
  <c r="P2825" i="1" s="1"/>
  <c r="O2826" i="1" a="1"/>
  <c r="O2826" i="1" s="1"/>
  <c r="P2826" i="1" s="1"/>
  <c r="O2827" i="1" a="1"/>
  <c r="O2827" i="1" s="1"/>
  <c r="P2827" i="1" s="1"/>
  <c r="O2828" i="1" a="1"/>
  <c r="O2828" i="1" s="1"/>
  <c r="P2828" i="1" s="1"/>
  <c r="O2829" i="1" a="1"/>
  <c r="O2829" i="1" s="1"/>
  <c r="P2829" i="1" s="1"/>
  <c r="O2830" i="1" a="1"/>
  <c r="O2830" i="1" s="1"/>
  <c r="P2830" i="1" s="1"/>
  <c r="O2831" i="1" a="1"/>
  <c r="O2831" i="1" s="1"/>
  <c r="P2831" i="1" s="1"/>
  <c r="O2832" i="1" a="1"/>
  <c r="O2832" i="1" s="1"/>
  <c r="P2832" i="1" s="1"/>
  <c r="O2833" i="1" a="1"/>
  <c r="O2833" i="1" s="1"/>
  <c r="P2833" i="1" s="1"/>
  <c r="O2834" i="1" a="1"/>
  <c r="O2834" i="1" s="1"/>
  <c r="P2834" i="1" s="1"/>
  <c r="O2835" i="1" a="1"/>
  <c r="O2835" i="1" s="1"/>
  <c r="P2835" i="1" s="1"/>
  <c r="O2836" i="1" a="1"/>
  <c r="O2836" i="1" s="1"/>
  <c r="P2836" i="1" s="1"/>
  <c r="O2837" i="1" a="1"/>
  <c r="O2837" i="1" s="1"/>
  <c r="P2837" i="1" s="1"/>
  <c r="O2838" i="1" a="1"/>
  <c r="O2838" i="1" s="1"/>
  <c r="P2838" i="1" s="1"/>
  <c r="O2839" i="1" a="1"/>
  <c r="O2839" i="1" s="1"/>
  <c r="P2839" i="1" s="1"/>
  <c r="O2840" i="1" a="1"/>
  <c r="O2840" i="1" s="1"/>
  <c r="P2840" i="1" s="1"/>
  <c r="O2841" i="1" a="1"/>
  <c r="O2841" i="1" s="1"/>
  <c r="P2841" i="1" s="1"/>
  <c r="O2842" i="1" a="1"/>
  <c r="O2842" i="1"/>
  <c r="P2842" i="1" s="1"/>
  <c r="O2843" i="1" a="1"/>
  <c r="O2843" i="1" s="1"/>
  <c r="P2843" i="1" s="1"/>
  <c r="O2844" i="1" a="1"/>
  <c r="O2844" i="1" s="1"/>
  <c r="P2844" i="1" s="1"/>
  <c r="O2845" i="1" a="1"/>
  <c r="O2845" i="1" s="1"/>
  <c r="P2845" i="1" s="1"/>
  <c r="O2846" i="1" a="1"/>
  <c r="O2846" i="1" s="1"/>
  <c r="P2846" i="1" s="1"/>
  <c r="O2847" i="1" a="1"/>
  <c r="O2847" i="1" s="1"/>
  <c r="P2847" i="1" s="1"/>
  <c r="O2848" i="1" a="1"/>
  <c r="O2848" i="1" s="1"/>
  <c r="P2848" i="1" s="1"/>
  <c r="O2849" i="1" a="1"/>
  <c r="O2849" i="1" s="1"/>
  <c r="P2849" i="1" s="1"/>
  <c r="O2850" i="1" a="1"/>
  <c r="O2850" i="1" s="1"/>
  <c r="P2850" i="1" s="1"/>
  <c r="O2851" i="1" a="1"/>
  <c r="O2851" i="1" s="1"/>
  <c r="P2851" i="1" s="1"/>
  <c r="O2852" i="1" a="1"/>
  <c r="O2852" i="1" s="1"/>
  <c r="P2852" i="1" s="1"/>
  <c r="O2853" i="1" a="1"/>
  <c r="O2853" i="1" s="1"/>
  <c r="P2853" i="1" s="1"/>
  <c r="O2854" i="1" a="1"/>
  <c r="O2854" i="1" s="1"/>
  <c r="P2854" i="1" s="1"/>
  <c r="O2855" i="1" a="1"/>
  <c r="O2855" i="1" s="1"/>
  <c r="P2855" i="1" s="1"/>
  <c r="O2856" i="1" a="1"/>
  <c r="O2856" i="1" s="1"/>
  <c r="P2856" i="1" s="1"/>
  <c r="O2857" i="1" a="1"/>
  <c r="O2857" i="1" s="1"/>
  <c r="P2857" i="1" s="1"/>
  <c r="O2858" i="1" a="1"/>
  <c r="O2858" i="1" s="1"/>
  <c r="P2858" i="1" s="1"/>
  <c r="O2859" i="1" a="1"/>
  <c r="O2859" i="1" s="1"/>
  <c r="P2859" i="1" s="1"/>
  <c r="O2860" i="1" a="1"/>
  <c r="O2860" i="1" s="1"/>
  <c r="P2860" i="1" s="1"/>
  <c r="O2861" i="1" a="1"/>
  <c r="O2861" i="1" s="1"/>
  <c r="P2861" i="1" s="1"/>
  <c r="O2862" i="1" a="1"/>
  <c r="O2862" i="1" s="1"/>
  <c r="P2862" i="1" s="1"/>
  <c r="O2863" i="1" a="1"/>
  <c r="O2863" i="1" s="1"/>
  <c r="P2863" i="1" s="1"/>
  <c r="O2864" i="1" a="1"/>
  <c r="O2864" i="1" s="1"/>
  <c r="P2864" i="1" s="1"/>
  <c r="O2865" i="1" a="1"/>
  <c r="O2865" i="1" s="1"/>
  <c r="P2865" i="1" s="1"/>
  <c r="O2866" i="1" a="1"/>
  <c r="O2866" i="1" s="1"/>
  <c r="P2866" i="1" s="1"/>
  <c r="O2867" i="1" a="1"/>
  <c r="O2867" i="1" s="1"/>
  <c r="P2867" i="1" s="1"/>
  <c r="O2868" i="1" a="1"/>
  <c r="O2868" i="1" s="1"/>
  <c r="P2868" i="1" s="1"/>
  <c r="O2869" i="1" a="1"/>
  <c r="O2869" i="1" s="1"/>
  <c r="P2869" i="1" s="1"/>
  <c r="O2870" i="1" a="1"/>
  <c r="O2870" i="1" s="1"/>
  <c r="P2870" i="1" s="1"/>
  <c r="O2871" i="1" a="1"/>
  <c r="O2871" i="1" s="1"/>
  <c r="P2871" i="1" s="1"/>
  <c r="O2872" i="1" a="1"/>
  <c r="O2872" i="1" s="1"/>
  <c r="P2872" i="1" s="1"/>
  <c r="O2873" i="1" a="1"/>
  <c r="O2873" i="1" s="1"/>
  <c r="P2873" i="1" s="1"/>
  <c r="O2874" i="1" a="1"/>
  <c r="O2874" i="1" s="1"/>
  <c r="P2874" i="1" s="1"/>
  <c r="O2875" i="1" a="1"/>
  <c r="O2875" i="1" s="1"/>
  <c r="P2875" i="1" s="1"/>
  <c r="O2876" i="1" a="1"/>
  <c r="O2876" i="1" s="1"/>
  <c r="P2876" i="1" s="1"/>
  <c r="O2877" i="1" a="1"/>
  <c r="O2877" i="1" s="1"/>
  <c r="P2877" i="1" s="1"/>
  <c r="O2878" i="1" a="1"/>
  <c r="O2878" i="1" s="1"/>
  <c r="P2878" i="1" s="1"/>
  <c r="O2879" i="1" a="1"/>
  <c r="O2879" i="1" s="1"/>
  <c r="P2879" i="1" s="1"/>
  <c r="O2880" i="1" a="1"/>
  <c r="O2880" i="1" s="1"/>
  <c r="P2880" i="1" s="1"/>
  <c r="O2881" i="1" a="1"/>
  <c r="O2881" i="1" s="1"/>
  <c r="P2881" i="1" s="1"/>
  <c r="O2882" i="1" a="1"/>
  <c r="O2882" i="1" s="1"/>
  <c r="P2882" i="1" s="1"/>
  <c r="O2883" i="1" a="1"/>
  <c r="O2883" i="1" s="1"/>
  <c r="P2883" i="1" s="1"/>
  <c r="O2884" i="1" a="1"/>
  <c r="O2884" i="1" s="1"/>
  <c r="P2884" i="1" s="1"/>
  <c r="O2885" i="1" a="1"/>
  <c r="O2885" i="1" s="1"/>
  <c r="P2885" i="1" s="1"/>
  <c r="O2886" i="1" a="1"/>
  <c r="O2886" i="1" s="1"/>
  <c r="P2886" i="1" s="1"/>
  <c r="O2887" i="1" a="1"/>
  <c r="O2887" i="1" s="1"/>
  <c r="P2887" i="1" s="1"/>
  <c r="O2888" i="1" a="1"/>
  <c r="O2888" i="1" s="1"/>
  <c r="P2888" i="1" s="1"/>
  <c r="O2889" i="1" a="1"/>
  <c r="O2889" i="1" s="1"/>
  <c r="P2889" i="1" s="1"/>
  <c r="O2890" i="1" a="1"/>
  <c r="O2890" i="1" s="1"/>
  <c r="P2890" i="1" s="1"/>
  <c r="O2891" i="1" a="1"/>
  <c r="O2891" i="1" s="1"/>
  <c r="P2891" i="1" s="1"/>
  <c r="O2892" i="1" a="1"/>
  <c r="O2892" i="1" s="1"/>
  <c r="P2892" i="1" s="1"/>
  <c r="O2893" i="1" a="1"/>
  <c r="O2893" i="1" s="1"/>
  <c r="P2893" i="1" s="1"/>
  <c r="O2894" i="1" a="1"/>
  <c r="O2894" i="1" s="1"/>
  <c r="P2894" i="1" s="1"/>
  <c r="O2895" i="1" a="1"/>
  <c r="O2895" i="1" s="1"/>
  <c r="P2895" i="1" s="1"/>
  <c r="O2896" i="1" a="1"/>
  <c r="O2896" i="1" s="1"/>
  <c r="P2896" i="1" s="1"/>
  <c r="O2897" i="1" a="1"/>
  <c r="O2897" i="1" s="1"/>
  <c r="P2897" i="1" s="1"/>
  <c r="O2898" i="1" a="1"/>
  <c r="O2898" i="1" s="1"/>
  <c r="P2898" i="1" s="1"/>
  <c r="O2899" i="1" a="1"/>
  <c r="O2899" i="1" s="1"/>
  <c r="P2899" i="1" s="1"/>
  <c r="O2900" i="1" a="1"/>
  <c r="O2900" i="1" s="1"/>
  <c r="P2900" i="1" s="1"/>
  <c r="O2901" i="1" a="1"/>
  <c r="O2901" i="1" s="1"/>
  <c r="P2901" i="1" s="1"/>
  <c r="O2902" i="1" a="1"/>
  <c r="O2902" i="1" s="1"/>
  <c r="P2902" i="1" s="1"/>
  <c r="O2903" i="1" a="1"/>
  <c r="O2903" i="1" s="1"/>
  <c r="P2903" i="1" s="1"/>
  <c r="O2904" i="1" a="1"/>
  <c r="O2904" i="1" s="1"/>
  <c r="P2904" i="1" s="1"/>
  <c r="O2905" i="1" a="1"/>
  <c r="O2905" i="1" s="1"/>
  <c r="P2905" i="1" s="1"/>
  <c r="O2906" i="1" a="1"/>
  <c r="O2906" i="1" s="1"/>
  <c r="P2906" i="1" s="1"/>
  <c r="O2907" i="1" a="1"/>
  <c r="O2907" i="1" s="1"/>
  <c r="P2907" i="1" s="1"/>
  <c r="O2908" i="1" a="1"/>
  <c r="O2908" i="1" s="1"/>
  <c r="P2908" i="1" s="1"/>
  <c r="O2909" i="1" a="1"/>
  <c r="O2909" i="1" s="1"/>
  <c r="P2909" i="1" s="1"/>
  <c r="O2910" i="1" a="1"/>
  <c r="O2910" i="1" s="1"/>
  <c r="P2910" i="1" s="1"/>
  <c r="O2911" i="1" a="1"/>
  <c r="O2911" i="1" s="1"/>
  <c r="P2911" i="1" s="1"/>
  <c r="O2912" i="1" a="1"/>
  <c r="O2912" i="1"/>
  <c r="P2912" i="1" s="1"/>
  <c r="O2913" i="1" a="1"/>
  <c r="O2913" i="1" s="1"/>
  <c r="P2913" i="1" s="1"/>
  <c r="O2914" i="1" a="1"/>
  <c r="O2914" i="1" s="1"/>
  <c r="P2914" i="1" s="1"/>
  <c r="O2915" i="1" a="1"/>
  <c r="O2915" i="1" s="1"/>
  <c r="P2915" i="1" s="1"/>
  <c r="O2916" i="1" a="1"/>
  <c r="O2916" i="1" s="1"/>
  <c r="P2916" i="1" s="1"/>
  <c r="O2917" i="1" a="1"/>
  <c r="O2917" i="1" s="1"/>
  <c r="P2917" i="1" s="1"/>
  <c r="O2918" i="1" a="1"/>
  <c r="O2918" i="1" s="1"/>
  <c r="P2918" i="1" s="1"/>
  <c r="O2919" i="1" a="1"/>
  <c r="O2919" i="1" s="1"/>
  <c r="P2919" i="1" s="1"/>
  <c r="O2920" i="1" a="1"/>
  <c r="O2920" i="1" s="1"/>
  <c r="P2920" i="1" s="1"/>
  <c r="O2921" i="1" a="1"/>
  <c r="O2921" i="1" s="1"/>
  <c r="P2921" i="1" s="1"/>
  <c r="O2922" i="1" a="1"/>
  <c r="O2922" i="1"/>
  <c r="P2922" i="1" s="1"/>
  <c r="O2923" i="1" a="1"/>
  <c r="O2923" i="1" s="1"/>
  <c r="P2923" i="1" s="1"/>
  <c r="O2924" i="1" a="1"/>
  <c r="O2924" i="1" s="1"/>
  <c r="P2924" i="1" s="1"/>
  <c r="O2925" i="1" a="1"/>
  <c r="O2925" i="1" s="1"/>
  <c r="P2925" i="1" s="1"/>
  <c r="O2926" i="1" a="1"/>
  <c r="O2926" i="1" s="1"/>
  <c r="P2926" i="1" s="1"/>
  <c r="O2927" i="1" a="1"/>
  <c r="O2927" i="1" s="1"/>
  <c r="P2927" i="1" s="1"/>
  <c r="O2928" i="1" a="1"/>
  <c r="O2928" i="1" s="1"/>
  <c r="P2928" i="1" s="1"/>
  <c r="O2929" i="1" a="1"/>
  <c r="O2929" i="1" s="1"/>
  <c r="P2929" i="1" s="1"/>
  <c r="O2930" i="1" a="1"/>
  <c r="O2930" i="1" s="1"/>
  <c r="P2930" i="1" s="1"/>
  <c r="O2931" i="1" a="1"/>
  <c r="O2931" i="1" s="1"/>
  <c r="P2931" i="1" s="1"/>
  <c r="O2932" i="1" a="1"/>
  <c r="O2932" i="1" s="1"/>
  <c r="P2932" i="1" s="1"/>
  <c r="O2933" i="1" a="1"/>
  <c r="O2933" i="1" s="1"/>
  <c r="P2933" i="1" s="1"/>
  <c r="O2934" i="1" a="1"/>
  <c r="O2934" i="1" s="1"/>
  <c r="P2934" i="1" s="1"/>
  <c r="O2935" i="1" a="1"/>
  <c r="O2935" i="1" s="1"/>
  <c r="P2935" i="1" s="1"/>
  <c r="O2936" i="1" a="1"/>
  <c r="O2936" i="1" s="1"/>
  <c r="P2936" i="1" s="1"/>
  <c r="O2937" i="1" a="1"/>
  <c r="O2937" i="1" s="1"/>
  <c r="P2937" i="1" s="1"/>
  <c r="O2938" i="1" a="1"/>
  <c r="O2938" i="1" s="1"/>
  <c r="P2938" i="1" s="1"/>
  <c r="O2939" i="1" a="1"/>
  <c r="O2939" i="1" s="1"/>
  <c r="P2939" i="1" s="1"/>
  <c r="O2940" i="1" a="1"/>
  <c r="O2940" i="1" s="1"/>
  <c r="P2940" i="1" s="1"/>
  <c r="O2941" i="1" a="1"/>
  <c r="O2941" i="1" s="1"/>
  <c r="P2941" i="1" s="1"/>
  <c r="O2942" i="1" a="1"/>
  <c r="O2942" i="1" s="1"/>
  <c r="P2942" i="1" s="1"/>
  <c r="O2943" i="1" a="1"/>
  <c r="O2943" i="1" s="1"/>
  <c r="P2943" i="1" s="1"/>
  <c r="O2944" i="1" a="1"/>
  <c r="O2944" i="1" s="1"/>
  <c r="P2944" i="1" s="1"/>
  <c r="O2945" i="1" a="1"/>
  <c r="O2945" i="1" s="1"/>
  <c r="P2945" i="1" s="1"/>
  <c r="O2946" i="1" a="1"/>
  <c r="O2946" i="1" s="1"/>
  <c r="P2946" i="1" s="1"/>
  <c r="O2947" i="1" a="1"/>
  <c r="O2947" i="1" s="1"/>
  <c r="P2947" i="1" s="1"/>
  <c r="O2948" i="1" a="1"/>
  <c r="O2948" i="1" s="1"/>
  <c r="P2948" i="1" s="1"/>
  <c r="O2949" i="1" a="1"/>
  <c r="O2949" i="1" s="1"/>
  <c r="P2949" i="1" s="1"/>
  <c r="O2950" i="1" a="1"/>
  <c r="O2950" i="1" s="1"/>
  <c r="P2950" i="1" s="1"/>
  <c r="O2951" i="1" a="1"/>
  <c r="O2951" i="1" s="1"/>
  <c r="P2951" i="1" s="1"/>
  <c r="O2952" i="1" a="1"/>
  <c r="O2952" i="1" s="1"/>
  <c r="P2952" i="1" s="1"/>
  <c r="O2953" i="1" a="1"/>
  <c r="O2953" i="1" s="1"/>
  <c r="P2953" i="1" s="1"/>
  <c r="O2954" i="1" a="1"/>
  <c r="O2954" i="1" s="1"/>
  <c r="P2954" i="1" s="1"/>
  <c r="O2955" i="1" a="1"/>
  <c r="O2955" i="1" s="1"/>
  <c r="P2955" i="1" s="1"/>
  <c r="O2956" i="1" a="1"/>
  <c r="O2956" i="1" s="1"/>
  <c r="P2956" i="1" s="1"/>
  <c r="O2957" i="1" a="1"/>
  <c r="O2957" i="1" s="1"/>
  <c r="P2957" i="1" s="1"/>
  <c r="O2958" i="1" a="1"/>
  <c r="O2958" i="1" s="1"/>
  <c r="P2958" i="1" s="1"/>
  <c r="O2959" i="1" a="1"/>
  <c r="O2959" i="1" s="1"/>
  <c r="P2959" i="1" s="1"/>
  <c r="O2960" i="1" a="1"/>
  <c r="O2960" i="1" s="1"/>
  <c r="P2960" i="1" s="1"/>
  <c r="O2961" i="1" a="1"/>
  <c r="O2961" i="1" s="1"/>
  <c r="P2961" i="1" s="1"/>
  <c r="O2962" i="1" a="1"/>
  <c r="O2962" i="1" s="1"/>
  <c r="P2962" i="1" s="1"/>
  <c r="O2963" i="1" a="1"/>
  <c r="O2963" i="1" s="1"/>
  <c r="P2963" i="1" s="1"/>
  <c r="O2964" i="1" a="1"/>
  <c r="O2964" i="1" s="1"/>
  <c r="P2964" i="1" s="1"/>
  <c r="O2965" i="1" a="1"/>
  <c r="O2965" i="1" s="1"/>
  <c r="P2965" i="1" s="1"/>
  <c r="O2966" i="1" a="1"/>
  <c r="O2966" i="1" s="1"/>
  <c r="P2966" i="1" s="1"/>
  <c r="O2967" i="1" a="1"/>
  <c r="O2967" i="1" s="1"/>
  <c r="P2967" i="1" s="1"/>
  <c r="O2968" i="1" a="1"/>
  <c r="O2968" i="1" s="1"/>
  <c r="P2968" i="1" s="1"/>
  <c r="O2969" i="1" a="1"/>
  <c r="O2969" i="1" s="1"/>
  <c r="P2969" i="1" s="1"/>
  <c r="O2970" i="1" a="1"/>
  <c r="O2970" i="1" s="1"/>
  <c r="P2970" i="1" s="1"/>
  <c r="O2971" i="1" a="1"/>
  <c r="O2971" i="1" s="1"/>
  <c r="P2971" i="1" s="1"/>
  <c r="O2972" i="1" a="1"/>
  <c r="O2972" i="1" s="1"/>
  <c r="P2972" i="1" s="1"/>
  <c r="O2973" i="1" a="1"/>
  <c r="O2973" i="1" s="1"/>
  <c r="P2973" i="1" s="1"/>
  <c r="O2974" i="1" a="1"/>
  <c r="O2974" i="1" s="1"/>
  <c r="P2974" i="1" s="1"/>
  <c r="O2975" i="1" a="1"/>
  <c r="O2975" i="1" s="1"/>
  <c r="P2975" i="1" s="1"/>
  <c r="O2976" i="1" a="1"/>
  <c r="O2976" i="1" s="1"/>
  <c r="P2976" i="1" s="1"/>
  <c r="O2977" i="1" a="1"/>
  <c r="O2977" i="1" s="1"/>
  <c r="P2977" i="1" s="1"/>
  <c r="O2978" i="1" a="1"/>
  <c r="O2978" i="1" s="1"/>
  <c r="P2978" i="1" s="1"/>
  <c r="O2979" i="1" a="1"/>
  <c r="O2979" i="1" s="1"/>
  <c r="P2979" i="1" s="1"/>
  <c r="O2980" i="1" a="1"/>
  <c r="O2980" i="1" s="1"/>
  <c r="P2980" i="1" s="1"/>
  <c r="O2981" i="1" a="1"/>
  <c r="O2981" i="1" s="1"/>
  <c r="P2981" i="1" s="1"/>
  <c r="O2982" i="1" a="1"/>
  <c r="O2982" i="1" s="1"/>
  <c r="P2982" i="1" s="1"/>
  <c r="O2983" i="1" a="1"/>
  <c r="O2983" i="1" s="1"/>
  <c r="P2983" i="1" s="1"/>
  <c r="O2984" i="1" a="1"/>
  <c r="O2984" i="1" s="1"/>
  <c r="P2984" i="1" s="1"/>
  <c r="O2985" i="1" a="1"/>
  <c r="O2985" i="1" s="1"/>
  <c r="P2985" i="1" s="1"/>
  <c r="O2986" i="1" a="1"/>
  <c r="O2986" i="1" s="1"/>
  <c r="P2986" i="1" s="1"/>
  <c r="O2987" i="1" a="1"/>
  <c r="O2987" i="1" s="1"/>
  <c r="P2987" i="1" s="1"/>
  <c r="O2988" i="1" a="1"/>
  <c r="O2988" i="1" s="1"/>
  <c r="P2988" i="1" s="1"/>
  <c r="O2989" i="1" a="1"/>
  <c r="O2989" i="1" s="1"/>
  <c r="P2989" i="1" s="1"/>
  <c r="O2990" i="1" a="1"/>
  <c r="O2990" i="1" s="1"/>
  <c r="P2990" i="1" s="1"/>
  <c r="O2991" i="1" a="1"/>
  <c r="O2991" i="1" s="1"/>
  <c r="P2991" i="1" s="1"/>
  <c r="O2992" i="1" a="1"/>
  <c r="O2992" i="1"/>
  <c r="P2992" i="1" s="1"/>
  <c r="O2993" i="1" a="1"/>
  <c r="O2993" i="1" s="1"/>
  <c r="P2993" i="1" s="1"/>
  <c r="O2994" i="1" a="1"/>
  <c r="O2994" i="1" s="1"/>
  <c r="P2994" i="1" s="1"/>
  <c r="O2995" i="1" a="1"/>
  <c r="O2995" i="1" s="1"/>
  <c r="P2995" i="1" s="1"/>
  <c r="O2996" i="1" a="1"/>
  <c r="O2996" i="1" s="1"/>
  <c r="P2996" i="1" s="1"/>
  <c r="O2997" i="1" a="1"/>
  <c r="O2997" i="1" s="1"/>
  <c r="P2997" i="1" s="1"/>
  <c r="O2998" i="1" a="1"/>
  <c r="O2998" i="1" s="1"/>
  <c r="P2998" i="1" s="1"/>
  <c r="O2999" i="1" a="1"/>
  <c r="O2999" i="1" s="1"/>
  <c r="P2999" i="1" s="1"/>
  <c r="O3000" i="1" a="1"/>
  <c r="O3000" i="1" s="1"/>
  <c r="P3000" i="1" s="1"/>
  <c r="O3001" i="1" a="1"/>
  <c r="O3001" i="1" s="1"/>
  <c r="P3001" i="1" s="1"/>
  <c r="O3002" i="1" a="1"/>
  <c r="O3002" i="1" s="1"/>
  <c r="P3002" i="1" s="1"/>
  <c r="O3003" i="1" a="1"/>
  <c r="O3003" i="1" s="1"/>
  <c r="P3003" i="1" s="1"/>
  <c r="O3004" i="1" a="1"/>
  <c r="O3004" i="1" s="1"/>
  <c r="P3004" i="1" s="1"/>
  <c r="O3005" i="1" a="1"/>
  <c r="O3005" i="1" s="1"/>
  <c r="P3005" i="1" s="1"/>
  <c r="O3006" i="1" a="1"/>
  <c r="O3006" i="1" s="1"/>
  <c r="P3006" i="1" s="1"/>
  <c r="O3007" i="1" a="1"/>
  <c r="O3007" i="1" s="1"/>
  <c r="P3007" i="1" s="1"/>
  <c r="O3008" i="1" a="1"/>
  <c r="O3008" i="1" s="1"/>
  <c r="P3008" i="1" s="1"/>
  <c r="O3009" i="1" a="1"/>
  <c r="O3009" i="1" s="1"/>
  <c r="P3009" i="1" s="1"/>
  <c r="O3010" i="1" a="1"/>
  <c r="O3010" i="1" s="1"/>
  <c r="P3010" i="1" s="1"/>
  <c r="O3011" i="1" a="1"/>
  <c r="O3011" i="1" s="1"/>
  <c r="P3011" i="1" s="1"/>
  <c r="O3012" i="1" a="1"/>
  <c r="O3012" i="1" s="1"/>
  <c r="P3012" i="1" s="1"/>
  <c r="O3013" i="1" a="1"/>
  <c r="O3013" i="1" s="1"/>
  <c r="P3013" i="1" s="1"/>
  <c r="O3014" i="1" a="1"/>
  <c r="O3014" i="1" s="1"/>
  <c r="P3014" i="1" s="1"/>
  <c r="O3015" i="1" a="1"/>
  <c r="O3015" i="1" s="1"/>
  <c r="P3015" i="1" s="1"/>
  <c r="O3016" i="1" a="1"/>
  <c r="O3016" i="1" s="1"/>
  <c r="P3016" i="1" s="1"/>
  <c r="O3017" i="1" a="1"/>
  <c r="O3017" i="1" s="1"/>
  <c r="P3017" i="1" s="1"/>
  <c r="O3018" i="1" a="1"/>
  <c r="O3018" i="1" s="1"/>
  <c r="P3018" i="1" s="1"/>
  <c r="O3019" i="1" a="1"/>
  <c r="O3019" i="1" s="1"/>
  <c r="P3019" i="1" s="1"/>
  <c r="O3020" i="1" a="1"/>
  <c r="O3020" i="1" s="1"/>
  <c r="P3020" i="1" s="1"/>
  <c r="O3021" i="1" a="1"/>
  <c r="O3021" i="1" s="1"/>
  <c r="P3021" i="1" s="1"/>
  <c r="O3022" i="1" a="1"/>
  <c r="O3022" i="1" s="1"/>
  <c r="P3022" i="1" s="1"/>
  <c r="O3023" i="1" a="1"/>
  <c r="O3023" i="1" s="1"/>
  <c r="P3023" i="1" s="1"/>
  <c r="O3024" i="1" a="1"/>
  <c r="O3024" i="1" s="1"/>
  <c r="P3024" i="1" s="1"/>
  <c r="O3025" i="1" a="1"/>
  <c r="O3025" i="1" s="1"/>
  <c r="P3025" i="1" s="1"/>
  <c r="O3026" i="1" a="1"/>
  <c r="O3026" i="1" s="1"/>
  <c r="P3026" i="1" s="1"/>
  <c r="O3027" i="1" a="1"/>
  <c r="O3027" i="1" s="1"/>
  <c r="P3027" i="1" s="1"/>
  <c r="O3028" i="1" a="1"/>
  <c r="O3028" i="1" s="1"/>
  <c r="P3028" i="1" s="1"/>
  <c r="O3029" i="1" a="1"/>
  <c r="O3029" i="1" s="1"/>
  <c r="P3029" i="1" s="1"/>
  <c r="O3030" i="1" a="1"/>
  <c r="O3030" i="1" s="1"/>
  <c r="P3030" i="1" s="1"/>
  <c r="O3031" i="1" a="1"/>
  <c r="O3031" i="1" s="1"/>
  <c r="P3031" i="1" s="1"/>
  <c r="O3032" i="1" a="1"/>
  <c r="O3032" i="1" s="1"/>
  <c r="P3032" i="1" s="1"/>
  <c r="O3033" i="1" a="1"/>
  <c r="O3033" i="1" s="1"/>
  <c r="P3033" i="1" s="1"/>
  <c r="O3034" i="1" a="1"/>
  <c r="O3034" i="1"/>
  <c r="P3034" i="1" s="1"/>
  <c r="O3035" i="1" a="1"/>
  <c r="O3035" i="1" s="1"/>
  <c r="P3035" i="1" s="1"/>
  <c r="O3036" i="1" a="1"/>
  <c r="O3036" i="1" s="1"/>
  <c r="P3036" i="1" s="1"/>
  <c r="O3037" i="1" a="1"/>
  <c r="O3037" i="1" s="1"/>
  <c r="P3037" i="1" s="1"/>
  <c r="O3038" i="1" a="1"/>
  <c r="O3038" i="1" s="1"/>
  <c r="P3038" i="1" s="1"/>
  <c r="O3039" i="1" a="1"/>
  <c r="O3039" i="1" s="1"/>
  <c r="P3039" i="1" s="1"/>
  <c r="O3040" i="1" a="1"/>
  <c r="O3040" i="1" s="1"/>
  <c r="P3040" i="1" s="1"/>
  <c r="O3041" i="1" a="1"/>
  <c r="O3041" i="1" s="1"/>
  <c r="P3041" i="1" s="1"/>
  <c r="O3042" i="1" a="1"/>
  <c r="O3042" i="1" s="1"/>
  <c r="P3042" i="1" s="1"/>
  <c r="O3043" i="1" a="1"/>
  <c r="O3043" i="1" s="1"/>
  <c r="P3043" i="1" s="1"/>
  <c r="O3044" i="1" a="1"/>
  <c r="O3044" i="1" s="1"/>
  <c r="P3044" i="1" s="1"/>
  <c r="O3045" i="1" a="1"/>
  <c r="O3045" i="1" s="1"/>
  <c r="P3045" i="1" s="1"/>
  <c r="O3046" i="1" a="1"/>
  <c r="O3046" i="1" s="1"/>
  <c r="P3046" i="1" s="1"/>
  <c r="O3047" i="1" a="1"/>
  <c r="O3047" i="1" s="1"/>
  <c r="P3047" i="1" s="1"/>
  <c r="O3048" i="1" a="1"/>
  <c r="O3048" i="1" s="1"/>
  <c r="P3048" i="1" s="1"/>
  <c r="O3049" i="1" a="1"/>
  <c r="O3049" i="1" s="1"/>
  <c r="P3049" i="1" s="1"/>
  <c r="O3050" i="1" a="1"/>
  <c r="O3050" i="1" s="1"/>
  <c r="P3050" i="1" s="1"/>
  <c r="O3051" i="1" a="1"/>
  <c r="O3051" i="1" s="1"/>
  <c r="P3051" i="1" s="1"/>
  <c r="O3052" i="1" a="1"/>
  <c r="O3052" i="1" s="1"/>
  <c r="P3052" i="1" s="1"/>
  <c r="O3053" i="1" a="1"/>
  <c r="O3053" i="1" s="1"/>
  <c r="P3053" i="1" s="1"/>
  <c r="O3054" i="1" a="1"/>
  <c r="O3054" i="1" s="1"/>
  <c r="P3054" i="1" s="1"/>
  <c r="O3055" i="1" a="1"/>
  <c r="O3055" i="1" s="1"/>
  <c r="P3055" i="1" s="1"/>
  <c r="O3056" i="1" a="1"/>
  <c r="O3056" i="1" s="1"/>
  <c r="P3056" i="1" s="1"/>
  <c r="O3057" i="1" a="1"/>
  <c r="O3057" i="1" s="1"/>
  <c r="P3057" i="1" s="1"/>
  <c r="O3058" i="1" a="1"/>
  <c r="O3058" i="1" s="1"/>
  <c r="P3058" i="1" s="1"/>
  <c r="O3059" i="1" a="1"/>
  <c r="O3059" i="1" s="1"/>
  <c r="P3059" i="1" s="1"/>
  <c r="O3060" i="1" a="1"/>
  <c r="O3060" i="1" s="1"/>
  <c r="P3060" i="1" s="1"/>
  <c r="O3061" i="1" a="1"/>
  <c r="O3061" i="1" s="1"/>
  <c r="P3061" i="1" s="1"/>
  <c r="O3062" i="1" a="1"/>
  <c r="O3062" i="1" s="1"/>
  <c r="P3062" i="1" s="1"/>
  <c r="O3063" i="1" a="1"/>
  <c r="O3063" i="1" s="1"/>
  <c r="P3063" i="1" s="1"/>
  <c r="O3064" i="1" a="1"/>
  <c r="O3064" i="1" s="1"/>
  <c r="P3064" i="1" s="1"/>
  <c r="O3065" i="1" a="1"/>
  <c r="O3065" i="1" s="1"/>
  <c r="P3065" i="1" s="1"/>
  <c r="O3066" i="1" a="1"/>
  <c r="O3066" i="1" s="1"/>
  <c r="P3066" i="1" s="1"/>
  <c r="O3067" i="1" a="1"/>
  <c r="O3067" i="1" s="1"/>
  <c r="P3067" i="1" s="1"/>
  <c r="O3068" i="1" a="1"/>
  <c r="O3068" i="1" s="1"/>
  <c r="P3068" i="1" s="1"/>
  <c r="O3069" i="1" a="1"/>
  <c r="O3069" i="1" s="1"/>
  <c r="P3069" i="1" s="1"/>
  <c r="O3070" i="1" a="1"/>
  <c r="O3070" i="1" s="1"/>
  <c r="P3070" i="1" s="1"/>
  <c r="O3071" i="1" a="1"/>
  <c r="O3071" i="1" s="1"/>
  <c r="P3071" i="1" s="1"/>
  <c r="O3072" i="1" a="1"/>
  <c r="O3072" i="1" s="1"/>
  <c r="P3072" i="1" s="1"/>
  <c r="O3073" i="1" a="1"/>
  <c r="O3073" i="1" s="1"/>
  <c r="P3073" i="1" s="1"/>
  <c r="O3074" i="1" a="1"/>
  <c r="O3074" i="1" s="1"/>
  <c r="P3074" i="1" s="1"/>
  <c r="O3075" i="1" a="1"/>
  <c r="O3075" i="1" s="1"/>
  <c r="P3075" i="1" s="1"/>
  <c r="O3076" i="1" a="1"/>
  <c r="O3076" i="1" s="1"/>
  <c r="P3076" i="1" s="1"/>
  <c r="O3077" i="1" a="1"/>
  <c r="O3077" i="1" s="1"/>
  <c r="P3077" i="1" s="1"/>
  <c r="O3078" i="1" a="1"/>
  <c r="O3078" i="1"/>
  <c r="P3078" i="1" s="1"/>
  <c r="O3079" i="1" a="1"/>
  <c r="O3079" i="1" s="1"/>
  <c r="P3079" i="1" s="1"/>
  <c r="O3080" i="1" a="1"/>
  <c r="O3080" i="1" s="1"/>
  <c r="P3080" i="1" s="1"/>
  <c r="O3081" i="1" a="1"/>
  <c r="O3081" i="1" s="1"/>
  <c r="P3081" i="1" s="1"/>
  <c r="O3082" i="1" a="1"/>
  <c r="O3082" i="1" s="1"/>
  <c r="P3082" i="1" s="1"/>
  <c r="O3083" i="1" a="1"/>
  <c r="O3083" i="1" s="1"/>
  <c r="P3083" i="1" s="1"/>
  <c r="O3084" i="1" a="1"/>
  <c r="O3084" i="1" s="1"/>
  <c r="P3084" i="1" s="1"/>
  <c r="O3085" i="1" a="1"/>
  <c r="O3085" i="1" s="1"/>
  <c r="P3085" i="1" s="1"/>
  <c r="O3086" i="1" a="1"/>
  <c r="O3086" i="1" s="1"/>
  <c r="P3086" i="1" s="1"/>
  <c r="O3087" i="1" a="1"/>
  <c r="O3087" i="1" s="1"/>
  <c r="P3087" i="1" s="1"/>
  <c r="O3088" i="1" a="1"/>
  <c r="O3088" i="1" s="1"/>
  <c r="P3088" i="1" s="1"/>
  <c r="O3089" i="1" a="1"/>
  <c r="O3089" i="1" s="1"/>
  <c r="P3089" i="1" s="1"/>
  <c r="O3090" i="1" a="1"/>
  <c r="O3090" i="1" s="1"/>
  <c r="P3090" i="1" s="1"/>
  <c r="O3091" i="1" a="1"/>
  <c r="O3091" i="1" s="1"/>
  <c r="P3091" i="1" s="1"/>
  <c r="O3092" i="1" a="1"/>
  <c r="O3092" i="1" s="1"/>
  <c r="P3092" i="1" s="1"/>
  <c r="O3093" i="1" a="1"/>
  <c r="O3093" i="1" s="1"/>
  <c r="P3093" i="1" s="1"/>
  <c r="O3094" i="1" a="1"/>
  <c r="O3094" i="1" s="1"/>
  <c r="P3094" i="1" s="1"/>
  <c r="O3095" i="1" a="1"/>
  <c r="O3095" i="1" s="1"/>
  <c r="P3095" i="1" s="1"/>
  <c r="O3096" i="1" a="1"/>
  <c r="O3096" i="1" s="1"/>
  <c r="P3096" i="1" s="1"/>
  <c r="O3097" i="1" a="1"/>
  <c r="O3097" i="1" s="1"/>
  <c r="P3097" i="1" s="1"/>
  <c r="O3098" i="1" a="1"/>
  <c r="O3098" i="1" s="1"/>
  <c r="P3098" i="1" s="1"/>
  <c r="O3099" i="1" a="1"/>
  <c r="O3099" i="1" s="1"/>
  <c r="P3099" i="1" s="1"/>
  <c r="O3100" i="1" a="1"/>
  <c r="O3100" i="1" s="1"/>
  <c r="P3100" i="1" s="1"/>
  <c r="O3101" i="1" a="1"/>
  <c r="O3101" i="1" s="1"/>
  <c r="P3101" i="1" s="1"/>
  <c r="O3102" i="1" a="1"/>
  <c r="O3102" i="1" s="1"/>
  <c r="P3102" i="1" s="1"/>
  <c r="O3103" i="1" a="1"/>
  <c r="O3103" i="1" s="1"/>
  <c r="P3103" i="1" s="1"/>
  <c r="O3104" i="1" a="1"/>
  <c r="O3104" i="1" s="1"/>
  <c r="P3104" i="1" s="1"/>
  <c r="O3105" i="1" a="1"/>
  <c r="O3105" i="1" s="1"/>
  <c r="P3105" i="1" s="1"/>
  <c r="O3106" i="1" a="1"/>
  <c r="O3106" i="1" s="1"/>
  <c r="P3106" i="1" s="1"/>
  <c r="O3107" i="1" a="1"/>
  <c r="O3107" i="1" s="1"/>
  <c r="P3107" i="1" s="1"/>
  <c r="O3108" i="1" a="1"/>
  <c r="O3108" i="1" s="1"/>
  <c r="P3108" i="1" s="1"/>
  <c r="O3109" i="1" a="1"/>
  <c r="O3109" i="1" s="1"/>
  <c r="P3109" i="1" s="1"/>
  <c r="O3110" i="1" a="1"/>
  <c r="O3110" i="1" s="1"/>
  <c r="P3110" i="1" s="1"/>
  <c r="O3111" i="1" a="1"/>
  <c r="O3111" i="1" s="1"/>
  <c r="P3111" i="1" s="1"/>
  <c r="O3112" i="1" a="1"/>
  <c r="O3112" i="1" s="1"/>
  <c r="P3112" i="1" s="1"/>
  <c r="O3113" i="1" a="1"/>
  <c r="O3113" i="1" s="1"/>
  <c r="P3113" i="1" s="1"/>
  <c r="O3114" i="1" a="1"/>
  <c r="O3114" i="1" s="1"/>
  <c r="P3114" i="1" s="1"/>
  <c r="O3115" i="1" a="1"/>
  <c r="O3115" i="1" s="1"/>
  <c r="P3115" i="1" s="1"/>
  <c r="O3116" i="1" a="1"/>
  <c r="O3116" i="1" s="1"/>
  <c r="P3116" i="1" s="1"/>
  <c r="O3117" i="1" a="1"/>
  <c r="O3117" i="1" s="1"/>
  <c r="P3117" i="1" s="1"/>
  <c r="O3118" i="1" a="1"/>
  <c r="O3118" i="1" s="1"/>
  <c r="P3118" i="1" s="1"/>
  <c r="O3119" i="1" a="1"/>
  <c r="O3119" i="1" s="1"/>
  <c r="P3119" i="1" s="1"/>
  <c r="O3120" i="1" a="1"/>
  <c r="O3120" i="1" s="1"/>
  <c r="P3120" i="1" s="1"/>
  <c r="O3121" i="1" a="1"/>
  <c r="O3121" i="1" s="1"/>
  <c r="P3121" i="1" s="1"/>
  <c r="O3122" i="1" a="1"/>
  <c r="O3122" i="1" s="1"/>
  <c r="P3122" i="1" s="1"/>
  <c r="O3123" i="1" a="1"/>
  <c r="O3123" i="1" s="1"/>
  <c r="P3123" i="1" s="1"/>
  <c r="O3124" i="1" a="1"/>
  <c r="O3124" i="1" s="1"/>
  <c r="P3124" i="1" s="1"/>
  <c r="O3125" i="1" a="1"/>
  <c r="O3125" i="1" s="1"/>
  <c r="P3125" i="1" s="1"/>
  <c r="O3126" i="1" a="1"/>
  <c r="O3126" i="1" s="1"/>
  <c r="P3126" i="1" s="1"/>
  <c r="O3127" i="1" a="1"/>
  <c r="O3127" i="1" s="1"/>
  <c r="P3127" i="1" s="1"/>
  <c r="O3128" i="1" a="1"/>
  <c r="O3128" i="1" s="1"/>
  <c r="P3128" i="1" s="1"/>
  <c r="O3129" i="1" a="1"/>
  <c r="O3129" i="1" s="1"/>
  <c r="P3129" i="1" s="1"/>
  <c r="O3130" i="1" a="1"/>
  <c r="O3130" i="1" s="1"/>
  <c r="P3130" i="1" s="1"/>
  <c r="O3131" i="1" a="1"/>
  <c r="O3131" i="1" s="1"/>
  <c r="P3131" i="1" s="1"/>
  <c r="O3132" i="1" a="1"/>
  <c r="O3132" i="1" s="1"/>
  <c r="P3132" i="1" s="1"/>
  <c r="O3133" i="1" a="1"/>
  <c r="O3133" i="1" s="1"/>
  <c r="P3133" i="1" s="1"/>
  <c r="O3134" i="1" a="1"/>
  <c r="O3134" i="1" s="1"/>
  <c r="P3134" i="1" s="1"/>
  <c r="O3135" i="1" a="1"/>
  <c r="O3135" i="1" s="1"/>
  <c r="P3135" i="1" s="1"/>
  <c r="O3136" i="1" a="1"/>
  <c r="O3136" i="1" s="1"/>
  <c r="P3136" i="1" s="1"/>
  <c r="O3137" i="1" a="1"/>
  <c r="O3137" i="1" s="1"/>
  <c r="P3137" i="1" s="1"/>
  <c r="O3138" i="1" a="1"/>
  <c r="O3138" i="1" s="1"/>
  <c r="P3138" i="1" s="1"/>
  <c r="O3139" i="1" a="1"/>
  <c r="O3139" i="1" s="1"/>
  <c r="P3139" i="1" s="1"/>
  <c r="O3140" i="1" a="1"/>
  <c r="O3140" i="1" s="1"/>
  <c r="P3140" i="1" s="1"/>
  <c r="O3141" i="1" a="1"/>
  <c r="O3141" i="1" s="1"/>
  <c r="P3141" i="1" s="1"/>
  <c r="O3142" i="1" a="1"/>
  <c r="O3142" i="1" s="1"/>
  <c r="P3142" i="1" s="1"/>
  <c r="O3143" i="1" a="1"/>
  <c r="O3143" i="1" s="1"/>
  <c r="P3143" i="1" s="1"/>
  <c r="O3144" i="1" a="1"/>
  <c r="O3144" i="1" s="1"/>
  <c r="P3144" i="1" s="1"/>
  <c r="O3145" i="1" a="1"/>
  <c r="O3145" i="1" s="1"/>
  <c r="P3145" i="1" s="1"/>
  <c r="O3146" i="1" a="1"/>
  <c r="O3146" i="1" s="1"/>
  <c r="P3146" i="1" s="1"/>
  <c r="O3147" i="1" a="1"/>
  <c r="O3147" i="1" s="1"/>
  <c r="P3147" i="1" s="1"/>
  <c r="O3148" i="1" a="1"/>
  <c r="O3148" i="1" s="1"/>
  <c r="P3148" i="1" s="1"/>
  <c r="O3149" i="1" a="1"/>
  <c r="O3149" i="1" s="1"/>
  <c r="P3149" i="1" s="1"/>
  <c r="O3150" i="1" a="1"/>
  <c r="O3150" i="1" s="1"/>
  <c r="P3150" i="1" s="1"/>
  <c r="O3151" i="1" a="1"/>
  <c r="O3151" i="1" s="1"/>
  <c r="P3151" i="1" s="1"/>
  <c r="O3152" i="1" a="1"/>
  <c r="O3152" i="1"/>
  <c r="P3152" i="1" s="1"/>
  <c r="O3153" i="1" a="1"/>
  <c r="O3153" i="1" s="1"/>
  <c r="P3153" i="1" s="1"/>
  <c r="O3154" i="1" a="1"/>
  <c r="O3154" i="1" s="1"/>
  <c r="P3154" i="1" s="1"/>
  <c r="O3155" i="1" a="1"/>
  <c r="O3155" i="1" s="1"/>
  <c r="P3155" i="1" s="1"/>
  <c r="O3156" i="1" a="1"/>
  <c r="O3156" i="1" s="1"/>
  <c r="P3156" i="1" s="1"/>
  <c r="O3157" i="1" a="1"/>
  <c r="O3157" i="1" s="1"/>
  <c r="P3157" i="1" s="1"/>
  <c r="O3158" i="1" a="1"/>
  <c r="O3158" i="1" s="1"/>
  <c r="P3158" i="1" s="1"/>
  <c r="O3159" i="1" a="1"/>
  <c r="O3159" i="1" s="1"/>
  <c r="P3159" i="1" s="1"/>
  <c r="O3160" i="1" a="1"/>
  <c r="O3160" i="1" s="1"/>
  <c r="P3160" i="1" s="1"/>
  <c r="O3161" i="1" a="1"/>
  <c r="O3161" i="1" s="1"/>
  <c r="P3161" i="1" s="1"/>
  <c r="O3162" i="1" a="1"/>
  <c r="O3162" i="1"/>
  <c r="P3162" i="1" s="1"/>
  <c r="O3163" i="1" a="1"/>
  <c r="O3163" i="1" s="1"/>
  <c r="P3163" i="1" s="1"/>
  <c r="O3164" i="1" a="1"/>
  <c r="O3164" i="1" s="1"/>
  <c r="P3164" i="1" s="1"/>
  <c r="O3165" i="1" a="1"/>
  <c r="O3165" i="1" s="1"/>
  <c r="P3165" i="1" s="1"/>
  <c r="O3166" i="1" a="1"/>
  <c r="O3166" i="1" s="1"/>
  <c r="P3166" i="1" s="1"/>
  <c r="O3167" i="1" a="1"/>
  <c r="O3167" i="1" s="1"/>
  <c r="P3167" i="1" s="1"/>
  <c r="O3168" i="1" a="1"/>
  <c r="O3168" i="1" s="1"/>
  <c r="P3168" i="1" s="1"/>
  <c r="O3169" i="1" a="1"/>
  <c r="O3169" i="1" s="1"/>
  <c r="P3169" i="1" s="1"/>
  <c r="O3170" i="1" a="1"/>
  <c r="O3170" i="1" s="1"/>
  <c r="P3170" i="1" s="1"/>
  <c r="O3171" i="1" a="1"/>
  <c r="O3171" i="1" s="1"/>
  <c r="P3171" i="1" s="1"/>
  <c r="O3172" i="1" a="1"/>
  <c r="O3172" i="1" s="1"/>
  <c r="P3172" i="1" s="1"/>
  <c r="O3173" i="1" a="1"/>
  <c r="O3173" i="1" s="1"/>
  <c r="P3173" i="1" s="1"/>
  <c r="O3174" i="1" a="1"/>
  <c r="O3174" i="1" s="1"/>
  <c r="P3174" i="1" s="1"/>
  <c r="O3175" i="1" a="1"/>
  <c r="O3175" i="1" s="1"/>
  <c r="P3175" i="1" s="1"/>
  <c r="O3176" i="1" a="1"/>
  <c r="O3176" i="1" s="1"/>
  <c r="P3176" i="1" s="1"/>
  <c r="O3177" i="1" a="1"/>
  <c r="O3177" i="1" s="1"/>
  <c r="P3177" i="1" s="1"/>
  <c r="O3178" i="1" a="1"/>
  <c r="O3178" i="1"/>
  <c r="P3178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/>
  <c r="N305" i="1" a="1"/>
  <c r="N305" i="1" s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/>
  <c r="N899" i="1" a="1"/>
  <c r="N899" i="1" s="1"/>
  <c r="N900" i="1" a="1"/>
  <c r="N900" i="1" s="1"/>
  <c r="N901" i="1" a="1"/>
  <c r="N901" i="1" s="1"/>
  <c r="N902" i="1" a="1"/>
  <c r="N902" i="1" s="1"/>
  <c r="N903" i="1" a="1"/>
  <c r="N903" i="1" s="1"/>
  <c r="N904" i="1" a="1"/>
  <c r="N904" i="1" s="1"/>
  <c r="N905" i="1" a="1"/>
  <c r="N905" i="1" s="1"/>
  <c r="N906" i="1" a="1"/>
  <c r="N906" i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/>
  <c r="N947" i="1" a="1"/>
  <c r="N947" i="1" s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/>
  <c r="N955" i="1" a="1"/>
  <c r="N955" i="1" s="1"/>
  <c r="N956" i="1" a="1"/>
  <c r="N956" i="1" s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 s="1"/>
  <c r="N993" i="1" a="1"/>
  <c r="N993" i="1" s="1"/>
  <c r="N994" i="1" a="1"/>
  <c r="N994" i="1"/>
  <c r="N995" i="1" a="1"/>
  <c r="N995" i="1" s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/>
  <c r="N1019" i="1" a="1"/>
  <c r="N1019" i="1" s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/>
  <c r="N1035" i="1" a="1"/>
  <c r="N1035" i="1" s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 s="1"/>
  <c r="N1044" i="1" a="1"/>
  <c r="N1044" i="1" s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/>
  <c r="N1051" i="1" a="1"/>
  <c r="N1051" i="1" s="1"/>
  <c r="N1052" i="1" a="1"/>
  <c r="N1052" i="1" s="1"/>
  <c r="N1053" i="1" a="1"/>
  <c r="N1053" i="1" s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/>
  <c r="N1067" i="1" a="1"/>
  <c r="N1067" i="1" s="1"/>
  <c r="N1068" i="1" a="1"/>
  <c r="N1068" i="1" s="1"/>
  <c r="N1069" i="1" a="1"/>
  <c r="N1069" i="1" s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 s="1"/>
  <c r="N1122" i="1" a="1"/>
  <c r="N1122" i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 s="1"/>
  <c r="N1146" i="1" a="1"/>
  <c r="N1146" i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 s="1"/>
  <c r="N1154" i="1" a="1"/>
  <c r="N1154" i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 s="1"/>
  <c r="N1162" i="1" a="1"/>
  <c r="N1162" i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 s="1"/>
  <c r="N1194" i="1" a="1"/>
  <c r="N1194" i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 s="1"/>
  <c r="N1201" i="1" a="1"/>
  <c r="N1201" i="1" s="1"/>
  <c r="N1202" i="1" a="1"/>
  <c r="N1202" i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 s="1"/>
  <c r="N1216" i="1" a="1"/>
  <c r="N1216" i="1" s="1"/>
  <c r="N1217" i="1" a="1"/>
  <c r="N1217" i="1" s="1"/>
  <c r="N1218" i="1" a="1"/>
  <c r="N1218" i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 s="1"/>
  <c r="N1224" i="1" a="1"/>
  <c r="N1224" i="1" s="1"/>
  <c r="N1225" i="1" a="1"/>
  <c r="N1225" i="1" s="1"/>
  <c r="N1226" i="1" a="1"/>
  <c r="N1226" i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 s="1"/>
  <c r="N1241" i="1" a="1"/>
  <c r="N1241" i="1" s="1"/>
  <c r="N1242" i="1" a="1"/>
  <c r="N1242" i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 s="1"/>
  <c r="N1314" i="1" a="1"/>
  <c r="N1314" i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 s="1"/>
  <c r="N1394" i="1" a="1"/>
  <c r="N1394" i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 s="1"/>
  <c r="N1409" i="1" a="1"/>
  <c r="N1409" i="1" s="1"/>
  <c r="N1410" i="1" a="1"/>
  <c r="N1410" i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/>
  <c r="N1579" i="1" a="1"/>
  <c r="N1579" i="1" s="1"/>
  <c r="N1580" i="1" a="1"/>
  <c r="N1580" i="1" s="1"/>
  <c r="N1581" i="1" a="1"/>
  <c r="N1581" i="1" s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/>
  <c r="N1595" i="1" a="1"/>
  <c r="N1595" i="1" s="1"/>
  <c r="N1596" i="1" a="1"/>
  <c r="N1596" i="1" s="1"/>
  <c r="N1597" i="1" a="1"/>
  <c r="N1597" i="1" s="1"/>
  <c r="N1598" i="1" a="1"/>
  <c r="N1598" i="1"/>
  <c r="N1599" i="1" a="1"/>
  <c r="N1599" i="1" s="1"/>
  <c r="N1600" i="1" a="1"/>
  <c r="N1600" i="1" s="1"/>
  <c r="N1601" i="1" a="1"/>
  <c r="N1601" i="1" s="1"/>
  <c r="N1602" i="1" a="1"/>
  <c r="N1602" i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/>
  <c r="N1613" i="1" a="1"/>
  <c r="N1613" i="1" s="1"/>
  <c r="N1614" i="1" a="1"/>
  <c r="N1614" i="1"/>
  <c r="N1615" i="1" a="1"/>
  <c r="N1615" i="1" s="1"/>
  <c r="N1616" i="1" a="1"/>
  <c r="N1616" i="1" s="1"/>
  <c r="N1617" i="1" a="1"/>
  <c r="N1617" i="1" s="1"/>
  <c r="N1618" i="1" a="1"/>
  <c r="N1618" i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/>
  <c r="N1629" i="1" a="1"/>
  <c r="N1629" i="1" s="1"/>
  <c r="N1630" i="1" a="1"/>
  <c r="N1630" i="1"/>
  <c r="N1631" i="1" a="1"/>
  <c r="N1631" i="1" s="1"/>
  <c r="N1632" i="1" a="1"/>
  <c r="N1632" i="1" s="1"/>
  <c r="N1633" i="1" a="1"/>
  <c r="N1633" i="1" s="1"/>
  <c r="N1634" i="1" a="1"/>
  <c r="N1634" i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/>
  <c r="N1645" i="1" a="1"/>
  <c r="N1645" i="1" s="1"/>
  <c r="N1646" i="1" a="1"/>
  <c r="N1646" i="1"/>
  <c r="N1647" i="1" a="1"/>
  <c r="N1647" i="1" s="1"/>
  <c r="N1648" i="1" a="1"/>
  <c r="N1648" i="1" s="1"/>
  <c r="N1649" i="1" a="1"/>
  <c r="N1649" i="1" s="1"/>
  <c r="N1650" i="1" a="1"/>
  <c r="N1650" i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 s="1"/>
  <c r="N1660" i="1" a="1"/>
  <c r="N1660" i="1"/>
  <c r="N1661" i="1" a="1"/>
  <c r="N1661" i="1" s="1"/>
  <c r="N1662" i="1" a="1"/>
  <c r="N1662" i="1"/>
  <c r="N1663" i="1" a="1"/>
  <c r="N1663" i="1" s="1"/>
  <c r="N1664" i="1" a="1"/>
  <c r="N1664" i="1" s="1"/>
  <c r="N1665" i="1" a="1"/>
  <c r="N1665" i="1" s="1"/>
  <c r="N1666" i="1" a="1"/>
  <c r="N1666" i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/>
  <c r="N1677" i="1" a="1"/>
  <c r="N1677" i="1" s="1"/>
  <c r="N1678" i="1" a="1"/>
  <c r="N1678" i="1"/>
  <c r="N1679" i="1" a="1"/>
  <c r="N1679" i="1" s="1"/>
  <c r="N1680" i="1" a="1"/>
  <c r="N1680" i="1" s="1"/>
  <c r="N1681" i="1" a="1"/>
  <c r="N1681" i="1" s="1"/>
  <c r="N1682" i="1" a="1"/>
  <c r="N1682" i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/>
  <c r="N1693" i="1" a="1"/>
  <c r="N1693" i="1" s="1"/>
  <c r="N1694" i="1" a="1"/>
  <c r="N1694" i="1"/>
  <c r="N1695" i="1" a="1"/>
  <c r="N1695" i="1" s="1"/>
  <c r="N1696" i="1" a="1"/>
  <c r="N1696" i="1" s="1"/>
  <c r="N1697" i="1" a="1"/>
  <c r="N1697" i="1" s="1"/>
  <c r="N1698" i="1" a="1"/>
  <c r="N1698" i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/>
  <c r="N1709" i="1" a="1"/>
  <c r="N1709" i="1" s="1"/>
  <c r="N1710" i="1" a="1"/>
  <c r="N1710" i="1"/>
  <c r="N1711" i="1" a="1"/>
  <c r="N1711" i="1" s="1"/>
  <c r="N1712" i="1" a="1"/>
  <c r="N1712" i="1" s="1"/>
  <c r="N1713" i="1" a="1"/>
  <c r="N1713" i="1" s="1"/>
  <c r="N1714" i="1" a="1"/>
  <c r="N1714" i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/>
  <c r="N1725" i="1" a="1"/>
  <c r="N1725" i="1" s="1"/>
  <c r="N1726" i="1" a="1"/>
  <c r="N1726" i="1"/>
  <c r="N1727" i="1" a="1"/>
  <c r="N1727" i="1" s="1"/>
  <c r="N1728" i="1" a="1"/>
  <c r="N1728" i="1" s="1"/>
  <c r="N1729" i="1" a="1"/>
  <c r="N1729" i="1" s="1"/>
  <c r="N1730" i="1" a="1"/>
  <c r="N1730" i="1"/>
  <c r="N1731" i="1" a="1"/>
  <c r="N1731" i="1" s="1"/>
  <c r="N1732" i="1" a="1"/>
  <c r="N1732" i="1" s="1"/>
  <c r="N1733" i="1" a="1"/>
  <c r="N1733" i="1" s="1"/>
  <c r="N1734" i="1" a="1"/>
  <c r="N1734" i="1" s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 s="1"/>
  <c r="N1740" i="1" a="1"/>
  <c r="N1740" i="1"/>
  <c r="N1741" i="1" a="1"/>
  <c r="N1741" i="1" s="1"/>
  <c r="N1742" i="1" a="1"/>
  <c r="N1742" i="1"/>
  <c r="N1743" i="1" a="1"/>
  <c r="N1743" i="1" s="1"/>
  <c r="N1744" i="1" a="1"/>
  <c r="N1744" i="1" s="1"/>
  <c r="N1745" i="1" a="1"/>
  <c r="N1745" i="1" s="1"/>
  <c r="N1746" i="1" a="1"/>
  <c r="N1746" i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/>
  <c r="N1757" i="1" a="1"/>
  <c r="N1757" i="1" s="1"/>
  <c r="N1758" i="1" a="1"/>
  <c r="N1758" i="1"/>
  <c r="N1759" i="1" a="1"/>
  <c r="N1759" i="1" s="1"/>
  <c r="N1760" i="1" a="1"/>
  <c r="N1760" i="1" s="1"/>
  <c r="N1761" i="1" a="1"/>
  <c r="N1761" i="1" s="1"/>
  <c r="N1762" i="1" a="1"/>
  <c r="N1762" i="1"/>
  <c r="N1763" i="1" a="1"/>
  <c r="N1763" i="1" s="1"/>
  <c r="N1764" i="1" a="1"/>
  <c r="N1764" i="1" s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/>
  <c r="N1773" i="1" a="1"/>
  <c r="N1773" i="1" s="1"/>
  <c r="N1774" i="1" a="1"/>
  <c r="N1774" i="1"/>
  <c r="N1775" i="1" a="1"/>
  <c r="N1775" i="1" s="1"/>
  <c r="N1776" i="1" a="1"/>
  <c r="N1776" i="1" s="1"/>
  <c r="N1777" i="1" a="1"/>
  <c r="N1777" i="1" s="1"/>
  <c r="N1778" i="1" a="1"/>
  <c r="N1778" i="1"/>
  <c r="N1779" i="1" a="1"/>
  <c r="N1779" i="1" s="1"/>
  <c r="N1780" i="1" a="1"/>
  <c r="N1780" i="1" s="1"/>
  <c r="N1781" i="1" a="1"/>
  <c r="N1781" i="1" s="1"/>
  <c r="N1782" i="1" a="1"/>
  <c r="N1782" i="1" s="1"/>
  <c r="N1783" i="1" a="1"/>
  <c r="N1783" i="1" s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 s="1"/>
  <c r="N1790" i="1" a="1"/>
  <c r="N1790" i="1" s="1"/>
  <c r="N1791" i="1" a="1"/>
  <c r="N1791" i="1" s="1"/>
  <c r="N1792" i="1" a="1"/>
  <c r="N1792" i="1" s="1"/>
  <c r="N1793" i="1" a="1"/>
  <c r="N1793" i="1" s="1"/>
  <c r="N1794" i="1" a="1"/>
  <c r="N1794" i="1" s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2" i="1" a="1"/>
  <c r="N1802" i="1" s="1"/>
  <c r="N1803" i="1" a="1"/>
  <c r="N1803" i="1" s="1"/>
  <c r="N1804" i="1" a="1"/>
  <c r="N1804" i="1" s="1"/>
  <c r="N1805" i="1" a="1"/>
  <c r="N1805" i="1" s="1"/>
  <c r="N1806" i="1" a="1"/>
  <c r="N1806" i="1" s="1"/>
  <c r="N1807" i="1" a="1"/>
  <c r="N1807" i="1" s="1"/>
  <c r="N1808" i="1" a="1"/>
  <c r="N1808" i="1" s="1"/>
  <c r="N1809" i="1" a="1"/>
  <c r="N1809" i="1" s="1"/>
  <c r="N1810" i="1" a="1"/>
  <c r="N1810" i="1" s="1"/>
  <c r="N1811" i="1" a="1"/>
  <c r="N1811" i="1" s="1"/>
  <c r="N1812" i="1" a="1"/>
  <c r="N1812" i="1" s="1"/>
  <c r="N1813" i="1" a="1"/>
  <c r="N1813" i="1" s="1"/>
  <c r="N1814" i="1" a="1"/>
  <c r="N1814" i="1" s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 s="1"/>
  <c r="N1820" i="1" a="1"/>
  <c r="N1820" i="1" s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 s="1"/>
  <c r="N1832" i="1" a="1"/>
  <c r="N1832" i="1" s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 s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 s="1"/>
  <c r="N1872" i="1" a="1"/>
  <c r="N1872" i="1" s="1"/>
  <c r="N1873" i="1" a="1"/>
  <c r="N1873" i="1" s="1"/>
  <c r="N1874" i="1" a="1"/>
  <c r="N1874" i="1" s="1"/>
  <c r="N1875" i="1" a="1"/>
  <c r="N1875" i="1" s="1"/>
  <c r="N1876" i="1" a="1"/>
  <c r="N1876" i="1" s="1"/>
  <c r="N1877" i="1" a="1"/>
  <c r="N1877" i="1" s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 s="1"/>
  <c r="N1918" i="1" a="1"/>
  <c r="N1918" i="1" s="1"/>
  <c r="N1919" i="1" a="1"/>
  <c r="N1919" i="1" s="1"/>
  <c r="N1920" i="1" a="1"/>
  <c r="N1920" i="1" s="1"/>
  <c r="N1921" i="1" a="1"/>
  <c r="N1921" i="1" s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 s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 s="1"/>
  <c r="N1940" i="1" a="1"/>
  <c r="N1940" i="1" s="1"/>
  <c r="N1941" i="1" a="1"/>
  <c r="N1941" i="1" s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 s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 s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 s="1"/>
  <c r="N1962" i="1" a="1"/>
  <c r="N1962" i="1" s="1"/>
  <c r="N1963" i="1" a="1"/>
  <c r="N1963" i="1" s="1"/>
  <c r="N1964" i="1" a="1"/>
  <c r="N1964" i="1" s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 s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 s="1"/>
  <c r="N1979" i="1" a="1"/>
  <c r="N1979" i="1" s="1"/>
  <c r="N1980" i="1" a="1"/>
  <c r="N1980" i="1" s="1"/>
  <c r="N1981" i="1" a="1"/>
  <c r="N1981" i="1" s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 s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 s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 s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 s="1"/>
  <c r="N2036" i="1" a="1"/>
  <c r="N2036" i="1" s="1"/>
  <c r="N2037" i="1" a="1"/>
  <c r="N2037" i="1" s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0" i="1" a="1"/>
  <c r="N2050" i="1" s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 s="1"/>
  <c r="N2056" i="1" a="1"/>
  <c r="N2056" i="1" s="1"/>
  <c r="N2057" i="1" a="1"/>
  <c r="N2057" i="1" s="1"/>
  <c r="N2058" i="1" a="1"/>
  <c r="N2058" i="1" s="1"/>
  <c r="N2059" i="1" a="1"/>
  <c r="N2059" i="1" s="1"/>
  <c r="N2060" i="1" a="1"/>
  <c r="N2060" i="1" s="1"/>
  <c r="N2061" i="1" a="1"/>
  <c r="N2061" i="1" s="1"/>
  <c r="N2062" i="1" a="1"/>
  <c r="N2062" i="1" s="1"/>
  <c r="N2063" i="1" a="1"/>
  <c r="N2063" i="1" s="1"/>
  <c r="N2064" i="1" a="1"/>
  <c r="N2064" i="1" s="1"/>
  <c r="N2065" i="1" a="1"/>
  <c r="N2065" i="1" s="1"/>
  <c r="N2066" i="1" a="1"/>
  <c r="N2066" i="1" s="1"/>
  <c r="N2067" i="1" a="1"/>
  <c r="N2067" i="1" s="1"/>
  <c r="N2068" i="1" a="1"/>
  <c r="N2068" i="1" s="1"/>
  <c r="N2069" i="1" a="1"/>
  <c r="N2069" i="1" s="1"/>
  <c r="N2070" i="1" a="1"/>
  <c r="N2070" i="1" s="1"/>
  <c r="N2071" i="1" a="1"/>
  <c r="N2071" i="1" s="1"/>
  <c r="N2072" i="1" a="1"/>
  <c r="N2072" i="1" s="1"/>
  <c r="N2073" i="1" a="1"/>
  <c r="N2073" i="1" s="1"/>
  <c r="N2074" i="1" a="1"/>
  <c r="N2074" i="1" s="1"/>
  <c r="N2075" i="1" a="1"/>
  <c r="N2075" i="1" s="1"/>
  <c r="N2076" i="1" a="1"/>
  <c r="N2076" i="1" s="1"/>
  <c r="N2077" i="1" a="1"/>
  <c r="N2077" i="1" s="1"/>
  <c r="N2078" i="1" a="1"/>
  <c r="N2078" i="1" s="1"/>
  <c r="N2079" i="1" a="1"/>
  <c r="N2079" i="1" s="1"/>
  <c r="N2080" i="1" a="1"/>
  <c r="N2080" i="1" s="1"/>
  <c r="N2081" i="1" a="1"/>
  <c r="N2081" i="1" s="1"/>
  <c r="N2082" i="1" a="1"/>
  <c r="N2082" i="1" s="1"/>
  <c r="N2083" i="1" a="1"/>
  <c r="N2083" i="1" s="1"/>
  <c r="N2084" i="1" a="1"/>
  <c r="N2084" i="1" s="1"/>
  <c r="N2085" i="1" a="1"/>
  <c r="N2085" i="1" s="1"/>
  <c r="N2086" i="1" a="1"/>
  <c r="N2086" i="1" s="1"/>
  <c r="N2087" i="1" a="1"/>
  <c r="N2087" i="1" s="1"/>
  <c r="N2088" i="1" a="1"/>
  <c r="N2088" i="1" s="1"/>
  <c r="N2089" i="1" a="1"/>
  <c r="N2089" i="1" s="1"/>
  <c r="N2090" i="1" a="1"/>
  <c r="N2090" i="1" s="1"/>
  <c r="N2091" i="1" a="1"/>
  <c r="N2091" i="1" s="1"/>
  <c r="N2092" i="1" a="1"/>
  <c r="N2092" i="1" s="1"/>
  <c r="N2093" i="1" a="1"/>
  <c r="N2093" i="1" s="1"/>
  <c r="N2094" i="1" a="1"/>
  <c r="N2094" i="1" s="1"/>
  <c r="N2095" i="1" a="1"/>
  <c r="N2095" i="1" s="1"/>
  <c r="N2096" i="1" a="1"/>
  <c r="N2096" i="1" s="1"/>
  <c r="N2097" i="1" a="1"/>
  <c r="N2097" i="1" s="1"/>
  <c r="N2098" i="1" a="1"/>
  <c r="N2098" i="1" s="1"/>
  <c r="N2099" i="1" a="1"/>
  <c r="N2099" i="1" s="1"/>
  <c r="N2100" i="1" a="1"/>
  <c r="N2100" i="1" s="1"/>
  <c r="N2101" i="1" a="1"/>
  <c r="N2101" i="1" s="1"/>
  <c r="N2102" i="1" a="1"/>
  <c r="N2102" i="1" s="1"/>
  <c r="N2103" i="1" a="1"/>
  <c r="N2103" i="1" s="1"/>
  <c r="N2104" i="1" a="1"/>
  <c r="N2104" i="1" s="1"/>
  <c r="N2105" i="1" a="1"/>
  <c r="N2105" i="1" s="1"/>
  <c r="N2106" i="1" a="1"/>
  <c r="N2106" i="1" s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 s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 s="1"/>
  <c r="N2117" i="1" a="1"/>
  <c r="N2117" i="1" s="1"/>
  <c r="N2118" i="1" a="1"/>
  <c r="N2118" i="1" s="1"/>
  <c r="N2119" i="1" a="1"/>
  <c r="N2119" i="1" s="1"/>
  <c r="N2120" i="1" a="1"/>
  <c r="N2120" i="1" s="1"/>
  <c r="N2121" i="1" a="1"/>
  <c r="N2121" i="1" s="1"/>
  <c r="N2122" i="1" a="1"/>
  <c r="N2122" i="1" s="1"/>
  <c r="N2123" i="1" a="1"/>
  <c r="N2123" i="1" s="1"/>
  <c r="N2124" i="1" a="1"/>
  <c r="N2124" i="1" s="1"/>
  <c r="N2125" i="1" a="1"/>
  <c r="N2125" i="1" s="1"/>
  <c r="N2126" i="1" a="1"/>
  <c r="N2126" i="1" s="1"/>
  <c r="N2127" i="1" a="1"/>
  <c r="N2127" i="1" s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 s="1"/>
  <c r="N2135" i="1" a="1"/>
  <c r="N2135" i="1" s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 s="1"/>
  <c r="N2141" i="1" a="1"/>
  <c r="N2141" i="1" s="1"/>
  <c r="N2142" i="1" a="1"/>
  <c r="N2142" i="1" s="1"/>
  <c r="N2143" i="1" a="1"/>
  <c r="N2143" i="1" s="1"/>
  <c r="N2144" i="1" a="1"/>
  <c r="N2144" i="1" s="1"/>
  <c r="N2145" i="1" a="1"/>
  <c r="N2145" i="1" s="1"/>
  <c r="N2146" i="1" a="1"/>
  <c r="N2146" i="1" s="1"/>
  <c r="N2147" i="1" a="1"/>
  <c r="N2147" i="1" s="1"/>
  <c r="N2148" i="1" a="1"/>
  <c r="N2148" i="1" s="1"/>
  <c r="N2149" i="1" a="1"/>
  <c r="N2149" i="1" s="1"/>
  <c r="N2150" i="1" a="1"/>
  <c r="N2150" i="1" s="1"/>
  <c r="N2151" i="1" a="1"/>
  <c r="N2151" i="1" s="1"/>
  <c r="N2152" i="1" a="1"/>
  <c r="N2152" i="1" s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 s="1"/>
  <c r="N2165" i="1" a="1"/>
  <c r="N2165" i="1" s="1"/>
  <c r="N2166" i="1" a="1"/>
  <c r="N2166" i="1" s="1"/>
  <c r="N2167" i="1" a="1"/>
  <c r="N2167" i="1" s="1"/>
  <c r="N2168" i="1" a="1"/>
  <c r="N2168" i="1" s="1"/>
  <c r="N2169" i="1" a="1"/>
  <c r="N2169" i="1" s="1"/>
  <c r="N2170" i="1" a="1"/>
  <c r="N2170" i="1" s="1"/>
  <c r="N2171" i="1" a="1"/>
  <c r="N2171" i="1" s="1"/>
  <c r="N2172" i="1" a="1"/>
  <c r="N2172" i="1" s="1"/>
  <c r="N2173" i="1" a="1"/>
  <c r="N2173" i="1" s="1"/>
  <c r="N2174" i="1" a="1"/>
  <c r="N2174" i="1" s="1"/>
  <c r="N2175" i="1" a="1"/>
  <c r="N2175" i="1" s="1"/>
  <c r="N2176" i="1" a="1"/>
  <c r="N2176" i="1" s="1"/>
  <c r="N2177" i="1" a="1"/>
  <c r="N2177" i="1" s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89" i="1" a="1"/>
  <c r="N2189" i="1" s="1"/>
  <c r="N2190" i="1" a="1"/>
  <c r="N2190" i="1" s="1"/>
  <c r="N2191" i="1" a="1"/>
  <c r="N2191" i="1" s="1"/>
  <c r="N2192" i="1" a="1"/>
  <c r="N2192" i="1" s="1"/>
  <c r="N2193" i="1" a="1"/>
  <c r="N2193" i="1" s="1"/>
  <c r="N2194" i="1" a="1"/>
  <c r="N2194" i="1" s="1"/>
  <c r="N2195" i="1" a="1"/>
  <c r="N2195" i="1" s="1"/>
  <c r="N2196" i="1" a="1"/>
  <c r="N2196" i="1" s="1"/>
  <c r="N2197" i="1" a="1"/>
  <c r="N2197" i="1" s="1"/>
  <c r="N2198" i="1" a="1"/>
  <c r="N2198" i="1" s="1"/>
  <c r="N2199" i="1" a="1"/>
  <c r="N2199" i="1" s="1"/>
  <c r="N2200" i="1" a="1"/>
  <c r="N2200" i="1" s="1"/>
  <c r="N2201" i="1" a="1"/>
  <c r="N2201" i="1" s="1"/>
  <c r="N2202" i="1" a="1"/>
  <c r="N2202" i="1" s="1"/>
  <c r="N2203" i="1" a="1"/>
  <c r="N2203" i="1" s="1"/>
  <c r="N2204" i="1" a="1"/>
  <c r="N2204" i="1" s="1"/>
  <c r="N2205" i="1" a="1"/>
  <c r="N2205" i="1" s="1"/>
  <c r="N2206" i="1" a="1"/>
  <c r="N2206" i="1" s="1"/>
  <c r="N2207" i="1" a="1"/>
  <c r="N2207" i="1" s="1"/>
  <c r="N2208" i="1" a="1"/>
  <c r="N2208" i="1" s="1"/>
  <c r="N2209" i="1" a="1"/>
  <c r="N2209" i="1" s="1"/>
  <c r="N2210" i="1" a="1"/>
  <c r="N2210" i="1" s="1"/>
  <c r="N2211" i="1" a="1"/>
  <c r="N2211" i="1" s="1"/>
  <c r="N2212" i="1" a="1"/>
  <c r="N2212" i="1" s="1"/>
  <c r="N2213" i="1" a="1"/>
  <c r="N2213" i="1" s="1"/>
  <c r="N2214" i="1" a="1"/>
  <c r="N2214" i="1" s="1"/>
  <c r="N2215" i="1" a="1"/>
  <c r="N2215" i="1" s="1"/>
  <c r="N2216" i="1" a="1"/>
  <c r="N2216" i="1" s="1"/>
  <c r="N2217" i="1" a="1"/>
  <c r="N2217" i="1" s="1"/>
  <c r="N2218" i="1" a="1"/>
  <c r="N2218" i="1" s="1"/>
  <c r="N2219" i="1" a="1"/>
  <c r="N2219" i="1" s="1"/>
  <c r="N2220" i="1" a="1"/>
  <c r="N2220" i="1" s="1"/>
  <c r="N2221" i="1" a="1"/>
  <c r="N2221" i="1" s="1"/>
  <c r="N2222" i="1" a="1"/>
  <c r="N2222" i="1" s="1"/>
  <c r="N2223" i="1" a="1"/>
  <c r="N2223" i="1" s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 s="1"/>
  <c r="N2229" i="1" a="1"/>
  <c r="N2229" i="1" s="1"/>
  <c r="N2230" i="1" a="1"/>
  <c r="N2230" i="1" s="1"/>
  <c r="N2231" i="1" a="1"/>
  <c r="N2231" i="1" s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 s="1"/>
  <c r="N2237" i="1" a="1"/>
  <c r="N2237" i="1" s="1"/>
  <c r="N2238" i="1" a="1"/>
  <c r="N2238" i="1" s="1"/>
  <c r="N2239" i="1" a="1"/>
  <c r="N2239" i="1" s="1"/>
  <c r="N2240" i="1" a="1"/>
  <c r="N2240" i="1" s="1"/>
  <c r="N2241" i="1" a="1"/>
  <c r="N2241" i="1" s="1"/>
  <c r="N2242" i="1" a="1"/>
  <c r="N2242" i="1" s="1"/>
  <c r="N2243" i="1" a="1"/>
  <c r="N2243" i="1" s="1"/>
  <c r="N2244" i="1" a="1"/>
  <c r="N2244" i="1" s="1"/>
  <c r="N2245" i="1" a="1"/>
  <c r="N2245" i="1" s="1"/>
  <c r="N2246" i="1" a="1"/>
  <c r="N2246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4" i="1" a="1"/>
  <c r="N2254" i="1" s="1"/>
  <c r="N2255" i="1" a="1"/>
  <c r="N2255" i="1" s="1"/>
  <c r="N2256" i="1" a="1"/>
  <c r="N2256" i="1" s="1"/>
  <c r="N2257" i="1" a="1"/>
  <c r="N2257" i="1" s="1"/>
  <c r="N2258" i="1" a="1"/>
  <c r="N2258" i="1" s="1"/>
  <c r="N2259" i="1" a="1"/>
  <c r="N2259" i="1" s="1"/>
  <c r="N2260" i="1" a="1"/>
  <c r="N2260" i="1" s="1"/>
  <c r="N2261" i="1" a="1"/>
  <c r="N2261" i="1" s="1"/>
  <c r="N2262" i="1" a="1"/>
  <c r="N2262" i="1" s="1"/>
  <c r="N2263" i="1" a="1"/>
  <c r="N2263" i="1" s="1"/>
  <c r="N2264" i="1" a="1"/>
  <c r="N2264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76" i="1" a="1"/>
  <c r="N2276" i="1" s="1"/>
  <c r="N2277" i="1" a="1"/>
  <c r="N2277" i="1" s="1"/>
  <c r="N2278" i="1" a="1"/>
  <c r="N2278" i="1" s="1"/>
  <c r="N2279" i="1" a="1"/>
  <c r="N2279" i="1" s="1"/>
  <c r="N2280" i="1" a="1"/>
  <c r="N2280" i="1" s="1"/>
  <c r="N2281" i="1" a="1"/>
  <c r="N2281" i="1" s="1"/>
  <c r="N2282" i="1" a="1"/>
  <c r="N2282" i="1" s="1"/>
  <c r="N2283" i="1" a="1"/>
  <c r="N2283" i="1" s="1"/>
  <c r="N2284" i="1" a="1"/>
  <c r="N2284" i="1" s="1"/>
  <c r="N2285" i="1" a="1"/>
  <c r="N2285" i="1" s="1"/>
  <c r="N2286" i="1" a="1"/>
  <c r="N2286" i="1" s="1"/>
  <c r="N2287" i="1" a="1"/>
  <c r="N2287" i="1" s="1"/>
  <c r="N2288" i="1" a="1"/>
  <c r="N2288" i="1" s="1"/>
  <c r="N2289" i="1" a="1"/>
  <c r="N2289" i="1" s="1"/>
  <c r="N2290" i="1" a="1"/>
  <c r="N2290" i="1" s="1"/>
  <c r="N2291" i="1" a="1"/>
  <c r="N2291" i="1" s="1"/>
  <c r="N2292" i="1" a="1"/>
  <c r="N2292" i="1" s="1"/>
  <c r="N2293" i="1" a="1"/>
  <c r="N2293" i="1" s="1"/>
  <c r="N2294" i="1" a="1"/>
  <c r="N2294" i="1" s="1"/>
  <c r="N2295" i="1" a="1"/>
  <c r="N2295" i="1" s="1"/>
  <c r="N2296" i="1" a="1"/>
  <c r="N2296" i="1" s="1"/>
  <c r="N2297" i="1" a="1"/>
  <c r="N2297" i="1" s="1"/>
  <c r="N2298" i="1" a="1"/>
  <c r="N2298" i="1" s="1"/>
  <c r="N2299" i="1" a="1"/>
  <c r="N2299" i="1" s="1"/>
  <c r="N2300" i="1" a="1"/>
  <c r="N2300" i="1" s="1"/>
  <c r="N2301" i="1" a="1"/>
  <c r="N2301" i="1" s="1"/>
  <c r="N2302" i="1" a="1"/>
  <c r="N2302" i="1" s="1"/>
  <c r="N2303" i="1" a="1"/>
  <c r="N2303" i="1" s="1"/>
  <c r="N2304" i="1" a="1"/>
  <c r="N2304" i="1" s="1"/>
  <c r="N2305" i="1" a="1"/>
  <c r="N2305" i="1" s="1"/>
  <c r="N2306" i="1" a="1"/>
  <c r="N2306" i="1" s="1"/>
  <c r="N2307" i="1" a="1"/>
  <c r="N2307" i="1" s="1"/>
  <c r="N2308" i="1" a="1"/>
  <c r="N2308" i="1" s="1"/>
  <c r="N2309" i="1" a="1"/>
  <c r="N2309" i="1" s="1"/>
  <c r="N2310" i="1" a="1"/>
  <c r="N2310" i="1" s="1"/>
  <c r="N2311" i="1" a="1"/>
  <c r="N2311" i="1" s="1"/>
  <c r="N2312" i="1" a="1"/>
  <c r="N2312" i="1" s="1"/>
  <c r="N2313" i="1" a="1"/>
  <c r="N2313" i="1" s="1"/>
  <c r="N2314" i="1" a="1"/>
  <c r="N2314" i="1" s="1"/>
  <c r="N2315" i="1" a="1"/>
  <c r="N2315" i="1" s="1"/>
  <c r="N2316" i="1" a="1"/>
  <c r="N2316" i="1" s="1"/>
  <c r="N2317" i="1" a="1"/>
  <c r="N2317" i="1" s="1"/>
  <c r="N2318" i="1" a="1"/>
  <c r="N2318" i="1" s="1"/>
  <c r="N2319" i="1" a="1"/>
  <c r="N2319" i="1" s="1"/>
  <c r="N2320" i="1" a="1"/>
  <c r="N2320" i="1" s="1"/>
  <c r="N2321" i="1" a="1"/>
  <c r="N2321" i="1" s="1"/>
  <c r="N2322" i="1" a="1"/>
  <c r="N2322" i="1" s="1"/>
  <c r="N2323" i="1" a="1"/>
  <c r="N2323" i="1" s="1"/>
  <c r="N2324" i="1" a="1"/>
  <c r="N2324" i="1" s="1"/>
  <c r="N2325" i="1" a="1"/>
  <c r="N2325" i="1" s="1"/>
  <c r="N2326" i="1" a="1"/>
  <c r="N2326" i="1" s="1"/>
  <c r="N2327" i="1" a="1"/>
  <c r="N2327" i="1" s="1"/>
  <c r="N2328" i="1" a="1"/>
  <c r="N2328" i="1" s="1"/>
  <c r="N2329" i="1" a="1"/>
  <c r="N2329" i="1" s="1"/>
  <c r="N2330" i="1" a="1"/>
  <c r="N2330" i="1" s="1"/>
  <c r="N2331" i="1" a="1"/>
  <c r="N2331" i="1" s="1"/>
  <c r="N2332" i="1" a="1"/>
  <c r="N2332" i="1" s="1"/>
  <c r="N2333" i="1" a="1"/>
  <c r="N2333" i="1" s="1"/>
  <c r="N2334" i="1" a="1"/>
  <c r="N2334" i="1" s="1"/>
  <c r="N2335" i="1" a="1"/>
  <c r="N2335" i="1" s="1"/>
  <c r="N2336" i="1" a="1"/>
  <c r="N2336" i="1" s="1"/>
  <c r="N2337" i="1" a="1"/>
  <c r="N2337" i="1" s="1"/>
  <c r="N2338" i="1" a="1"/>
  <c r="N2338" i="1" s="1"/>
  <c r="N2339" i="1" a="1"/>
  <c r="N2339" i="1" s="1"/>
  <c r="N2340" i="1" a="1"/>
  <c r="N2340" i="1" s="1"/>
  <c r="N2341" i="1" a="1"/>
  <c r="N2341" i="1" s="1"/>
  <c r="N2342" i="1" a="1"/>
  <c r="N2342" i="1" s="1"/>
  <c r="N2343" i="1" a="1"/>
  <c r="N2343" i="1" s="1"/>
  <c r="N2344" i="1" a="1"/>
  <c r="N2344" i="1" s="1"/>
  <c r="N2345" i="1" a="1"/>
  <c r="N2345" i="1" s="1"/>
  <c r="N2346" i="1" a="1"/>
  <c r="N2346" i="1" s="1"/>
  <c r="N2347" i="1" a="1"/>
  <c r="N2347" i="1" s="1"/>
  <c r="N2348" i="1" a="1"/>
  <c r="N2348" i="1" s="1"/>
  <c r="N2349" i="1" a="1"/>
  <c r="N2349" i="1" s="1"/>
  <c r="N2350" i="1" a="1"/>
  <c r="N2350" i="1" s="1"/>
  <c r="N2351" i="1" a="1"/>
  <c r="N2351" i="1" s="1"/>
  <c r="N2352" i="1" a="1"/>
  <c r="N2352" i="1" s="1"/>
  <c r="N2353" i="1" a="1"/>
  <c r="N2353" i="1" s="1"/>
  <c r="N2354" i="1" a="1"/>
  <c r="N2354" i="1" s="1"/>
  <c r="N2355" i="1" a="1"/>
  <c r="N2355" i="1" s="1"/>
  <c r="N2356" i="1" a="1"/>
  <c r="N2356" i="1" s="1"/>
  <c r="N2357" i="1" a="1"/>
  <c r="N2357" i="1" s="1"/>
  <c r="N2358" i="1" a="1"/>
  <c r="N2358" i="1" s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 s="1"/>
  <c r="N2364" i="1" a="1"/>
  <c r="N2364" i="1" s="1"/>
  <c r="N2365" i="1" a="1"/>
  <c r="N2365" i="1" s="1"/>
  <c r="N2366" i="1" a="1"/>
  <c r="N2366" i="1" s="1"/>
  <c r="N2367" i="1" a="1"/>
  <c r="N2367" i="1" s="1"/>
  <c r="N2368" i="1" a="1"/>
  <c r="N2368" i="1" s="1"/>
  <c r="N2369" i="1" a="1"/>
  <c r="N2369" i="1" s="1"/>
  <c r="N2370" i="1" a="1"/>
  <c r="N2370" i="1" s="1"/>
  <c r="N2371" i="1" a="1"/>
  <c r="N2371" i="1" s="1"/>
  <c r="N2372" i="1" a="1"/>
  <c r="N2372" i="1" s="1"/>
  <c r="N2373" i="1" a="1"/>
  <c r="N2373" i="1" s="1"/>
  <c r="N2374" i="1" a="1"/>
  <c r="N2374" i="1" s="1"/>
  <c r="N2375" i="1" a="1"/>
  <c r="N2375" i="1" s="1"/>
  <c r="N2376" i="1" a="1"/>
  <c r="N2376" i="1" s="1"/>
  <c r="N2377" i="1" a="1"/>
  <c r="N2377" i="1" s="1"/>
  <c r="N2378" i="1" a="1"/>
  <c r="N2378" i="1" s="1"/>
  <c r="N2379" i="1" a="1"/>
  <c r="N2379" i="1" s="1"/>
  <c r="N2380" i="1" a="1"/>
  <c r="N2380" i="1" s="1"/>
  <c r="N2381" i="1" a="1"/>
  <c r="N2381" i="1" s="1"/>
  <c r="N2382" i="1" a="1"/>
  <c r="N2382" i="1" s="1"/>
  <c r="N2383" i="1" a="1"/>
  <c r="N2383" i="1" s="1"/>
  <c r="N2384" i="1" a="1"/>
  <c r="N2384" i="1" s="1"/>
  <c r="N2385" i="1" a="1"/>
  <c r="N2385" i="1" s="1"/>
  <c r="N2386" i="1" a="1"/>
  <c r="N2386" i="1" s="1"/>
  <c r="N2387" i="1" a="1"/>
  <c r="N2387" i="1" s="1"/>
  <c r="N2388" i="1" a="1"/>
  <c r="N2388" i="1" s="1"/>
  <c r="N2389" i="1" a="1"/>
  <c r="N2389" i="1" s="1"/>
  <c r="N2390" i="1" a="1"/>
  <c r="N2390" i="1" s="1"/>
  <c r="N2391" i="1" a="1"/>
  <c r="N2391" i="1" s="1"/>
  <c r="N2392" i="1" a="1"/>
  <c r="N2392" i="1" s="1"/>
  <c r="N2393" i="1" a="1"/>
  <c r="N2393" i="1" s="1"/>
  <c r="N2394" i="1" a="1"/>
  <c r="N2394" i="1" s="1"/>
  <c r="N2395" i="1" a="1"/>
  <c r="N2395" i="1" s="1"/>
  <c r="N2396" i="1" a="1"/>
  <c r="N2396" i="1" s="1"/>
  <c r="N2397" i="1" a="1"/>
  <c r="N2397" i="1" s="1"/>
  <c r="N2398" i="1" a="1"/>
  <c r="N2398" i="1" s="1"/>
  <c r="N2399" i="1" a="1"/>
  <c r="N2399" i="1" s="1"/>
  <c r="N2400" i="1" a="1"/>
  <c r="N2400" i="1" s="1"/>
  <c r="N2401" i="1" a="1"/>
  <c r="N2401" i="1" s="1"/>
  <c r="N2402" i="1" a="1"/>
  <c r="N2402" i="1" s="1"/>
  <c r="N2403" i="1" a="1"/>
  <c r="N2403" i="1" s="1"/>
  <c r="N2404" i="1" a="1"/>
  <c r="N2404" i="1" s="1"/>
  <c r="N2405" i="1" a="1"/>
  <c r="N2405" i="1" s="1"/>
  <c r="N2406" i="1" a="1"/>
  <c r="N2406" i="1" s="1"/>
  <c r="N2407" i="1" a="1"/>
  <c r="N2407" i="1" s="1"/>
  <c r="N2408" i="1" a="1"/>
  <c r="N2408" i="1" s="1"/>
  <c r="N2409" i="1" a="1"/>
  <c r="N2409" i="1" s="1"/>
  <c r="N2410" i="1" a="1"/>
  <c r="N2410" i="1" s="1"/>
  <c r="N2411" i="1" a="1"/>
  <c r="N2411" i="1" s="1"/>
  <c r="N2412" i="1" a="1"/>
  <c r="N2412" i="1" s="1"/>
  <c r="N2413" i="1" a="1"/>
  <c r="N2413" i="1" s="1"/>
  <c r="N2414" i="1" a="1"/>
  <c r="N2414" i="1" s="1"/>
  <c r="N2415" i="1" a="1"/>
  <c r="N2415" i="1" s="1"/>
  <c r="N2416" i="1" a="1"/>
  <c r="N2416" i="1" s="1"/>
  <c r="N2417" i="1" a="1"/>
  <c r="N2417" i="1" s="1"/>
  <c r="N2418" i="1" a="1"/>
  <c r="N2418" i="1" s="1"/>
  <c r="N2419" i="1" a="1"/>
  <c r="N2419" i="1" s="1"/>
  <c r="N2420" i="1" a="1"/>
  <c r="N2420" i="1" s="1"/>
  <c r="N2421" i="1" a="1"/>
  <c r="N2421" i="1" s="1"/>
  <c r="N2422" i="1" a="1"/>
  <c r="N2422" i="1" s="1"/>
  <c r="N2423" i="1" a="1"/>
  <c r="N2423" i="1" s="1"/>
  <c r="N2424" i="1" a="1"/>
  <c r="N2424" i="1" s="1"/>
  <c r="N2425" i="1" a="1"/>
  <c r="N2425" i="1" s="1"/>
  <c r="N2426" i="1" a="1"/>
  <c r="N2426" i="1" s="1"/>
  <c r="N2427" i="1" a="1"/>
  <c r="N2427" i="1" s="1"/>
  <c r="N2428" i="1" a="1"/>
  <c r="N2428" i="1" s="1"/>
  <c r="N2429" i="1" a="1"/>
  <c r="N2429" i="1" s="1"/>
  <c r="N2430" i="1" a="1"/>
  <c r="N2430" i="1" s="1"/>
  <c r="N2431" i="1" a="1"/>
  <c r="N2431" i="1" s="1"/>
  <c r="N2432" i="1" a="1"/>
  <c r="N2432" i="1" s="1"/>
  <c r="N2433" i="1" a="1"/>
  <c r="N2433" i="1" s="1"/>
  <c r="N2434" i="1" a="1"/>
  <c r="N2434" i="1" s="1"/>
  <c r="N2435" i="1" a="1"/>
  <c r="N2435" i="1" s="1"/>
  <c r="N2436" i="1" a="1"/>
  <c r="N2436" i="1" s="1"/>
  <c r="N2437" i="1" a="1"/>
  <c r="N2437" i="1" s="1"/>
  <c r="N2438" i="1" a="1"/>
  <c r="N2438" i="1" s="1"/>
  <c r="N2439" i="1" a="1"/>
  <c r="N2439" i="1" s="1"/>
  <c r="N2440" i="1" a="1"/>
  <c r="N2440" i="1" s="1"/>
  <c r="N2441" i="1" a="1"/>
  <c r="N2441" i="1" s="1"/>
  <c r="N2442" i="1" a="1"/>
  <c r="N2442" i="1" s="1"/>
  <c r="N2443" i="1" a="1"/>
  <c r="N2443" i="1" s="1"/>
  <c r="N2444" i="1" a="1"/>
  <c r="N2444" i="1" s="1"/>
  <c r="N2445" i="1" a="1"/>
  <c r="N2445" i="1" s="1"/>
  <c r="N2446" i="1" a="1"/>
  <c r="N2446" i="1" s="1"/>
  <c r="N2447" i="1" a="1"/>
  <c r="N2447" i="1" s="1"/>
  <c r="N2448" i="1" a="1"/>
  <c r="N2448" i="1" s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 s="1"/>
  <c r="N2454" i="1" a="1"/>
  <c r="N2454" i="1" s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 s="1"/>
  <c r="N2460" i="1" a="1"/>
  <c r="N2460" i="1" s="1"/>
  <c r="N2461" i="1" a="1"/>
  <c r="N2461" i="1" s="1"/>
  <c r="N2462" i="1" a="1"/>
  <c r="N2462" i="1" s="1"/>
  <c r="N2463" i="1" a="1"/>
  <c r="N2463" i="1" s="1"/>
  <c r="N2464" i="1" a="1"/>
  <c r="N2464" i="1" s="1"/>
  <c r="N2465" i="1" a="1"/>
  <c r="N2465" i="1" s="1"/>
  <c r="N2466" i="1" a="1"/>
  <c r="N2466" i="1" s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 s="1"/>
  <c r="N2485" i="1" a="1"/>
  <c r="N2485" i="1" s="1"/>
  <c r="N2486" i="1" a="1"/>
  <c r="N2486" i="1" s="1"/>
  <c r="N2487" i="1" a="1"/>
  <c r="N2487" i="1" s="1"/>
  <c r="N2488" i="1" a="1"/>
  <c r="N2488" i="1" s="1"/>
  <c r="N2489" i="1" a="1"/>
  <c r="N2489" i="1" s="1"/>
  <c r="N2490" i="1" a="1"/>
  <c r="N2490" i="1" s="1"/>
  <c r="N2491" i="1" a="1"/>
  <c r="N2491" i="1" s="1"/>
  <c r="N2492" i="1" a="1"/>
  <c r="N2492" i="1" s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 s="1"/>
  <c r="N2501" i="1" a="1"/>
  <c r="N2501" i="1" s="1"/>
  <c r="N2502" i="1" a="1"/>
  <c r="N2502" i="1" s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 s="1"/>
  <c r="N2511" i="1" a="1"/>
  <c r="N2511" i="1" s="1"/>
  <c r="N2512" i="1" a="1"/>
  <c r="N2512" i="1" s="1"/>
  <c r="N2513" i="1" a="1"/>
  <c r="N2513" i="1" s="1"/>
  <c r="N2514" i="1" a="1"/>
  <c r="N2514" i="1" s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 s="1"/>
  <c r="N2524" i="1" a="1"/>
  <c r="N2524" i="1" s="1"/>
  <c r="N2525" i="1" a="1"/>
  <c r="N2525" i="1" s="1"/>
  <c r="N2526" i="1" a="1"/>
  <c r="N2526" i="1" s="1"/>
  <c r="N2527" i="1" a="1"/>
  <c r="N2527" i="1" s="1"/>
  <c r="N2528" i="1" a="1"/>
  <c r="N2528" i="1" s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 s="1"/>
  <c r="N2535" i="1" a="1"/>
  <c r="N2535" i="1" s="1"/>
  <c r="N2536" i="1" a="1"/>
  <c r="N2536" i="1" s="1"/>
  <c r="N2537" i="1" a="1"/>
  <c r="N2537" i="1" s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 s="1"/>
  <c r="N2547" i="1" a="1"/>
  <c r="N2547" i="1" s="1"/>
  <c r="N2548" i="1" a="1"/>
  <c r="N2548" i="1" s="1"/>
  <c r="N2549" i="1" a="1"/>
  <c r="N2549" i="1" s="1"/>
  <c r="N2550" i="1" a="1"/>
  <c r="N2550" i="1" s="1"/>
  <c r="N2551" i="1" a="1"/>
  <c r="N2551" i="1" s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 s="1"/>
  <c r="N2560" i="1" a="1"/>
  <c r="N2560" i="1" s="1"/>
  <c r="N2561" i="1" a="1"/>
  <c r="N2561" i="1" s="1"/>
  <c r="N2562" i="1" a="1"/>
  <c r="N2562" i="1" s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 s="1"/>
  <c r="N2568" i="1" a="1"/>
  <c r="N2568" i="1" s="1"/>
  <c r="N2569" i="1" a="1"/>
  <c r="N2569" i="1" s="1"/>
  <c r="N2570" i="1" a="1"/>
  <c r="N2570" i="1" s="1"/>
  <c r="N2571" i="1" a="1"/>
  <c r="N2571" i="1" s="1"/>
  <c r="N2572" i="1" a="1"/>
  <c r="N2572" i="1" s="1"/>
  <c r="N2573" i="1" a="1"/>
  <c r="N2573" i="1" s="1"/>
  <c r="N2574" i="1" a="1"/>
  <c r="N2574" i="1" s="1"/>
  <c r="N2575" i="1" a="1"/>
  <c r="N2575" i="1" s="1"/>
  <c r="N2576" i="1" a="1"/>
  <c r="N2576" i="1" s="1"/>
  <c r="N2577" i="1" a="1"/>
  <c r="N2577" i="1" s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 s="1"/>
  <c r="N2584" i="1" a="1"/>
  <c r="N2584" i="1" s="1"/>
  <c r="N2585" i="1" a="1"/>
  <c r="N2585" i="1" s="1"/>
  <c r="N2586" i="1" a="1"/>
  <c r="N2586" i="1" s="1"/>
  <c r="N2587" i="1" a="1"/>
  <c r="N2587" i="1" s="1"/>
  <c r="N2588" i="1" a="1"/>
  <c r="N2588" i="1" s="1"/>
  <c r="N2589" i="1" a="1"/>
  <c r="N2589" i="1" s="1"/>
  <c r="N2590" i="1" a="1"/>
  <c r="N2590" i="1" s="1"/>
  <c r="N2591" i="1" a="1"/>
  <c r="N2591" i="1" s="1"/>
  <c r="N2592" i="1" a="1"/>
  <c r="N2592" i="1" s="1"/>
  <c r="N2593" i="1" a="1"/>
  <c r="N2593" i="1" s="1"/>
  <c r="N2594" i="1" a="1"/>
  <c r="N2594" i="1" s="1"/>
  <c r="N2595" i="1" a="1"/>
  <c r="N2595" i="1" s="1"/>
  <c r="N2596" i="1" a="1"/>
  <c r="N2596" i="1" s="1"/>
  <c r="N2597" i="1" a="1"/>
  <c r="N2597" i="1" s="1"/>
  <c r="N2598" i="1" a="1"/>
  <c r="N2598" i="1" s="1"/>
  <c r="N2599" i="1" a="1"/>
  <c r="N2599" i="1" s="1"/>
  <c r="N2600" i="1" a="1"/>
  <c r="N2600" i="1" s="1"/>
  <c r="N2601" i="1" a="1"/>
  <c r="N2601" i="1" s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 s="1"/>
  <c r="N2607" i="1" a="1"/>
  <c r="N2607" i="1" s="1"/>
  <c r="N2608" i="1" a="1"/>
  <c r="N2608" i="1" s="1"/>
  <c r="N2609" i="1" a="1"/>
  <c r="N2609" i="1" s="1"/>
  <c r="N2610" i="1" a="1"/>
  <c r="N2610" i="1" s="1"/>
  <c r="N2611" i="1" a="1"/>
  <c r="N2611" i="1" s="1"/>
  <c r="N2612" i="1" a="1"/>
  <c r="N2612" i="1" s="1"/>
  <c r="N2613" i="1" a="1"/>
  <c r="N2613" i="1" s="1"/>
  <c r="N2614" i="1" a="1"/>
  <c r="N2614" i="1" s="1"/>
  <c r="N2615" i="1" a="1"/>
  <c r="N2615" i="1" s="1"/>
  <c r="N2616" i="1" a="1"/>
  <c r="N2616" i="1" s="1"/>
  <c r="N2617" i="1" a="1"/>
  <c r="N2617" i="1" s="1"/>
  <c r="N2618" i="1" a="1"/>
  <c r="N2618" i="1" s="1"/>
  <c r="N2619" i="1" a="1"/>
  <c r="N2619" i="1" s="1"/>
  <c r="N2620" i="1" a="1"/>
  <c r="N2620" i="1" s="1"/>
  <c r="N2621" i="1" a="1"/>
  <c r="N2621" i="1" s="1"/>
  <c r="N2622" i="1" a="1"/>
  <c r="N2622" i="1" s="1"/>
  <c r="N2623" i="1" a="1"/>
  <c r="N2623" i="1" s="1"/>
  <c r="N2624" i="1" a="1"/>
  <c r="N2624" i="1" s="1"/>
  <c r="N2625" i="1" a="1"/>
  <c r="N2625" i="1" s="1"/>
  <c r="N2626" i="1" a="1"/>
  <c r="N2626" i="1" s="1"/>
  <c r="N2627" i="1" a="1"/>
  <c r="N2627" i="1" s="1"/>
  <c r="N2628" i="1" a="1"/>
  <c r="N2628" i="1" s="1"/>
  <c r="N2629" i="1" a="1"/>
  <c r="N2629" i="1" s="1"/>
  <c r="N2630" i="1" a="1"/>
  <c r="N2630" i="1" s="1"/>
  <c r="N2631" i="1" a="1"/>
  <c r="N2631" i="1" s="1"/>
  <c r="N2632" i="1" a="1"/>
  <c r="N2632" i="1" s="1"/>
  <c r="N2633" i="1" a="1"/>
  <c r="N2633" i="1" s="1"/>
  <c r="N2634" i="1" a="1"/>
  <c r="N2634" i="1" s="1"/>
  <c r="N2635" i="1" a="1"/>
  <c r="N2635" i="1" s="1"/>
  <c r="N2636" i="1" a="1"/>
  <c r="N2636" i="1" s="1"/>
  <c r="N2637" i="1" a="1"/>
  <c r="N2637" i="1" s="1"/>
  <c r="N2638" i="1" a="1"/>
  <c r="N2638" i="1" s="1"/>
  <c r="N2639" i="1" a="1"/>
  <c r="N2639" i="1" s="1"/>
  <c r="N2640" i="1" a="1"/>
  <c r="N2640" i="1" s="1"/>
  <c r="N2641" i="1" a="1"/>
  <c r="N2641" i="1" s="1"/>
  <c r="N2642" i="1" a="1"/>
  <c r="N2642" i="1" s="1"/>
  <c r="N2643" i="1" a="1"/>
  <c r="N2643" i="1" s="1"/>
  <c r="N2644" i="1" a="1"/>
  <c r="N2644" i="1" s="1"/>
  <c r="N2645" i="1" a="1"/>
  <c r="N2645" i="1" s="1"/>
  <c r="N2646" i="1" a="1"/>
  <c r="N2646" i="1" s="1"/>
  <c r="N2647" i="1" a="1"/>
  <c r="N2647" i="1" s="1"/>
  <c r="N2648" i="1" a="1"/>
  <c r="N2648" i="1" s="1"/>
  <c r="N2649" i="1" a="1"/>
  <c r="N2649" i="1" s="1"/>
  <c r="N2650" i="1" a="1"/>
  <c r="N2650" i="1" s="1"/>
  <c r="N2651" i="1" a="1"/>
  <c r="N2651" i="1" s="1"/>
  <c r="N2652" i="1" a="1"/>
  <c r="N2652" i="1" s="1"/>
  <c r="N2653" i="1" a="1"/>
  <c r="N2653" i="1" s="1"/>
  <c r="N2654" i="1" a="1"/>
  <c r="N2654" i="1" s="1"/>
  <c r="N2655" i="1" a="1"/>
  <c r="N2655" i="1" s="1"/>
  <c r="N2656" i="1" a="1"/>
  <c r="N2656" i="1" s="1"/>
  <c r="N2657" i="1" a="1"/>
  <c r="N2657" i="1" s="1"/>
  <c r="N2658" i="1" a="1"/>
  <c r="N2658" i="1" s="1"/>
  <c r="N2659" i="1" a="1"/>
  <c r="N2659" i="1" s="1"/>
  <c r="N2660" i="1" a="1"/>
  <c r="N2660" i="1" s="1"/>
  <c r="N2661" i="1" a="1"/>
  <c r="N2661" i="1" s="1"/>
  <c r="N2662" i="1" a="1"/>
  <c r="N2662" i="1" s="1"/>
  <c r="N2663" i="1" a="1"/>
  <c r="N2663" i="1" s="1"/>
  <c r="N2664" i="1" a="1"/>
  <c r="N2664" i="1" s="1"/>
  <c r="N2665" i="1" a="1"/>
  <c r="N2665" i="1" s="1"/>
  <c r="N2666" i="1" a="1"/>
  <c r="N2666" i="1" s="1"/>
  <c r="N2667" i="1" a="1"/>
  <c r="N2667" i="1" s="1"/>
  <c r="N2668" i="1" a="1"/>
  <c r="N2668" i="1" s="1"/>
  <c r="N2669" i="1" a="1"/>
  <c r="N2669" i="1" s="1"/>
  <c r="N2670" i="1" a="1"/>
  <c r="N2670" i="1" s="1"/>
  <c r="N2671" i="1" a="1"/>
  <c r="N2671" i="1" s="1"/>
  <c r="N2672" i="1" a="1"/>
  <c r="N2672" i="1" s="1"/>
  <c r="N2673" i="1" a="1"/>
  <c r="N2673" i="1" s="1"/>
  <c r="N2674" i="1" a="1"/>
  <c r="N2674" i="1" s="1"/>
  <c r="N2675" i="1" a="1"/>
  <c r="N2675" i="1" s="1"/>
  <c r="N2676" i="1" a="1"/>
  <c r="N2676" i="1" s="1"/>
  <c r="N2677" i="1" a="1"/>
  <c r="N2677" i="1" s="1"/>
  <c r="N2678" i="1" a="1"/>
  <c r="N2678" i="1" s="1"/>
  <c r="N2679" i="1" a="1"/>
  <c r="N2679" i="1" s="1"/>
  <c r="N2680" i="1" a="1"/>
  <c r="N2680" i="1" s="1"/>
  <c r="N2681" i="1" a="1"/>
  <c r="N2681" i="1" s="1"/>
  <c r="N2682" i="1" a="1"/>
  <c r="N2682" i="1" s="1"/>
  <c r="N2683" i="1" a="1"/>
  <c r="N2683" i="1" s="1"/>
  <c r="N2684" i="1" a="1"/>
  <c r="N2684" i="1" s="1"/>
  <c r="N2685" i="1" a="1"/>
  <c r="N2685" i="1" s="1"/>
  <c r="N2686" i="1" a="1"/>
  <c r="N2686" i="1" s="1"/>
  <c r="N2687" i="1" a="1"/>
  <c r="N2687" i="1" s="1"/>
  <c r="N2688" i="1" a="1"/>
  <c r="N2688" i="1" s="1"/>
  <c r="N2689" i="1" a="1"/>
  <c r="N2689" i="1" s="1"/>
  <c r="N2690" i="1" a="1"/>
  <c r="N2690" i="1" s="1"/>
  <c r="N2691" i="1" a="1"/>
  <c r="N2691" i="1" s="1"/>
  <c r="N2692" i="1" a="1"/>
  <c r="N2692" i="1" s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 s="1"/>
  <c r="N2698" i="1" a="1"/>
  <c r="N2698" i="1" s="1"/>
  <c r="N2699" i="1" a="1"/>
  <c r="N2699" i="1" s="1"/>
  <c r="N2700" i="1" a="1"/>
  <c r="N2700" i="1" s="1"/>
  <c r="N2701" i="1" a="1"/>
  <c r="N2701" i="1" s="1"/>
  <c r="N2702" i="1" a="1"/>
  <c r="N2702" i="1" s="1"/>
  <c r="N2703" i="1" a="1"/>
  <c r="N2703" i="1" s="1"/>
  <c r="N2704" i="1" a="1"/>
  <c r="N2704" i="1" s="1"/>
  <c r="N2705" i="1" a="1"/>
  <c r="N2705" i="1" s="1"/>
  <c r="N2706" i="1" a="1"/>
  <c r="N2706" i="1" s="1"/>
  <c r="N2707" i="1" a="1"/>
  <c r="N2707" i="1" s="1"/>
  <c r="N2708" i="1" a="1"/>
  <c r="N2708" i="1" s="1"/>
  <c r="N2709" i="1" a="1"/>
  <c r="N2709" i="1" s="1"/>
  <c r="N2710" i="1" a="1"/>
  <c r="N2710" i="1" s="1"/>
  <c r="N2711" i="1" a="1"/>
  <c r="N2711" i="1" s="1"/>
  <c r="N2712" i="1" a="1"/>
  <c r="N2712" i="1" s="1"/>
  <c r="N2713" i="1" a="1"/>
  <c r="N2713" i="1" s="1"/>
  <c r="N2714" i="1" a="1"/>
  <c r="N2714" i="1" s="1"/>
  <c r="N2715" i="1" a="1"/>
  <c r="N2715" i="1" s="1"/>
  <c r="N2716" i="1" a="1"/>
  <c r="N2716" i="1" s="1"/>
  <c r="N2717" i="1" a="1"/>
  <c r="N2717" i="1" s="1"/>
  <c r="N2718" i="1" a="1"/>
  <c r="N2718" i="1" s="1"/>
  <c r="N2719" i="1" a="1"/>
  <c r="N2719" i="1" s="1"/>
  <c r="N2720" i="1" a="1"/>
  <c r="N2720" i="1" s="1"/>
  <c r="N2721" i="1" a="1"/>
  <c r="N2721" i="1" s="1"/>
  <c r="N2722" i="1" a="1"/>
  <c r="N2722" i="1" s="1"/>
  <c r="N2723" i="1" a="1"/>
  <c r="N2723" i="1" s="1"/>
  <c r="N2724" i="1" a="1"/>
  <c r="N2724" i="1" s="1"/>
  <c r="N2725" i="1" a="1"/>
  <c r="N2725" i="1" s="1"/>
  <c r="N2726" i="1" a="1"/>
  <c r="N2726" i="1" s="1"/>
  <c r="N2727" i="1" a="1"/>
  <c r="N2727" i="1" s="1"/>
  <c r="N2728" i="1" a="1"/>
  <c r="N2728" i="1" s="1"/>
  <c r="N2729" i="1" a="1"/>
  <c r="N2729" i="1" s="1"/>
  <c r="N2730" i="1" a="1"/>
  <c r="N2730" i="1" s="1"/>
  <c r="N2731" i="1" a="1"/>
  <c r="N2731" i="1" s="1"/>
  <c r="N2732" i="1" a="1"/>
  <c r="N2732" i="1" s="1"/>
  <c r="N2733" i="1" a="1"/>
  <c r="N2733" i="1" s="1"/>
  <c r="N2734" i="1" a="1"/>
  <c r="N2734" i="1" s="1"/>
  <c r="N2735" i="1" a="1"/>
  <c r="N2735" i="1" s="1"/>
  <c r="N2736" i="1" a="1"/>
  <c r="N2736" i="1" s="1"/>
  <c r="N2737" i="1" a="1"/>
  <c r="N2737" i="1" s="1"/>
  <c r="N2738" i="1" a="1"/>
  <c r="N2738" i="1" s="1"/>
  <c r="N2739" i="1" a="1"/>
  <c r="N2739" i="1" s="1"/>
  <c r="N2740" i="1" a="1"/>
  <c r="N2740" i="1" s="1"/>
  <c r="N2741" i="1" a="1"/>
  <c r="N2741" i="1" s="1"/>
  <c r="N2742" i="1" a="1"/>
  <c r="N2742" i="1" s="1"/>
  <c r="N2743" i="1" a="1"/>
  <c r="N2743" i="1" s="1"/>
  <c r="N2744" i="1" a="1"/>
  <c r="N2744" i="1" s="1"/>
  <c r="N2745" i="1" a="1"/>
  <c r="N2745" i="1" s="1"/>
  <c r="N2746" i="1" a="1"/>
  <c r="N2746" i="1" s="1"/>
  <c r="N2747" i="1" a="1"/>
  <c r="N2747" i="1" s="1"/>
  <c r="N2748" i="1" a="1"/>
  <c r="N2748" i="1" s="1"/>
  <c r="N2749" i="1" a="1"/>
  <c r="N2749" i="1" s="1"/>
  <c r="N2750" i="1" a="1"/>
  <c r="N2750" i="1" s="1"/>
  <c r="N2751" i="1" a="1"/>
  <c r="N2751" i="1" s="1"/>
  <c r="N2752" i="1" a="1"/>
  <c r="N2752" i="1" s="1"/>
  <c r="N2753" i="1" a="1"/>
  <c r="N2753" i="1" s="1"/>
  <c r="N2754" i="1" a="1"/>
  <c r="N2754" i="1" s="1"/>
  <c r="N2755" i="1" a="1"/>
  <c r="N2755" i="1" s="1"/>
  <c r="N2756" i="1" a="1"/>
  <c r="N2756" i="1" s="1"/>
  <c r="N2757" i="1" a="1"/>
  <c r="N2757" i="1" s="1"/>
  <c r="N2758" i="1" a="1"/>
  <c r="N2758" i="1" s="1"/>
  <c r="N2759" i="1" a="1"/>
  <c r="N2759" i="1" s="1"/>
  <c r="N2760" i="1" a="1"/>
  <c r="N2760" i="1" s="1"/>
  <c r="N2761" i="1" a="1"/>
  <c r="N2761" i="1" s="1"/>
  <c r="N2762" i="1" a="1"/>
  <c r="N2762" i="1" s="1"/>
  <c r="N2763" i="1" a="1"/>
  <c r="N2763" i="1" s="1"/>
  <c r="N2764" i="1" a="1"/>
  <c r="N2764" i="1" s="1"/>
  <c r="N2765" i="1" a="1"/>
  <c r="N2765" i="1" s="1"/>
  <c r="N2766" i="1" a="1"/>
  <c r="N2766" i="1" s="1"/>
  <c r="N2767" i="1" a="1"/>
  <c r="N2767" i="1" s="1"/>
  <c r="N2768" i="1" a="1"/>
  <c r="N2768" i="1" s="1"/>
  <c r="N2769" i="1" a="1"/>
  <c r="N2769" i="1" s="1"/>
  <c r="N2770" i="1" a="1"/>
  <c r="N2770" i="1" s="1"/>
  <c r="N2771" i="1" a="1"/>
  <c r="N2771" i="1" s="1"/>
  <c r="N2772" i="1" a="1"/>
  <c r="N2772" i="1" s="1"/>
  <c r="N2773" i="1" a="1"/>
  <c r="N2773" i="1" s="1"/>
  <c r="N2774" i="1" a="1"/>
  <c r="N2774" i="1" s="1"/>
  <c r="N2775" i="1" a="1"/>
  <c r="N2775" i="1" s="1"/>
  <c r="N2776" i="1" a="1"/>
  <c r="N2776" i="1" s="1"/>
  <c r="N2777" i="1" a="1"/>
  <c r="N2777" i="1" s="1"/>
  <c r="N2778" i="1" a="1"/>
  <c r="N2778" i="1" s="1"/>
  <c r="N2779" i="1" a="1"/>
  <c r="N2779" i="1" s="1"/>
  <c r="N2780" i="1" a="1"/>
  <c r="N2780" i="1" s="1"/>
  <c r="N2781" i="1" a="1"/>
  <c r="N2781" i="1" s="1"/>
  <c r="N2782" i="1" a="1"/>
  <c r="N2782" i="1" s="1"/>
  <c r="N2783" i="1" a="1"/>
  <c r="N2783" i="1" s="1"/>
  <c r="N2784" i="1" a="1"/>
  <c r="N2784" i="1" s="1"/>
  <c r="N2785" i="1" a="1"/>
  <c r="N2785" i="1" s="1"/>
  <c r="N2786" i="1" a="1"/>
  <c r="N2786" i="1" s="1"/>
  <c r="N2787" i="1" a="1"/>
  <c r="N2787" i="1" s="1"/>
  <c r="N2788" i="1" a="1"/>
  <c r="N2788" i="1" s="1"/>
  <c r="N2789" i="1" a="1"/>
  <c r="N2789" i="1" s="1"/>
  <c r="N2790" i="1" a="1"/>
  <c r="N2790" i="1" s="1"/>
  <c r="N2791" i="1" a="1"/>
  <c r="N2791" i="1" s="1"/>
  <c r="N2792" i="1" a="1"/>
  <c r="N2792" i="1" s="1"/>
  <c r="N2793" i="1" a="1"/>
  <c r="N2793" i="1" s="1"/>
  <c r="N2794" i="1" a="1"/>
  <c r="N2794" i="1" s="1"/>
  <c r="N2795" i="1" a="1"/>
  <c r="N2795" i="1" s="1"/>
  <c r="N2796" i="1" a="1"/>
  <c r="N2796" i="1" s="1"/>
  <c r="N2797" i="1" a="1"/>
  <c r="N2797" i="1" s="1"/>
  <c r="N2798" i="1" a="1"/>
  <c r="N2798" i="1" s="1"/>
  <c r="N2799" i="1" a="1"/>
  <c r="N2799" i="1" s="1"/>
  <c r="N2800" i="1" a="1"/>
  <c r="N2800" i="1" s="1"/>
  <c r="N2801" i="1" a="1"/>
  <c r="N2801" i="1" s="1"/>
  <c r="N2802" i="1" a="1"/>
  <c r="N2802" i="1" s="1"/>
  <c r="N2803" i="1" a="1"/>
  <c r="N2803" i="1" s="1"/>
  <c r="N2804" i="1" a="1"/>
  <c r="N2804" i="1" s="1"/>
  <c r="N2805" i="1" a="1"/>
  <c r="N2805" i="1" s="1"/>
  <c r="N2806" i="1" a="1"/>
  <c r="N2806" i="1" s="1"/>
  <c r="N2807" i="1" a="1"/>
  <c r="N2807" i="1" s="1"/>
  <c r="N2808" i="1" a="1"/>
  <c r="N2808" i="1" s="1"/>
  <c r="N2809" i="1" a="1"/>
  <c r="N2809" i="1" s="1"/>
  <c r="N2810" i="1" a="1"/>
  <c r="N2810" i="1" s="1"/>
  <c r="N2811" i="1" a="1"/>
  <c r="N2811" i="1" s="1"/>
  <c r="N2812" i="1" a="1"/>
  <c r="N2812" i="1" s="1"/>
  <c r="N2813" i="1" a="1"/>
  <c r="N2813" i="1" s="1"/>
  <c r="N2814" i="1" a="1"/>
  <c r="N2814" i="1" s="1"/>
  <c r="N2815" i="1" a="1"/>
  <c r="N2815" i="1" s="1"/>
  <c r="N2816" i="1" a="1"/>
  <c r="N2816" i="1" s="1"/>
  <c r="N2817" i="1" a="1"/>
  <c r="N2817" i="1" s="1"/>
  <c r="N2818" i="1" a="1"/>
  <c r="N2818" i="1" s="1"/>
  <c r="N2819" i="1" a="1"/>
  <c r="N2819" i="1" s="1"/>
  <c r="N2820" i="1" a="1"/>
  <c r="N2820" i="1" s="1"/>
  <c r="N2821" i="1" a="1"/>
  <c r="N2821" i="1" s="1"/>
  <c r="N2822" i="1" a="1"/>
  <c r="N2822" i="1" s="1"/>
  <c r="N2823" i="1" a="1"/>
  <c r="N2823" i="1" s="1"/>
  <c r="N2824" i="1" a="1"/>
  <c r="N2824" i="1" s="1"/>
  <c r="N2825" i="1" a="1"/>
  <c r="N2825" i="1" s="1"/>
  <c r="N2826" i="1" a="1"/>
  <c r="N2826" i="1" s="1"/>
  <c r="N2827" i="1" a="1"/>
  <c r="N2827" i="1" s="1"/>
  <c r="N2828" i="1" a="1"/>
  <c r="N2828" i="1" s="1"/>
  <c r="N2829" i="1" a="1"/>
  <c r="N2829" i="1" s="1"/>
  <c r="N2830" i="1" a="1"/>
  <c r="N2830" i="1" s="1"/>
  <c r="N2831" i="1" a="1"/>
  <c r="N2831" i="1" s="1"/>
  <c r="N2832" i="1" a="1"/>
  <c r="N2832" i="1" s="1"/>
  <c r="N2833" i="1" a="1"/>
  <c r="N2833" i="1" s="1"/>
  <c r="N2834" i="1" a="1"/>
  <c r="N2834" i="1" s="1"/>
  <c r="N2835" i="1" a="1"/>
  <c r="N2835" i="1" s="1"/>
  <c r="N2836" i="1" a="1"/>
  <c r="N2836" i="1" s="1"/>
  <c r="N2837" i="1" a="1"/>
  <c r="N2837" i="1" s="1"/>
  <c r="N2838" i="1" a="1"/>
  <c r="N2838" i="1" s="1"/>
  <c r="N2839" i="1" a="1"/>
  <c r="N2839" i="1" s="1"/>
  <c r="N2840" i="1" a="1"/>
  <c r="N2840" i="1" s="1"/>
  <c r="N2841" i="1" a="1"/>
  <c r="N2841" i="1" s="1"/>
  <c r="N2842" i="1" a="1"/>
  <c r="N2842" i="1" s="1"/>
  <c r="N2843" i="1" a="1"/>
  <c r="N2843" i="1" s="1"/>
  <c r="N2844" i="1" a="1"/>
  <c r="N2844" i="1" s="1"/>
  <c r="N2845" i="1" a="1"/>
  <c r="N2845" i="1" s="1"/>
  <c r="N2846" i="1" a="1"/>
  <c r="N2846" i="1" s="1"/>
  <c r="N2847" i="1" a="1"/>
  <c r="N2847" i="1" s="1"/>
  <c r="N2848" i="1" a="1"/>
  <c r="N2848" i="1" s="1"/>
  <c r="N2849" i="1" a="1"/>
  <c r="N2849" i="1" s="1"/>
  <c r="N2850" i="1" a="1"/>
  <c r="N2850" i="1" s="1"/>
  <c r="N2851" i="1" a="1"/>
  <c r="N2851" i="1" s="1"/>
  <c r="N2852" i="1" a="1"/>
  <c r="N2852" i="1" s="1"/>
  <c r="N2853" i="1" a="1"/>
  <c r="N2853" i="1" s="1"/>
  <c r="N2854" i="1" a="1"/>
  <c r="N2854" i="1" s="1"/>
  <c r="N2855" i="1" a="1"/>
  <c r="N2855" i="1" s="1"/>
  <c r="N2856" i="1" a="1"/>
  <c r="N2856" i="1" s="1"/>
  <c r="N2857" i="1" a="1"/>
  <c r="N2857" i="1" s="1"/>
  <c r="N2858" i="1" a="1"/>
  <c r="N2858" i="1" s="1"/>
  <c r="N2859" i="1" a="1"/>
  <c r="N2859" i="1" s="1"/>
  <c r="N2860" i="1" a="1"/>
  <c r="N2860" i="1" s="1"/>
  <c r="N2861" i="1" a="1"/>
  <c r="N2861" i="1" s="1"/>
  <c r="N2862" i="1" a="1"/>
  <c r="N2862" i="1" s="1"/>
  <c r="N2863" i="1" a="1"/>
  <c r="N2863" i="1" s="1"/>
  <c r="N2864" i="1" a="1"/>
  <c r="N2864" i="1" s="1"/>
  <c r="N2865" i="1" a="1"/>
  <c r="N2865" i="1" s="1"/>
  <c r="N2866" i="1" a="1"/>
  <c r="N2866" i="1" s="1"/>
  <c r="N2867" i="1" a="1"/>
  <c r="N2867" i="1" s="1"/>
  <c r="N2868" i="1" a="1"/>
  <c r="N2868" i="1" s="1"/>
  <c r="N2869" i="1" a="1"/>
  <c r="N2869" i="1" s="1"/>
  <c r="N2870" i="1" a="1"/>
  <c r="N2870" i="1" s="1"/>
  <c r="N2871" i="1" a="1"/>
  <c r="N2871" i="1" s="1"/>
  <c r="N2872" i="1" a="1"/>
  <c r="N2872" i="1" s="1"/>
  <c r="N2873" i="1" a="1"/>
  <c r="N2873" i="1" s="1"/>
  <c r="N2874" i="1" a="1"/>
  <c r="N2874" i="1" s="1"/>
  <c r="N2875" i="1" a="1"/>
  <c r="N2875" i="1" s="1"/>
  <c r="N2876" i="1" a="1"/>
  <c r="N2876" i="1" s="1"/>
  <c r="N2877" i="1" a="1"/>
  <c r="N2877" i="1" s="1"/>
  <c r="N2878" i="1" a="1"/>
  <c r="N2878" i="1" s="1"/>
  <c r="N2879" i="1" a="1"/>
  <c r="N2879" i="1" s="1"/>
  <c r="N2880" i="1" a="1"/>
  <c r="N2880" i="1" s="1"/>
  <c r="N2881" i="1" a="1"/>
  <c r="N2881" i="1" s="1"/>
  <c r="N2882" i="1" a="1"/>
  <c r="N2882" i="1" s="1"/>
  <c r="N2883" i="1" a="1"/>
  <c r="N2883" i="1" s="1"/>
  <c r="N2884" i="1" a="1"/>
  <c r="N2884" i="1" s="1"/>
  <c r="N2885" i="1" a="1"/>
  <c r="N2885" i="1" s="1"/>
  <c r="N2886" i="1" a="1"/>
  <c r="N2886" i="1" s="1"/>
  <c r="N2887" i="1" a="1"/>
  <c r="N2887" i="1" s="1"/>
  <c r="N2888" i="1" a="1"/>
  <c r="N2888" i="1" s="1"/>
  <c r="N2889" i="1" a="1"/>
  <c r="N2889" i="1" s="1"/>
  <c r="N2890" i="1" a="1"/>
  <c r="N2890" i="1" s="1"/>
  <c r="N2891" i="1" a="1"/>
  <c r="N2891" i="1" s="1"/>
  <c r="N2892" i="1" a="1"/>
  <c r="N2892" i="1" s="1"/>
  <c r="N2893" i="1" a="1"/>
  <c r="N2893" i="1" s="1"/>
  <c r="N2894" i="1" a="1"/>
  <c r="N2894" i="1" s="1"/>
  <c r="N2895" i="1" a="1"/>
  <c r="N2895" i="1" s="1"/>
  <c r="N2896" i="1" a="1"/>
  <c r="N2896" i="1" s="1"/>
  <c r="N2897" i="1" a="1"/>
  <c r="N2897" i="1" s="1"/>
  <c r="N2898" i="1" a="1"/>
  <c r="N2898" i="1" s="1"/>
  <c r="N2899" i="1" a="1"/>
  <c r="N2899" i="1" s="1"/>
  <c r="N2900" i="1" a="1"/>
  <c r="N2900" i="1" s="1"/>
  <c r="N2901" i="1" a="1"/>
  <c r="N2901" i="1" s="1"/>
  <c r="N2902" i="1" a="1"/>
  <c r="N2902" i="1" s="1"/>
  <c r="N2903" i="1" a="1"/>
  <c r="N2903" i="1" s="1"/>
  <c r="N2904" i="1" a="1"/>
  <c r="N2904" i="1" s="1"/>
  <c r="N2905" i="1" a="1"/>
  <c r="N2905" i="1" s="1"/>
  <c r="N2906" i="1" a="1"/>
  <c r="N2906" i="1" s="1"/>
  <c r="N2907" i="1" a="1"/>
  <c r="N2907" i="1" s="1"/>
  <c r="N2908" i="1" a="1"/>
  <c r="N2908" i="1" s="1"/>
  <c r="N2909" i="1" a="1"/>
  <c r="N2909" i="1" s="1"/>
  <c r="N2910" i="1" a="1"/>
  <c r="N2910" i="1" s="1"/>
  <c r="N2911" i="1" a="1"/>
  <c r="N2911" i="1" s="1"/>
  <c r="N2912" i="1" a="1"/>
  <c r="N2912" i="1" s="1"/>
  <c r="N2913" i="1" a="1"/>
  <c r="N2913" i="1" s="1"/>
  <c r="N2914" i="1" a="1"/>
  <c r="N2914" i="1" s="1"/>
  <c r="N2915" i="1" a="1"/>
  <c r="N2915" i="1" s="1"/>
  <c r="N2916" i="1" a="1"/>
  <c r="N2916" i="1" s="1"/>
  <c r="N2917" i="1" a="1"/>
  <c r="N2917" i="1" s="1"/>
  <c r="N2918" i="1" a="1"/>
  <c r="N2918" i="1" s="1"/>
  <c r="N2919" i="1" a="1"/>
  <c r="N2919" i="1" s="1"/>
  <c r="N2920" i="1" a="1"/>
  <c r="N2920" i="1" s="1"/>
  <c r="N2921" i="1" a="1"/>
  <c r="N2921" i="1" s="1"/>
  <c r="N2922" i="1" a="1"/>
  <c r="N2922" i="1" s="1"/>
  <c r="N2923" i="1" a="1"/>
  <c r="N2923" i="1" s="1"/>
  <c r="N2924" i="1" a="1"/>
  <c r="N2924" i="1" s="1"/>
  <c r="N2925" i="1" a="1"/>
  <c r="N2925" i="1" s="1"/>
  <c r="N2926" i="1" a="1"/>
  <c r="N2926" i="1" s="1"/>
  <c r="N2927" i="1" a="1"/>
  <c r="N2927" i="1" s="1"/>
  <c r="N2928" i="1" a="1"/>
  <c r="N2928" i="1" s="1"/>
  <c r="N2929" i="1" a="1"/>
  <c r="N2929" i="1" s="1"/>
  <c r="N2930" i="1" a="1"/>
  <c r="N2930" i="1" s="1"/>
  <c r="N2931" i="1" a="1"/>
  <c r="N2931" i="1" s="1"/>
  <c r="N2932" i="1" a="1"/>
  <c r="N2932" i="1" s="1"/>
  <c r="N2933" i="1" a="1"/>
  <c r="N2933" i="1" s="1"/>
  <c r="N2934" i="1" a="1"/>
  <c r="N2934" i="1" s="1"/>
  <c r="N2935" i="1" a="1"/>
  <c r="N2935" i="1" s="1"/>
  <c r="N2936" i="1" a="1"/>
  <c r="N2936" i="1" s="1"/>
  <c r="N2937" i="1" a="1"/>
  <c r="N2937" i="1" s="1"/>
  <c r="N2938" i="1" a="1"/>
  <c r="N2938" i="1" s="1"/>
  <c r="N2939" i="1" a="1"/>
  <c r="N2939" i="1" s="1"/>
  <c r="N2940" i="1" a="1"/>
  <c r="N2940" i="1" s="1"/>
  <c r="N2941" i="1" a="1"/>
  <c r="N2941" i="1" s="1"/>
  <c r="N2942" i="1" a="1"/>
  <c r="N2942" i="1" s="1"/>
  <c r="N2943" i="1" a="1"/>
  <c r="N2943" i="1" s="1"/>
  <c r="N2944" i="1" a="1"/>
  <c r="N2944" i="1" s="1"/>
  <c r="N2945" i="1" a="1"/>
  <c r="N2945" i="1" s="1"/>
  <c r="N2946" i="1" a="1"/>
  <c r="N2946" i="1" s="1"/>
  <c r="N2947" i="1" a="1"/>
  <c r="N2947" i="1" s="1"/>
  <c r="N2948" i="1" a="1"/>
  <c r="N2948" i="1" s="1"/>
  <c r="N2949" i="1" a="1"/>
  <c r="N2949" i="1" s="1"/>
  <c r="N2950" i="1" a="1"/>
  <c r="N2950" i="1" s="1"/>
  <c r="N2951" i="1" a="1"/>
  <c r="N2951" i="1" s="1"/>
  <c r="N2952" i="1" a="1"/>
  <c r="N2952" i="1" s="1"/>
  <c r="N2953" i="1" a="1"/>
  <c r="N2953" i="1" s="1"/>
  <c r="N2954" i="1" a="1"/>
  <c r="N2954" i="1" s="1"/>
  <c r="N2955" i="1" a="1"/>
  <c r="N2955" i="1" s="1"/>
  <c r="N2956" i="1" a="1"/>
  <c r="N2956" i="1" s="1"/>
  <c r="N2957" i="1" a="1"/>
  <c r="N2957" i="1" s="1"/>
  <c r="N2958" i="1" a="1"/>
  <c r="N2958" i="1" s="1"/>
  <c r="N2959" i="1" a="1"/>
  <c r="N2959" i="1" s="1"/>
  <c r="N2960" i="1" a="1"/>
  <c r="N2960" i="1" s="1"/>
  <c r="N2961" i="1" a="1"/>
  <c r="N2961" i="1" s="1"/>
  <c r="N2962" i="1" a="1"/>
  <c r="N2962" i="1" s="1"/>
  <c r="N2963" i="1" a="1"/>
  <c r="N2963" i="1" s="1"/>
  <c r="N2964" i="1" a="1"/>
  <c r="N2964" i="1" s="1"/>
  <c r="N2965" i="1" a="1"/>
  <c r="N2965" i="1" s="1"/>
  <c r="N2966" i="1" a="1"/>
  <c r="N2966" i="1" s="1"/>
  <c r="N2967" i="1" a="1"/>
  <c r="N2967" i="1" s="1"/>
  <c r="N2968" i="1" a="1"/>
  <c r="N2968" i="1" s="1"/>
  <c r="N2969" i="1" a="1"/>
  <c r="N2969" i="1" s="1"/>
  <c r="N2970" i="1" a="1"/>
  <c r="N2970" i="1" s="1"/>
  <c r="N2971" i="1" a="1"/>
  <c r="N2971" i="1" s="1"/>
  <c r="N2972" i="1" a="1"/>
  <c r="N2972" i="1" s="1"/>
  <c r="N2973" i="1" a="1"/>
  <c r="N2973" i="1" s="1"/>
  <c r="N2974" i="1" a="1"/>
  <c r="N2974" i="1" s="1"/>
  <c r="N2975" i="1" a="1"/>
  <c r="N2975" i="1" s="1"/>
  <c r="N2976" i="1" a="1"/>
  <c r="N2976" i="1" s="1"/>
  <c r="N2977" i="1" a="1"/>
  <c r="N2977" i="1" s="1"/>
  <c r="N2978" i="1" a="1"/>
  <c r="N2978" i="1" s="1"/>
  <c r="N2979" i="1" a="1"/>
  <c r="N2979" i="1" s="1"/>
  <c r="N2980" i="1" a="1"/>
  <c r="N2980" i="1" s="1"/>
  <c r="N2981" i="1" a="1"/>
  <c r="N2981" i="1" s="1"/>
  <c r="N2982" i="1" a="1"/>
  <c r="N2982" i="1" s="1"/>
  <c r="N2983" i="1" a="1"/>
  <c r="N2983" i="1" s="1"/>
  <c r="N2984" i="1" a="1"/>
  <c r="N2984" i="1" s="1"/>
  <c r="N2985" i="1" a="1"/>
  <c r="N2985" i="1" s="1"/>
  <c r="N2986" i="1" a="1"/>
  <c r="N2986" i="1" s="1"/>
  <c r="N2987" i="1" a="1"/>
  <c r="N2987" i="1" s="1"/>
  <c r="N2988" i="1" a="1"/>
  <c r="N2988" i="1" s="1"/>
  <c r="N2989" i="1" a="1"/>
  <c r="N2989" i="1" s="1"/>
  <c r="N2990" i="1" a="1"/>
  <c r="N2990" i="1" s="1"/>
  <c r="N2991" i="1" a="1"/>
  <c r="N2991" i="1" s="1"/>
  <c r="N2992" i="1" a="1"/>
  <c r="N2992" i="1" s="1"/>
  <c r="N2993" i="1" a="1"/>
  <c r="N2993" i="1" s="1"/>
  <c r="N2994" i="1" a="1"/>
  <c r="N2994" i="1" s="1"/>
  <c r="N2995" i="1" a="1"/>
  <c r="N2995" i="1" s="1"/>
  <c r="N2996" i="1" a="1"/>
  <c r="N2996" i="1" s="1"/>
  <c r="N2997" i="1" a="1"/>
  <c r="N2997" i="1" s="1"/>
  <c r="N2998" i="1" a="1"/>
  <c r="N2998" i="1" s="1"/>
  <c r="N2999" i="1" a="1"/>
  <c r="N2999" i="1" s="1"/>
  <c r="N3000" i="1" a="1"/>
  <c r="N3000" i="1" s="1"/>
  <c r="N3001" i="1" a="1"/>
  <c r="N3001" i="1" s="1"/>
  <c r="N3002" i="1" a="1"/>
  <c r="N3002" i="1" s="1"/>
  <c r="N3003" i="1" a="1"/>
  <c r="N3003" i="1" s="1"/>
  <c r="N3004" i="1" a="1"/>
  <c r="N3004" i="1" s="1"/>
  <c r="N3005" i="1" a="1"/>
  <c r="N3005" i="1" s="1"/>
  <c r="N3006" i="1" a="1"/>
  <c r="N3006" i="1" s="1"/>
  <c r="N3007" i="1" a="1"/>
  <c r="N3007" i="1" s="1"/>
  <c r="N3008" i="1" a="1"/>
  <c r="N3008" i="1" s="1"/>
  <c r="N3009" i="1" a="1"/>
  <c r="N3009" i="1" s="1"/>
  <c r="N3010" i="1" a="1"/>
  <c r="N3010" i="1" s="1"/>
  <c r="N3011" i="1" a="1"/>
  <c r="N3011" i="1" s="1"/>
  <c r="N3012" i="1" a="1"/>
  <c r="N3012" i="1" s="1"/>
  <c r="N3013" i="1" a="1"/>
  <c r="N3013" i="1" s="1"/>
  <c r="N3014" i="1" a="1"/>
  <c r="N3014" i="1" s="1"/>
  <c r="N3015" i="1" a="1"/>
  <c r="N3015" i="1" s="1"/>
  <c r="N3016" i="1" a="1"/>
  <c r="N3016" i="1" s="1"/>
  <c r="N3017" i="1" a="1"/>
  <c r="N3017" i="1" s="1"/>
  <c r="N3018" i="1" a="1"/>
  <c r="N3018" i="1" s="1"/>
  <c r="N3019" i="1" a="1"/>
  <c r="N3019" i="1" s="1"/>
  <c r="N3020" i="1" a="1"/>
  <c r="N3020" i="1" s="1"/>
  <c r="N3021" i="1" a="1"/>
  <c r="N3021" i="1" s="1"/>
  <c r="N3022" i="1" a="1"/>
  <c r="N3022" i="1" s="1"/>
  <c r="N3023" i="1" a="1"/>
  <c r="N3023" i="1" s="1"/>
  <c r="N3024" i="1" a="1"/>
  <c r="N3024" i="1" s="1"/>
  <c r="N3025" i="1" a="1"/>
  <c r="N3025" i="1" s="1"/>
  <c r="N3026" i="1" a="1"/>
  <c r="N3026" i="1" s="1"/>
  <c r="N3027" i="1" a="1"/>
  <c r="N3027" i="1" s="1"/>
  <c r="N3028" i="1" a="1"/>
  <c r="N3028" i="1" s="1"/>
  <c r="N3029" i="1" a="1"/>
  <c r="N3029" i="1" s="1"/>
  <c r="N3030" i="1" a="1"/>
  <c r="N3030" i="1" s="1"/>
  <c r="N3031" i="1" a="1"/>
  <c r="N3031" i="1" s="1"/>
  <c r="N3032" i="1" a="1"/>
  <c r="N3032" i="1" s="1"/>
  <c r="N3033" i="1" a="1"/>
  <c r="N3033" i="1" s="1"/>
  <c r="N3034" i="1" a="1"/>
  <c r="N3034" i="1" s="1"/>
  <c r="N3035" i="1" a="1"/>
  <c r="N3035" i="1" s="1"/>
  <c r="N3036" i="1" a="1"/>
  <c r="N3036" i="1" s="1"/>
  <c r="N3037" i="1" a="1"/>
  <c r="N3037" i="1" s="1"/>
  <c r="N3038" i="1" a="1"/>
  <c r="N3038" i="1" s="1"/>
  <c r="N3039" i="1" a="1"/>
  <c r="N3039" i="1" s="1"/>
  <c r="N3040" i="1" a="1"/>
  <c r="N3040" i="1" s="1"/>
  <c r="N3041" i="1" a="1"/>
  <c r="N3041" i="1" s="1"/>
  <c r="N3042" i="1" a="1"/>
  <c r="N3042" i="1" s="1"/>
  <c r="N3043" i="1" a="1"/>
  <c r="N3043" i="1" s="1"/>
  <c r="N3044" i="1" a="1"/>
  <c r="N3044" i="1" s="1"/>
  <c r="N3045" i="1" a="1"/>
  <c r="N3045" i="1" s="1"/>
  <c r="N3046" i="1" a="1"/>
  <c r="N3046" i="1" s="1"/>
  <c r="N3047" i="1" a="1"/>
  <c r="N3047" i="1" s="1"/>
  <c r="N3048" i="1" a="1"/>
  <c r="N3048" i="1" s="1"/>
  <c r="N3049" i="1" a="1"/>
  <c r="N3049" i="1" s="1"/>
  <c r="N3050" i="1" a="1"/>
  <c r="N3050" i="1" s="1"/>
  <c r="N3051" i="1" a="1"/>
  <c r="N3051" i="1" s="1"/>
  <c r="N3052" i="1" a="1"/>
  <c r="N3052" i="1" s="1"/>
  <c r="N3053" i="1" a="1"/>
  <c r="N3053" i="1" s="1"/>
  <c r="N3054" i="1" a="1"/>
  <c r="N3054" i="1" s="1"/>
  <c r="N3055" i="1" a="1"/>
  <c r="N3055" i="1" s="1"/>
  <c r="N3056" i="1" a="1"/>
  <c r="N3056" i="1" s="1"/>
  <c r="N3057" i="1" a="1"/>
  <c r="N3057" i="1" s="1"/>
  <c r="N3058" i="1" a="1"/>
  <c r="N3058" i="1" s="1"/>
  <c r="N3059" i="1" a="1"/>
  <c r="N3059" i="1" s="1"/>
  <c r="N3060" i="1" a="1"/>
  <c r="N3060" i="1" s="1"/>
  <c r="N3061" i="1" a="1"/>
  <c r="N3061" i="1" s="1"/>
  <c r="N3062" i="1" a="1"/>
  <c r="N3062" i="1"/>
  <c r="N3063" i="1" a="1"/>
  <c r="N3063" i="1" s="1"/>
  <c r="N3064" i="1" a="1"/>
  <c r="N3064" i="1" s="1"/>
  <c r="N3065" i="1" a="1"/>
  <c r="N3065" i="1" s="1"/>
  <c r="N3066" i="1" a="1"/>
  <c r="N3066" i="1" s="1"/>
  <c r="N3067" i="1" a="1"/>
  <c r="N3067" i="1" s="1"/>
  <c r="N3068" i="1" a="1"/>
  <c r="N3068" i="1" s="1"/>
  <c r="N3069" i="1" a="1"/>
  <c r="N3069" i="1" s="1"/>
  <c r="N3070" i="1" a="1"/>
  <c r="N3070" i="1"/>
  <c r="N3071" i="1" a="1"/>
  <c r="N3071" i="1" s="1"/>
  <c r="N3072" i="1" a="1"/>
  <c r="N3072" i="1" s="1"/>
  <c r="N3073" i="1" a="1"/>
  <c r="N3073" i="1" s="1"/>
  <c r="N3074" i="1" a="1"/>
  <c r="N3074" i="1" s="1"/>
  <c r="N3075" i="1" a="1"/>
  <c r="N3075" i="1" s="1"/>
  <c r="N3076" i="1" a="1"/>
  <c r="N3076" i="1" s="1"/>
  <c r="N3077" i="1" a="1"/>
  <c r="N3077" i="1" s="1"/>
  <c r="N3078" i="1" a="1"/>
  <c r="N3078" i="1"/>
  <c r="N3079" i="1" a="1"/>
  <c r="N3079" i="1" s="1"/>
  <c r="N3080" i="1" a="1"/>
  <c r="N3080" i="1" s="1"/>
  <c r="N3081" i="1" a="1"/>
  <c r="N3081" i="1" s="1"/>
  <c r="N3082" i="1" a="1"/>
  <c r="N3082" i="1" s="1"/>
  <c r="N3083" i="1" a="1"/>
  <c r="N3083" i="1" s="1"/>
  <c r="N3084" i="1" a="1"/>
  <c r="N3084" i="1" s="1"/>
  <c r="N3085" i="1" a="1"/>
  <c r="N3085" i="1" s="1"/>
  <c r="N3086" i="1" a="1"/>
  <c r="N3086" i="1" s="1"/>
  <c r="N3087" i="1" a="1"/>
  <c r="N3087" i="1" s="1"/>
  <c r="N3088" i="1" a="1"/>
  <c r="N3088" i="1" s="1"/>
  <c r="N3089" i="1" a="1"/>
  <c r="N3089" i="1" s="1"/>
  <c r="N3090" i="1" a="1"/>
  <c r="N3090" i="1" s="1"/>
  <c r="N3091" i="1" a="1"/>
  <c r="N3091" i="1" s="1"/>
  <c r="N3092" i="1" a="1"/>
  <c r="N3092" i="1" s="1"/>
  <c r="N3093" i="1" a="1"/>
  <c r="N3093" i="1" s="1"/>
  <c r="N3094" i="1" a="1"/>
  <c r="N3094" i="1"/>
  <c r="N3095" i="1" a="1"/>
  <c r="N3095" i="1" s="1"/>
  <c r="N3096" i="1" a="1"/>
  <c r="N3096" i="1" s="1"/>
  <c r="N3097" i="1" a="1"/>
  <c r="N3097" i="1" s="1"/>
  <c r="N3098" i="1" a="1"/>
  <c r="N3098" i="1" s="1"/>
  <c r="N3099" i="1" a="1"/>
  <c r="N3099" i="1" s="1"/>
  <c r="N3100" i="1" a="1"/>
  <c r="N3100" i="1" s="1"/>
  <c r="N3101" i="1" a="1"/>
  <c r="N3101" i="1" s="1"/>
  <c r="N3102" i="1" a="1"/>
  <c r="N3102" i="1"/>
  <c r="N3103" i="1" a="1"/>
  <c r="N3103" i="1" s="1"/>
  <c r="N3104" i="1" a="1"/>
  <c r="N3104" i="1" s="1"/>
  <c r="N3105" i="1" a="1"/>
  <c r="N3105" i="1" s="1"/>
  <c r="N3106" i="1" a="1"/>
  <c r="N3106" i="1" s="1"/>
  <c r="N3107" i="1" a="1"/>
  <c r="N3107" i="1" s="1"/>
  <c r="N3108" i="1" a="1"/>
  <c r="N3108" i="1" s="1"/>
  <c r="N3109" i="1" a="1"/>
  <c r="N3109" i="1" s="1"/>
  <c r="N3110" i="1" a="1"/>
  <c r="N3110" i="1"/>
  <c r="N3111" i="1" a="1"/>
  <c r="N3111" i="1" s="1"/>
  <c r="N3112" i="1" a="1"/>
  <c r="N3112" i="1" s="1"/>
  <c r="N3113" i="1" a="1"/>
  <c r="N3113" i="1" s="1"/>
  <c r="N3114" i="1" a="1"/>
  <c r="N3114" i="1" s="1"/>
  <c r="N3115" i="1" a="1"/>
  <c r="N3115" i="1" s="1"/>
  <c r="N3116" i="1" a="1"/>
  <c r="N3116" i="1" s="1"/>
  <c r="N3117" i="1" a="1"/>
  <c r="N3117" i="1" s="1"/>
  <c r="N3118" i="1" a="1"/>
  <c r="N3118" i="1" s="1"/>
  <c r="N3119" i="1" a="1"/>
  <c r="N3119" i="1" s="1"/>
  <c r="N3120" i="1" a="1"/>
  <c r="N3120" i="1" s="1"/>
  <c r="N3121" i="1" a="1"/>
  <c r="N3121" i="1" s="1"/>
  <c r="N3122" i="1" a="1"/>
  <c r="N3122" i="1" s="1"/>
  <c r="N3123" i="1" a="1"/>
  <c r="N3123" i="1" s="1"/>
  <c r="N3124" i="1" a="1"/>
  <c r="N3124" i="1" s="1"/>
  <c r="N3125" i="1" a="1"/>
  <c r="N3125" i="1" s="1"/>
  <c r="N3126" i="1" a="1"/>
  <c r="N3126" i="1"/>
  <c r="N3127" i="1" a="1"/>
  <c r="N3127" i="1" s="1"/>
  <c r="N3128" i="1" a="1"/>
  <c r="N3128" i="1" s="1"/>
  <c r="N3129" i="1" a="1"/>
  <c r="N3129" i="1" s="1"/>
  <c r="N3130" i="1" a="1"/>
  <c r="N3130" i="1" s="1"/>
  <c r="N3131" i="1" a="1"/>
  <c r="N3131" i="1" s="1"/>
  <c r="N3132" i="1" a="1"/>
  <c r="N3132" i="1" s="1"/>
  <c r="N3133" i="1" a="1"/>
  <c r="N3133" i="1" s="1"/>
  <c r="N3134" i="1" a="1"/>
  <c r="N3134" i="1"/>
  <c r="N3135" i="1" a="1"/>
  <c r="N3135" i="1" s="1"/>
  <c r="N3136" i="1" a="1"/>
  <c r="N3136" i="1" s="1"/>
  <c r="N3137" i="1" a="1"/>
  <c r="N3137" i="1" s="1"/>
  <c r="N3138" i="1" a="1"/>
  <c r="N3138" i="1" s="1"/>
  <c r="N3139" i="1" a="1"/>
  <c r="N3139" i="1" s="1"/>
  <c r="N3140" i="1" a="1"/>
  <c r="N3140" i="1" s="1"/>
  <c r="N3141" i="1" a="1"/>
  <c r="N3141" i="1" s="1"/>
  <c r="N3142" i="1" a="1"/>
  <c r="N3142" i="1"/>
  <c r="N3143" i="1" a="1"/>
  <c r="N3143" i="1" s="1"/>
  <c r="N3144" i="1" a="1"/>
  <c r="N3144" i="1" s="1"/>
  <c r="N3145" i="1" a="1"/>
  <c r="N3145" i="1" s="1"/>
  <c r="N3146" i="1" a="1"/>
  <c r="N3146" i="1" s="1"/>
  <c r="N3147" i="1" a="1"/>
  <c r="N3147" i="1" s="1"/>
  <c r="N3148" i="1" a="1"/>
  <c r="N3148" i="1" s="1"/>
  <c r="N3149" i="1" a="1"/>
  <c r="N3149" i="1" s="1"/>
  <c r="N3150" i="1" a="1"/>
  <c r="N3150" i="1" s="1"/>
  <c r="N3151" i="1" a="1"/>
  <c r="N3151" i="1" s="1"/>
  <c r="N3152" i="1" a="1"/>
  <c r="N3152" i="1" s="1"/>
  <c r="N3153" i="1" a="1"/>
  <c r="N3153" i="1" s="1"/>
  <c r="N3154" i="1" a="1"/>
  <c r="N3154" i="1" s="1"/>
  <c r="N3155" i="1" a="1"/>
  <c r="N3155" i="1" s="1"/>
  <c r="N3156" i="1" a="1"/>
  <c r="N3156" i="1" s="1"/>
  <c r="N3157" i="1" a="1"/>
  <c r="N3157" i="1" s="1"/>
  <c r="N3158" i="1" a="1"/>
  <c r="N3158" i="1"/>
  <c r="N3159" i="1" a="1"/>
  <c r="N3159" i="1" s="1"/>
  <c r="N3160" i="1" a="1"/>
  <c r="N3160" i="1" s="1"/>
  <c r="N3161" i="1" a="1"/>
  <c r="N3161" i="1" s="1"/>
  <c r="N3162" i="1" a="1"/>
  <c r="N3162" i="1" s="1"/>
  <c r="N3163" i="1" a="1"/>
  <c r="N3163" i="1" s="1"/>
  <c r="N3164" i="1" a="1"/>
  <c r="N3164" i="1" s="1"/>
  <c r="N3165" i="1" a="1"/>
  <c r="N3165" i="1" s="1"/>
  <c r="N3166" i="1" a="1"/>
  <c r="N3166" i="1"/>
  <c r="N3167" i="1" a="1"/>
  <c r="N3167" i="1" s="1"/>
  <c r="N3168" i="1" a="1"/>
  <c r="N3168" i="1" s="1"/>
  <c r="N3169" i="1" a="1"/>
  <c r="N3169" i="1" s="1"/>
  <c r="N3170" i="1" a="1"/>
  <c r="N3170" i="1" s="1"/>
  <c r="N3171" i="1" a="1"/>
  <c r="N3171" i="1" s="1"/>
  <c r="N3172" i="1" a="1"/>
  <c r="N3172" i="1" s="1"/>
  <c r="N3173" i="1" a="1"/>
  <c r="N3173" i="1" s="1"/>
  <c r="N3174" i="1" a="1"/>
  <c r="N3174" i="1"/>
  <c r="N3175" i="1" a="1"/>
  <c r="N3175" i="1" s="1"/>
  <c r="N3176" i="1" a="1"/>
  <c r="N3176" i="1" s="1"/>
  <c r="N3177" i="1" a="1"/>
  <c r="N3177" i="1" s="1"/>
  <c r="N3178" i="1" a="1"/>
  <c r="N3178" i="1" s="1"/>
  <c r="P6" i="1" l="1"/>
  <c r="U5" i="1" a="1"/>
  <c r="U5" i="1" s="1"/>
  <c r="U6" i="1" s="1"/>
  <c r="L5" i="1"/>
  <c r="L6" i="1" s="1"/>
  <c r="P123" i="1"/>
  <c r="L8" i="1" l="1"/>
  <c r="L7" i="1"/>
  <c r="U8" i="1"/>
  <c r="U7" i="1"/>
  <c r="P7" i="1"/>
  <c r="P8" i="1"/>
</calcChain>
</file>

<file path=xl/connections.xml><?xml version="1.0" encoding="utf-8"?>
<connections xmlns="http://schemas.openxmlformats.org/spreadsheetml/2006/main">
  <connection id="1" odcFile="C:\Users\MARCIO\Documents\Minhas fontes de dados\(padrão) GM_CONTAS_PAGAR_ABERTOS.odc" keepAlive="1" name="(padrão) GM_CONTAS_PAGAR_ABERTOS" type="5" refreshedVersion="6" onlyUseConnectionFile="1" background="1" saveData="1">
    <dbPr connection="Provider=MSDAORA.1;User ID=agricola;Data Source=192.168.4.3/agricola" command="&quot;AGRICOLA&quot;.&quot;GM_CONTAS_PAGAR_ABERTOS&quot;" commandType="3"/>
  </connection>
  <connection id="2" odcFile="C:\Users\MARCIO\Documents\Minhas fontes de dados\192.168.4.3_agricola (padrão) GM_INDICES.odc" keepAlive="1" name="192.168.4.3_agricola (padrão) GM_INDICES" type="5" refreshedVersion="6" background="1" saveData="1">
    <dbPr connection="Provider=MSDAORA.1;User ID=agricola;Data Source=192.168.4.3/agricola" command="&quot;AGRICOLA&quot;.&quot;GM_INDICES&quot;" commandType="3"/>
  </connection>
</connections>
</file>

<file path=xl/sharedStrings.xml><?xml version="1.0" encoding="utf-8"?>
<sst xmlns="http://schemas.openxmlformats.org/spreadsheetml/2006/main" count="31389" uniqueCount="6166">
  <si>
    <t>NOME_EMPRESA</t>
  </si>
  <si>
    <t>DESCRICAO_FILIAL</t>
  </si>
  <si>
    <t>DATA_LCTO</t>
  </si>
  <si>
    <t>NOME_CLIENTE</t>
  </si>
  <si>
    <t>COD_CONTA</t>
  </si>
  <si>
    <t>DOCUMENTO</t>
  </si>
  <si>
    <t>DATA_VCTO</t>
  </si>
  <si>
    <t>SIGLA_MOEDA</t>
  </si>
  <si>
    <t>VALOR_DOCUM</t>
  </si>
  <si>
    <t>VALOR_PAGO</t>
  </si>
  <si>
    <t>SALDO</t>
  </si>
  <si>
    <t>SALDO_CONVERTIDO</t>
  </si>
  <si>
    <t>DESC_FIN_HIST</t>
  </si>
  <si>
    <t>OBSERVACOES</t>
  </si>
  <si>
    <t>HOJE</t>
  </si>
  <si>
    <t>SEQ_PLA_PAGAR</t>
  </si>
  <si>
    <t>VALOR</t>
  </si>
  <si>
    <t>CLAIDES LAZARETTI MASUTTI E OUTROS</t>
  </si>
  <si>
    <t>09-ESCRITORIO</t>
  </si>
  <si>
    <t>BANCO BRADESCO S/A</t>
  </si>
  <si>
    <t>402287-4</t>
  </si>
  <si>
    <t>R$</t>
  </si>
  <si>
    <t>PGTO - FIN INVEST BRADESCO</t>
  </si>
  <si>
    <t>PGTO - FIN INVEST BRADESCO - 04 COLHEIT E 04 PLATAF. JD</t>
  </si>
  <si>
    <t xml:space="preserve">  40686801</t>
  </si>
  <si>
    <t>01-FAZENDA SAUDADES</t>
  </si>
  <si>
    <t>TORRE INDUSTRIA TEXTIL E ARMAZENS GERAIS LTDA</t>
  </si>
  <si>
    <t xml:space="preserve">  CONTRATO</t>
  </si>
  <si>
    <t>PGTO - FORNECEDORES EM GERAL</t>
  </si>
  <si>
    <t>ENCONTRO DE CONTAS COM CONTRATO PARTICULAR DE VENDA CONJ BENEFICIAMENTO DE ALGODÃO</t>
  </si>
  <si>
    <t xml:space="preserve"> 104550501</t>
  </si>
  <si>
    <t>BANCO DO BRASIL SA</t>
  </si>
  <si>
    <t xml:space="preserve"> 96/70232J</t>
  </si>
  <si>
    <t>PGTO - JUROS S/SECURITIZAÇÃO</t>
  </si>
  <si>
    <t>SALDO CONTRATO SECURITIZAÇÃO 96/70232-X</t>
  </si>
  <si>
    <t xml:space="preserve"> 305746901</t>
  </si>
  <si>
    <t xml:space="preserve"> 305747501</t>
  </si>
  <si>
    <t>96/70234-6</t>
  </si>
  <si>
    <t>PGTO - SECURITIZACAO BCO BRASIL</t>
  </si>
  <si>
    <t>SALDO CONTRATO SECURITIZAÇÃO 96/70234-6</t>
  </si>
  <si>
    <t xml:space="preserve"> 305758501</t>
  </si>
  <si>
    <t>96/70232-X</t>
  </si>
  <si>
    <t xml:space="preserve"> 305743501</t>
  </si>
  <si>
    <t>96/702346J</t>
  </si>
  <si>
    <t xml:space="preserve"> 305765401</t>
  </si>
  <si>
    <t>AGROPECUARIA MASUTTI LTDA</t>
  </si>
  <si>
    <t>0841918-3</t>
  </si>
  <si>
    <t>PGTO - JUROS S/ FINANC INVEST</t>
  </si>
  <si>
    <t>SALDO 65/66 PRESTAÇÕES CAMINHAO VOLVO FH 460 - AGROP</t>
  </si>
  <si>
    <t xml:space="preserve"> 255790101</t>
  </si>
  <si>
    <t xml:space="preserve"> 255788201</t>
  </si>
  <si>
    <t xml:space="preserve"> 255792401</t>
  </si>
  <si>
    <t xml:space="preserve"> 255796601</t>
  </si>
  <si>
    <t xml:space="preserve"> 255744901</t>
  </si>
  <si>
    <t xml:space="preserve"> 255779801</t>
  </si>
  <si>
    <t xml:space="preserve"> 255781601</t>
  </si>
  <si>
    <t>OSMAR ANTONIO MARIANO</t>
  </si>
  <si>
    <t xml:space="preserve">PGTO - AQUISIÇÃO DE IMOVEIS </t>
  </si>
  <si>
    <t>AQUISIÇÃO DE 06 IMOVEIS (10A  AO 15A) EM CEREJEIRAS-RO, CFE CONTRATO.</t>
  </si>
  <si>
    <t xml:space="preserve"> 247949601</t>
  </si>
  <si>
    <t>BANCO JOHN DEERE SA</t>
  </si>
  <si>
    <t>816024/12</t>
  </si>
  <si>
    <t>PGTO - FIN INVEST BCO JONH DEERE</t>
  </si>
  <si>
    <t>04 PLANTAD 13L, 02 COLHEIT C/PLAT, 02 PULVER, 01 PLANT 25L E 10 TRATORES</t>
  </si>
  <si>
    <t xml:space="preserve"> 248002501</t>
  </si>
  <si>
    <t>752306/12</t>
  </si>
  <si>
    <t>US$</t>
  </si>
  <si>
    <t>CEDULA CRED JOHN DEERE 05 COLHEIT. ALGODÃO - 7760</t>
  </si>
  <si>
    <t xml:space="preserve"> 155364501</t>
  </si>
  <si>
    <t>0410895-7</t>
  </si>
  <si>
    <t>03 PLANTADEIRAS JD 2100 - 30 LINHAS</t>
  </si>
  <si>
    <t xml:space="preserve"> 205152501</t>
  </si>
  <si>
    <t>BANCO CNH CAPITAL SA</t>
  </si>
  <si>
    <t>2012006977</t>
  </si>
  <si>
    <t>JUROS REF CONTRATO 2012006977 - FINANC  06 COLHEIT GRAOS AFX 8120</t>
  </si>
  <si>
    <t xml:space="preserve"> 205161101</t>
  </si>
  <si>
    <t xml:space="preserve"> 205162301</t>
  </si>
  <si>
    <t>04047125</t>
  </si>
  <si>
    <t>JUROS REF FINANC 05 COLHEITADEIRAS JD 9770 E 05 PLATAFORMAS JD 35 PES</t>
  </si>
  <si>
    <t xml:space="preserve"> 205143901</t>
  </si>
  <si>
    <t>03-FAZENDA JAQUELINE</t>
  </si>
  <si>
    <t>0432021-2</t>
  </si>
  <si>
    <t>05 GRADES ARADORAS CIVEMASA GVPF (MARCHESAN)</t>
  </si>
  <si>
    <t xml:space="preserve"> 268704401</t>
  </si>
  <si>
    <t>04220072</t>
  </si>
  <si>
    <t>01 COLHEITADEIRA CEREAIS JD 9770 E 01 DRAPER FLEXIVEL FD 635</t>
  </si>
  <si>
    <t xml:space="preserve"> 231341101</t>
  </si>
  <si>
    <t xml:space="preserve"> 231342601</t>
  </si>
  <si>
    <t>669533/11</t>
  </si>
  <si>
    <t>SALDO CONTRATO 669533/11 (01 PULVERIZADOR)</t>
  </si>
  <si>
    <t xml:space="preserve"> 253592401</t>
  </si>
  <si>
    <t>BANCO VOLVO (BRASIL) S/A</t>
  </si>
  <si>
    <t>303286/001</t>
  </si>
  <si>
    <t>PGTO - FIN INVEST BCO VOLVO</t>
  </si>
  <si>
    <t>03 CAMINHOES TATOR - VOLVO FH 560 6X4 -2013/2012.</t>
  </si>
  <si>
    <t xml:space="preserve"> 259708901</t>
  </si>
  <si>
    <t>045-0/4022</t>
  </si>
  <si>
    <t>01 PLANTADEIRA JD MODELO 1100 DE 7 A 13 LINHAS</t>
  </si>
  <si>
    <t xml:space="preserve"> 247659101</t>
  </si>
  <si>
    <t>303289/001</t>
  </si>
  <si>
    <t>01 CAMINHAO RIGIDO MARCA VOLVO MOV VM 220 4X2 FAB 2012</t>
  </si>
  <si>
    <t xml:space="preserve"> 246875801</t>
  </si>
  <si>
    <t>303288/001</t>
  </si>
  <si>
    <t>02 CAMINHOES RIGIDO MARCA VOLVO MOV VM 330 6X4 FAB 2012</t>
  </si>
  <si>
    <t xml:space="preserve"> 246841101</t>
  </si>
  <si>
    <t xml:space="preserve"> 246876701</t>
  </si>
  <si>
    <t xml:space="preserve"> 246878301</t>
  </si>
  <si>
    <t xml:space="preserve"> 246873601</t>
  </si>
  <si>
    <t xml:space="preserve"> 246843501</t>
  </si>
  <si>
    <t xml:space="preserve"> 246844101</t>
  </si>
  <si>
    <t xml:space="preserve"> 246873301</t>
  </si>
  <si>
    <t xml:space="preserve"> 255744001</t>
  </si>
  <si>
    <t xml:space="preserve"> 246875101</t>
  </si>
  <si>
    <t xml:space="preserve"> 255834901</t>
  </si>
  <si>
    <t xml:space="preserve"> 255835501</t>
  </si>
  <si>
    <t xml:space="preserve"> 255836701</t>
  </si>
  <si>
    <t>394073-P-B</t>
  </si>
  <si>
    <t>SALDO CONTRATO 0394073-P-B (04 COLHEITADEIRAS C/PLATAF)</t>
  </si>
  <si>
    <t xml:space="preserve"> 253474501</t>
  </si>
  <si>
    <t xml:space="preserve"> 255822101</t>
  </si>
  <si>
    <t xml:space="preserve"> 255822401</t>
  </si>
  <si>
    <t xml:space="preserve"> 259728701</t>
  </si>
  <si>
    <t>BANCO CATERPILLAR S.A.</t>
  </si>
  <si>
    <t>FPS32698</t>
  </si>
  <si>
    <t>PGTO - FIN INVEST CATERPILLAR FINANC</t>
  </si>
  <si>
    <t>01 ESCAVADEIRA HIDRAULICA-320DL CATERPILLAR</t>
  </si>
  <si>
    <t xml:space="preserve"> 301964401</t>
  </si>
  <si>
    <t xml:space="preserve"> 301964701</t>
  </si>
  <si>
    <t xml:space="preserve"> 301965001</t>
  </si>
  <si>
    <t xml:space="preserve"> 301965301</t>
  </si>
  <si>
    <t xml:space="preserve">  FPS32698</t>
  </si>
  <si>
    <t xml:space="preserve"> 301985701</t>
  </si>
  <si>
    <t xml:space="preserve"> 301981201</t>
  </si>
  <si>
    <t xml:space="preserve"> 301983001</t>
  </si>
  <si>
    <t xml:space="preserve"> 301980901</t>
  </si>
  <si>
    <t xml:space="preserve"> 296339201</t>
  </si>
  <si>
    <t>96/702354J</t>
  </si>
  <si>
    <t>SALDO CONTRATO SECURITIZAÇÃO 96/70235-4</t>
  </si>
  <si>
    <t xml:space="preserve"> 305717801</t>
  </si>
  <si>
    <t>96/70235-4</t>
  </si>
  <si>
    <t xml:space="preserve"> 305718101</t>
  </si>
  <si>
    <t>96/70214</t>
  </si>
  <si>
    <t>SALDO CONTRATO SECURITIZAÇÃO 96/70214 - VALDINEI</t>
  </si>
  <si>
    <t xml:space="preserve"> 305612701</t>
  </si>
  <si>
    <t xml:space="preserve"> 305613501</t>
  </si>
  <si>
    <t>96/70233-8</t>
  </si>
  <si>
    <t>SALDO CONTRATO SECURITIZAÇÃO 96/70233-8</t>
  </si>
  <si>
    <t xml:space="preserve"> 305676301</t>
  </si>
  <si>
    <t xml:space="preserve">  96/70214</t>
  </si>
  <si>
    <t xml:space="preserve"> 305614401</t>
  </si>
  <si>
    <t xml:space="preserve"> 96/70214J</t>
  </si>
  <si>
    <t xml:space="preserve"> 305630101</t>
  </si>
  <si>
    <t xml:space="preserve"> 305631401</t>
  </si>
  <si>
    <t xml:space="preserve"> 305631801</t>
  </si>
  <si>
    <t xml:space="preserve"> 305676901</t>
  </si>
  <si>
    <t xml:space="preserve"> 305710801</t>
  </si>
  <si>
    <t xml:space="preserve"> 305711101</t>
  </si>
  <si>
    <t>0432014-P</t>
  </si>
  <si>
    <t>CREDITO BANCARIO 0432014-P - 03 ARRADOS DE PONTAS</t>
  </si>
  <si>
    <t xml:space="preserve"> 300604101</t>
  </si>
  <si>
    <t>02-FAZENDA JK</t>
  </si>
  <si>
    <t>DE FREITAS &amp; SANTOS LTDA - ME</t>
  </si>
  <si>
    <t xml:space="preserve">  OBRA2013</t>
  </si>
  <si>
    <t>PGTO - SERV 3º CONSTRUÇOES -COMODORO</t>
  </si>
  <si>
    <t xml:space="preserve">CONSTRUÇÃO DE BASE PARA SILOS </t>
  </si>
  <si>
    <t xml:space="preserve"> 317597401</t>
  </si>
  <si>
    <t>883955/13</t>
  </si>
  <si>
    <t>04 COLHEITADEIRAS JK 9470 STS C/PLATAFORMA 622 - 22 PÉS</t>
  </si>
  <si>
    <t xml:space="preserve"> 331853901</t>
  </si>
  <si>
    <t>2013006539</t>
  </si>
  <si>
    <t>02 PLATAFORMAS MILHOX10 C/24 LINHAS.</t>
  </si>
  <si>
    <t xml:space="preserve"> 333402201</t>
  </si>
  <si>
    <t xml:space="preserve"> 333402501</t>
  </si>
  <si>
    <t xml:space="preserve"> 331875501</t>
  </si>
  <si>
    <t xml:space="preserve"> 331876701</t>
  </si>
  <si>
    <t>444489-2</t>
  </si>
  <si>
    <t>FINANC. SISTEMA DE ARMAZ.DE GRAOS - CASP S/A</t>
  </si>
  <si>
    <t xml:space="preserve"> 369823601</t>
  </si>
  <si>
    <t xml:space="preserve"> 369825101</t>
  </si>
  <si>
    <t>444492-2</t>
  </si>
  <si>
    <t>BRADESCO FINANC INVEST SISTEMA DE ARMAZ DE GRAOS CASP S.A</t>
  </si>
  <si>
    <t xml:space="preserve"> 369834601</t>
  </si>
  <si>
    <t>444488-4</t>
  </si>
  <si>
    <t>BRADESCO FIN INVEST 444488-4 CASP S/A</t>
  </si>
  <si>
    <t xml:space="preserve"> 369840501</t>
  </si>
  <si>
    <t>931227/13</t>
  </si>
  <si>
    <t>02 TRATORES JD MODELO 6180 J</t>
  </si>
  <si>
    <t xml:space="preserve"> 381195001</t>
  </si>
  <si>
    <t>0444498-1</t>
  </si>
  <si>
    <t>ELEVADORES E SILO - ROTASILOS - CONTR 0444498-1</t>
  </si>
  <si>
    <t xml:space="preserve"> 386480801</t>
  </si>
  <si>
    <t>AIR TRACTOR INC.</t>
  </si>
  <si>
    <t xml:space="preserve">CONTRATO </t>
  </si>
  <si>
    <t>FINANC.PARTE AVIÃO AIR TRACTOR AT-502B / 502B-2940 / 2013</t>
  </si>
  <si>
    <t xml:space="preserve"> 407681501</t>
  </si>
  <si>
    <t>201201466-</t>
  </si>
  <si>
    <t>PGTO - FIN INVEST BCO CNH</t>
  </si>
  <si>
    <t>05 PLATAFORMAS P/COLHEIT. CASE DRAPER 2162BM 40 PES IMPORTADA.</t>
  </si>
  <si>
    <t xml:space="preserve"> 263489601</t>
  </si>
  <si>
    <t>2012014683</t>
  </si>
  <si>
    <t>05 COLHEITADEIRAS DE GRAOS AFX-8120 S/PLATAFORMA</t>
  </si>
  <si>
    <t xml:space="preserve"> 264620401</t>
  </si>
  <si>
    <t>13-FAZENDA TRIUNFO</t>
  </si>
  <si>
    <t>BANCO DA AMAZONIA SA</t>
  </si>
  <si>
    <t>094-14-002</t>
  </si>
  <si>
    <t>PGTO - FIN INVEST BCO BASA</t>
  </si>
  <si>
    <t>FIR-ME-094-14-0023-9 (FNO AMAZ SUSTENTAVEL RURAL)</t>
  </si>
  <si>
    <t xml:space="preserve"> 444375001</t>
  </si>
  <si>
    <t xml:space="preserve"> 444377101</t>
  </si>
  <si>
    <t xml:space="preserve"> 444378001</t>
  </si>
  <si>
    <t>FPS36630</t>
  </si>
  <si>
    <t>PGTO - FIN INVEST BCO CATERPILAR S.A.</t>
  </si>
  <si>
    <t>CARREGADEIRA DE RODAS - CATERPILAR 924K - ANO 2014</t>
  </si>
  <si>
    <t xml:space="preserve"> 461343901</t>
  </si>
  <si>
    <t>FPS36631</t>
  </si>
  <si>
    <t>01 ESCAVADEIRA HIDRAULICA CATERP. 320DL ANO 2014/2014</t>
  </si>
  <si>
    <t xml:space="preserve"> 461751101</t>
  </si>
  <si>
    <t xml:space="preserve"> 461755901</t>
  </si>
  <si>
    <t xml:space="preserve"> 461757401</t>
  </si>
  <si>
    <t xml:space="preserve"> 461757701</t>
  </si>
  <si>
    <t xml:space="preserve"> 461774901</t>
  </si>
  <si>
    <t xml:space="preserve"> 461777001</t>
  </si>
  <si>
    <t xml:space="preserve"> 461778501</t>
  </si>
  <si>
    <t xml:space="preserve"> 461383801</t>
  </si>
  <si>
    <t xml:space="preserve"> 461385001</t>
  </si>
  <si>
    <t xml:space="preserve"> 461386201</t>
  </si>
  <si>
    <t xml:space="preserve"> 461387101</t>
  </si>
  <si>
    <t xml:space="preserve"> 461387401</t>
  </si>
  <si>
    <t xml:space="preserve"> 461411401</t>
  </si>
  <si>
    <t xml:space="preserve"> 461343301</t>
  </si>
  <si>
    <t>987701/14</t>
  </si>
  <si>
    <t>01 COLHEITADEIRA DE ALGODÃO JD - 7760 - 6 LINHAS</t>
  </si>
  <si>
    <t xml:space="preserve"> 465681801</t>
  </si>
  <si>
    <t>2014012925</t>
  </si>
  <si>
    <t>03 PA CARREGADEIRA W-20 TURBO</t>
  </si>
  <si>
    <t xml:space="preserve"> 483794701</t>
  </si>
  <si>
    <t xml:space="preserve"> 483770301</t>
  </si>
  <si>
    <t xml:space="preserve"> 483779301</t>
  </si>
  <si>
    <t xml:space="preserve"> 483788101</t>
  </si>
  <si>
    <t xml:space="preserve"> 483788701</t>
  </si>
  <si>
    <t xml:space="preserve"> 483789901</t>
  </si>
  <si>
    <t>1020010/14</t>
  </si>
  <si>
    <t>CONTRATO 1020010/14 - FAZ B.SORTE - VOLNEI 01 PLANT., 01 PULV E 10 COLH C/PLAT</t>
  </si>
  <si>
    <t xml:space="preserve"> 506326301</t>
  </si>
  <si>
    <t xml:space="preserve"> 506326601</t>
  </si>
  <si>
    <t>04220064</t>
  </si>
  <si>
    <t>01 COLHEITADEIRA CEREAIS JD 9770 STS E 01 DRAPER FLEXIVEL FD 635</t>
  </si>
  <si>
    <t xml:space="preserve"> 231308901</t>
  </si>
  <si>
    <t>FPS37398</t>
  </si>
  <si>
    <t>02 EMPILHADEIRA COMBUSTÃO HYSPER MOD H55FT</t>
  </si>
  <si>
    <t xml:space="preserve"> 533481201</t>
  </si>
  <si>
    <t xml:space="preserve"> 533485401</t>
  </si>
  <si>
    <t xml:space="preserve"> 533488201</t>
  </si>
  <si>
    <t xml:space="preserve"> 533502401</t>
  </si>
  <si>
    <t xml:space="preserve"> 533502701</t>
  </si>
  <si>
    <t xml:space="preserve"> 533503301</t>
  </si>
  <si>
    <t xml:space="preserve"> 533503901</t>
  </si>
  <si>
    <t xml:space="preserve"> 533506901</t>
  </si>
  <si>
    <t>CAMPO FORTE REPRESENTAÇÕES AGRICOLAS LTDA - ME</t>
  </si>
  <si>
    <t xml:space="preserve">    14/010</t>
  </si>
  <si>
    <t>CONTAS A PAGAR COM COMPENSAÇÃO DE CONTRATO DE SNT SOJA</t>
  </si>
  <si>
    <t xml:space="preserve"> 541650401</t>
  </si>
  <si>
    <t>MASUTTI INTERNATIONAL LLC</t>
  </si>
  <si>
    <t>METROPOLITAN LIFE INSURANCE COMPANY</t>
  </si>
  <si>
    <t>6466</t>
  </si>
  <si>
    <t>PGTO - FIN CAP GIRO METROPOLITAM</t>
  </si>
  <si>
    <t>SALDO CONTRATO 6466 - METROPOLITAN (TRANSF DE CLAIDES)</t>
  </si>
  <si>
    <t xml:space="preserve"> 579807701</t>
  </si>
  <si>
    <t>PGTO - JUROS S/ FINANC CAP DE GIRO</t>
  </si>
  <si>
    <t xml:space="preserve"> 579811401</t>
  </si>
  <si>
    <t xml:space="preserve"> 579812501</t>
  </si>
  <si>
    <t>6466/2</t>
  </si>
  <si>
    <t>SALDO CONTRATO 6466/2 - METROPOLITAN (TRANSF DE CLAIDES)</t>
  </si>
  <si>
    <t xml:space="preserve"> 579829701</t>
  </si>
  <si>
    <t>BANCO DE LAGE LANDEN BRASIL SA</t>
  </si>
  <si>
    <t>457898</t>
  </si>
  <si>
    <t>CCD 457898/2015 - 02 TRATORES AGRIC BH 180 4X4 HIFLOW</t>
  </si>
  <si>
    <t xml:space="preserve"> 619916201</t>
  </si>
  <si>
    <t>BANCO CARGILL</t>
  </si>
  <si>
    <t>1301/15</t>
  </si>
  <si>
    <t>PGTO - FIN CUSTEIO B.CARGILL</t>
  </si>
  <si>
    <t>CCE N 1301/15 - REPASSE - BANCO CARGIL S.A.</t>
  </si>
  <si>
    <t xml:space="preserve"> 647364401</t>
  </si>
  <si>
    <t>PGTO - JUROS S/ FINANCIAMENTO CUSTEIO</t>
  </si>
  <si>
    <t xml:space="preserve"> 647366501</t>
  </si>
  <si>
    <t>CIAGRAM PORTOS E NAVEGACAO DA AMAZONIA LTDA</t>
  </si>
  <si>
    <t>CLAIDES LAZARETTI MASUTTI</t>
  </si>
  <si>
    <t xml:space="preserve">       213</t>
  </si>
  <si>
    <t>NOTAS LANÇADAS AGORA POR NÃO ESTAR CONCLUIDO A DOCUMENTACAO DA CIAGRAM</t>
  </si>
  <si>
    <t xml:space="preserve"> 659311501</t>
  </si>
  <si>
    <t xml:space="preserve">       220</t>
  </si>
  <si>
    <t xml:space="preserve"> 659482901</t>
  </si>
  <si>
    <t xml:space="preserve">       219</t>
  </si>
  <si>
    <t xml:space="preserve"> 659492201</t>
  </si>
  <si>
    <t xml:space="preserve">       340</t>
  </si>
  <si>
    <t xml:space="preserve"> 659772501</t>
  </si>
  <si>
    <t>1108201-15</t>
  </si>
  <si>
    <t>12 PLATAFORMAS E 10 COLHEITADEIRAS JD S550.</t>
  </si>
  <si>
    <t xml:space="preserve"> 666761901</t>
  </si>
  <si>
    <t xml:space="preserve"> 666766601</t>
  </si>
  <si>
    <t xml:space="preserve"> 666767801</t>
  </si>
  <si>
    <t xml:space="preserve"> 666768701</t>
  </si>
  <si>
    <t>1108205-15</t>
  </si>
  <si>
    <t>02 PLANTADEIRAS E 05 TRATORES JD 7225 J - CCB 1108205-15 - VOLNEI MASUTTI .</t>
  </si>
  <si>
    <t xml:space="preserve"> 666883401</t>
  </si>
  <si>
    <t xml:space="preserve"> 666884301</t>
  </si>
  <si>
    <t xml:space="preserve"> 666913901</t>
  </si>
  <si>
    <t xml:space="preserve">       348</t>
  </si>
  <si>
    <t>ARROZ EM CASCA CIAGRAM</t>
  </si>
  <si>
    <t xml:space="preserve"> 678521901</t>
  </si>
  <si>
    <t>LILA CLAUDIA OLIVEIR SPADONI</t>
  </si>
  <si>
    <t xml:space="preserve"> REC 06/15</t>
  </si>
  <si>
    <t>PGTO - ASSESSORIA JURIDICA</t>
  </si>
  <si>
    <t>25% RESTANTE DOS HONORÁRIOS - PROJETOS DE ADEQUAÇÕES BOMBEIROS E LA - POSTOS DE ABASTECIMENTO, OFICINA E LAVADOR</t>
  </si>
  <si>
    <t xml:space="preserve"> 685279401</t>
  </si>
  <si>
    <t>1123723-15</t>
  </si>
  <si>
    <t>CCB 1123723/15 BCO JD - VOLNEI - 03 PLANTADEIRAS E 02 PULVERIZADORES</t>
  </si>
  <si>
    <t xml:space="preserve"> 675036801</t>
  </si>
  <si>
    <t xml:space="preserve"> 675037401</t>
  </si>
  <si>
    <t xml:space="preserve"> 675038001</t>
  </si>
  <si>
    <t xml:space="preserve">       389</t>
  </si>
  <si>
    <t xml:space="preserve"> ARROZ EM CASCA</t>
  </si>
  <si>
    <t xml:space="preserve"> 703445801</t>
  </si>
  <si>
    <t>05- FAZENDA VENTANIA</t>
  </si>
  <si>
    <t>LUIZ CASSORLA</t>
  </si>
  <si>
    <t xml:space="preserve">       738</t>
  </si>
  <si>
    <t>CUSTO GADO</t>
  </si>
  <si>
    <t xml:space="preserve"> 705257801</t>
  </si>
  <si>
    <t xml:space="preserve">       739</t>
  </si>
  <si>
    <t xml:space="preserve"> 705285401</t>
  </si>
  <si>
    <t>11-FAZENDA MARABA</t>
  </si>
  <si>
    <t>735</t>
  </si>
  <si>
    <t xml:space="preserve">LUIZ CASSORLA - CPF 097.579.458-20, BANCO BRADESCO - AG 0549-5 - XC, C/C 66.494-4, REF A COMPRA DE 21 TOUROS REGISTRADOS - LEILAO VR GUAPORE CASSORLA </t>
  </si>
  <si>
    <t xml:space="preserve"> 705293501</t>
  </si>
  <si>
    <t xml:space="preserve"> 705294101</t>
  </si>
  <si>
    <t xml:space="preserve"> 705294501</t>
  </si>
  <si>
    <t>CORES ENGENHARIA LTDA</t>
  </si>
  <si>
    <t>ETC HUMAIT</t>
  </si>
  <si>
    <t>PGTO - POR CONTA CIAGRAM - ATIVO</t>
  </si>
  <si>
    <t>PROJETO ARQUITETÔNICO INSTALAÇÃO ETC HUMAITÁ/AM - CIAGRAM</t>
  </si>
  <si>
    <t xml:space="preserve"> 727845301</t>
  </si>
  <si>
    <t xml:space="preserve">       421</t>
  </si>
  <si>
    <t>MILHO CIAGRAM</t>
  </si>
  <si>
    <t xml:space="preserve"> 724738801</t>
  </si>
  <si>
    <t>TA738533</t>
  </si>
  <si>
    <t>OPERAÇÃO TA738533 - CLAIDES - METROPOLITAN</t>
  </si>
  <si>
    <t xml:space="preserve"> 729350301</t>
  </si>
  <si>
    <t xml:space="preserve"> 729354601</t>
  </si>
  <si>
    <t xml:space="preserve">AQUAPORT LOGISTICA CONSULTORIA LTDA </t>
  </si>
  <si>
    <t>SERVIÇOS DE CONSULTORIA CONST E EXPLORAÇÃO EST.TRANSBORDO</t>
  </si>
  <si>
    <t xml:space="preserve"> 735729601</t>
  </si>
  <si>
    <t xml:space="preserve"> 735732501</t>
  </si>
  <si>
    <t>IVANILSON RIBEIRO MESSIAS</t>
  </si>
  <si>
    <t>ACORDO TRA</t>
  </si>
  <si>
    <t>PGTO - ACORDOS TRABALHISTAS</t>
  </si>
  <si>
    <t>ACORDO TRABALHISTA - 1ª PARCELA R$ 50.000,00 + 20 PARC. DE R$ 2.000,00</t>
  </si>
  <si>
    <t xml:space="preserve"> 734064901</t>
  </si>
  <si>
    <t xml:space="preserve">ROMES DE  FERREIRA DE FREITAS </t>
  </si>
  <si>
    <t>ACORDO TRABALHISTA - 1ª PARC. R$ 50.000,00 + 25 PARC. DE R$ 2.000,00</t>
  </si>
  <si>
    <t xml:space="preserve"> 734051301</t>
  </si>
  <si>
    <t>SAPEWEST TELECOMUNICACAO E SEGURANCA LTDA-ME</t>
  </si>
  <si>
    <t xml:space="preserve">      3976</t>
  </si>
  <si>
    <t>PGTO - SERVIÇOS TÉCNICOS A TERC - ADM</t>
  </si>
  <si>
    <t>MENSALIDADE SERVIÇO DE RONDA - CASA SRA. CLAIDES EM CAMPOS DE JÚLIO.</t>
  </si>
  <si>
    <t xml:space="preserve"> 757730501</t>
  </si>
  <si>
    <t>1143466/15</t>
  </si>
  <si>
    <t>CCB 1143466/15 - VOLNEI - 01 TRATOR ESTEIRA JD 7501.</t>
  </si>
  <si>
    <t xml:space="preserve"> 789478901</t>
  </si>
  <si>
    <t xml:space="preserve"> 789481001</t>
  </si>
  <si>
    <t xml:space="preserve"> 789481301</t>
  </si>
  <si>
    <t xml:space="preserve"> 789482201</t>
  </si>
  <si>
    <t xml:space="preserve"> 789488401</t>
  </si>
  <si>
    <t>TA738533A</t>
  </si>
  <si>
    <t>OPERAÇÃO TA738533A - CLAIDES - METROPOLITAN</t>
  </si>
  <si>
    <t xml:space="preserve"> 794358201</t>
  </si>
  <si>
    <t xml:space="preserve"> 794359101</t>
  </si>
  <si>
    <t xml:space="preserve"> 794363601</t>
  </si>
  <si>
    <t xml:space="preserve"> 794365101</t>
  </si>
  <si>
    <t xml:space="preserve"> 794365401</t>
  </si>
  <si>
    <t xml:space="preserve"> 794366001</t>
  </si>
  <si>
    <t xml:space="preserve">                  87</t>
  </si>
  <si>
    <t xml:space="preserve"> 784987901</t>
  </si>
  <si>
    <t xml:space="preserve">                  88</t>
  </si>
  <si>
    <t>MILHO EM GRAOS CIAGRAM</t>
  </si>
  <si>
    <t xml:space="preserve"> 785011201</t>
  </si>
  <si>
    <t>04-FAZENDA PANTANAL</t>
  </si>
  <si>
    <t>ARYSTA LIFESCIENCE DO BRASIL IND.QUIM.E AGROP.LTDA</t>
  </si>
  <si>
    <t xml:space="preserve">               92338</t>
  </si>
  <si>
    <t>LORD 240 EC - BD 20LT</t>
  </si>
  <si>
    <t xml:space="preserve"> 783601501</t>
  </si>
  <si>
    <t>06-FAZENDA CAPIVARA</t>
  </si>
  <si>
    <t xml:space="preserve">               91338</t>
  </si>
  <si>
    <t xml:space="preserve"> 783609801</t>
  </si>
  <si>
    <t>BANCO RABOBANK</t>
  </si>
  <si>
    <t>7033/01</t>
  </si>
  <si>
    <t>PGTO - FIN CAP GIRO RABOBANK</t>
  </si>
  <si>
    <t>PGTO CAPITAL FINANC  CCB 733/01 RABOBANK 22/10/2015 (PTAX 3,9104)</t>
  </si>
  <si>
    <t xml:space="preserve"> 808770001</t>
  </si>
  <si>
    <t>PGTO JUROS FINANC  CCB 733/01 RABOBANK 22/10/2015 (PTAX 3,9104)</t>
  </si>
  <si>
    <t xml:space="preserve"> 808771801</t>
  </si>
  <si>
    <t>NORTOX S.A</t>
  </si>
  <si>
    <t xml:space="preserve">             9051335</t>
  </si>
  <si>
    <t>COMPLEX BAGUAL</t>
  </si>
  <si>
    <t xml:space="preserve"> 832384101</t>
  </si>
  <si>
    <t>OI S.A</t>
  </si>
  <si>
    <t xml:space="preserve">              317474</t>
  </si>
  <si>
    <t>### NÃO PAGAR ### PAULO ESTÁ VENDO PARA CANCELAR - TELEFONE ESCRITÓRIO COMODORO - REF OUT/2015 - 6532833200</t>
  </si>
  <si>
    <t xml:space="preserve"> 824306901</t>
  </si>
  <si>
    <t>DEVANI TEREZINHA FASOLO MAZZUTTI</t>
  </si>
  <si>
    <t>PGTO - ARRENDAMENTO DE TERRAS P/LAVOURA</t>
  </si>
  <si>
    <t>ARREND AREA DE TERRA C.JULIO - TOTAL 1.690 HA, ANO 2018 3.250 SCS A 56,00</t>
  </si>
  <si>
    <t xml:space="preserve"> 412493001</t>
  </si>
  <si>
    <t>VALDIR MASUTTI JUNIOR</t>
  </si>
  <si>
    <t>PRO-LAB 16</t>
  </si>
  <si>
    <t xml:space="preserve">PGTO - PRÓ-LABORE </t>
  </si>
  <si>
    <t>PRÓ-LABORE ANO 2016</t>
  </si>
  <si>
    <t xml:space="preserve"> 855529001</t>
  </si>
  <si>
    <t>NISSEY MAQUINAS AGRICOLAS LTDA</t>
  </si>
  <si>
    <t xml:space="preserve">               22246</t>
  </si>
  <si>
    <t>CUSTO PV - FAZ. PANTANAL</t>
  </si>
  <si>
    <t xml:space="preserve"> 843810401</t>
  </si>
  <si>
    <t>CCB2025720</t>
  </si>
  <si>
    <t>1997716-SISTEMA DE ARMAZENAGEM DE GRAOS/CASP</t>
  </si>
  <si>
    <t xml:space="preserve"> 845504401</t>
  </si>
  <si>
    <t xml:space="preserve"> 845505601</t>
  </si>
  <si>
    <t>PALMIRO MIRANDA</t>
  </si>
  <si>
    <t xml:space="preserve">  ANO 2016</t>
  </si>
  <si>
    <t>SERVIÇO DE VIGILÂNCIA - CASA VOLNEI EM COMODORO - REF. ANO/2016</t>
  </si>
  <si>
    <t xml:space="preserve"> 866939801</t>
  </si>
  <si>
    <t>VALDINEI MASUTTI</t>
  </si>
  <si>
    <t xml:space="preserve">      2016</t>
  </si>
  <si>
    <t>PGTO PRO LABORE REFERENTE AO ANO DE 2016</t>
  </si>
  <si>
    <t xml:space="preserve"> 864943401</t>
  </si>
  <si>
    <t xml:space="preserve">I. A. DO NASCIMENTO ESTRUTURAS METALICAS EIRELI - </t>
  </si>
  <si>
    <t>CONT PANTAN</t>
  </si>
  <si>
    <t>PGTO - LOCACAO BENS MOVEIS</t>
  </si>
  <si>
    <t>50% LOCAÇÃO DE 3 TORRES - FAZENDA PANTANAL - RENOVAÇÃO AUTOMÁTICA</t>
  </si>
  <si>
    <t xml:space="preserve"> 862936401</t>
  </si>
  <si>
    <t>CONT VENTAN</t>
  </si>
  <si>
    <t>50% LOCAÇÃO DE 3 TORRES - FAZENDA VENTANIA - RENOVAÇÃO AUTOMÁTICA</t>
  </si>
  <si>
    <t xml:space="preserve"> 862939901</t>
  </si>
  <si>
    <t>DEP. VENENO</t>
  </si>
  <si>
    <t>PGTO - SERVIÇOS TÉCNICOS A TERC - FAZEND</t>
  </si>
  <si>
    <t>VIGILÂNCIA NO DEPÓSITO DE VENENO - FAZ. SAUDADES - AUT. POR FABIANO</t>
  </si>
  <si>
    <t xml:space="preserve"> 862945701</t>
  </si>
  <si>
    <t xml:space="preserve">           2021558-4</t>
  </si>
  <si>
    <t>FINAME 1997716 - SISTEMA DE ARMAZENAGEM DE GRAOS</t>
  </si>
  <si>
    <t xml:space="preserve"> 865310001</t>
  </si>
  <si>
    <t xml:space="preserve"> 865310301</t>
  </si>
  <si>
    <t>JOAO BATISTA NICHELI</t>
  </si>
  <si>
    <t>MENSALIDADE HONORÁRIOS 2016</t>
  </si>
  <si>
    <t xml:space="preserve"> 858255401</t>
  </si>
  <si>
    <t>IRYS SILVA RIBEIRO</t>
  </si>
  <si>
    <t xml:space="preserve">  REC 2016</t>
  </si>
  <si>
    <t>SERVICOS DIVERSOS EM CUIABÁ - ANO 2016</t>
  </si>
  <si>
    <t xml:space="preserve"> 863161601</t>
  </si>
  <si>
    <t>MENDES &amp; CAMPOS LTDA</t>
  </si>
  <si>
    <t>ALUG ARIQ. 2016</t>
  </si>
  <si>
    <t>PGTO - LOCAÇÃO BENS IMOVEIS</t>
  </si>
  <si>
    <t>ALUGUEL CASA ARIQUEMES REF. ANO 2016 - RENOVADO POR 1 ANO R$ 2.000,00 AO MÊS</t>
  </si>
  <si>
    <t xml:space="preserve"> 879222901</t>
  </si>
  <si>
    <t>ARMONDES DE CARVALHO &amp; CIA LTDA - ME</t>
  </si>
  <si>
    <t>ANO 2016 MENS</t>
  </si>
  <si>
    <t>CURSOS/PALESTRAS P/FUNCIONARIOS</t>
  </si>
  <si>
    <t>MENSALIDADE CURSO INGLES SCHEILA REF. ANO 2016</t>
  </si>
  <si>
    <t xml:space="preserve"> 879355101</t>
  </si>
  <si>
    <t>D.A.G.A AGRONEGOCIOS PARTICIPACOES EMPRESARIAIS</t>
  </si>
  <si>
    <t xml:space="preserve">             7097608</t>
  </si>
  <si>
    <t xml:space="preserve"> 907553001</t>
  </si>
  <si>
    <t xml:space="preserve"> 907553201</t>
  </si>
  <si>
    <t>TOLEDO DO BRASIL INDUSTRIA DE BALANÇAS LTDA</t>
  </si>
  <si>
    <t>240159 CIAGRAM</t>
  </si>
  <si>
    <t>COMPRA DE BALANÇAS PARA CIAGRAM - CONF. E-MAIL SOUZA EM 29/01/2016.</t>
  </si>
  <si>
    <t xml:space="preserve"> 883256301</t>
  </si>
  <si>
    <t>CONSTRUTORA E METALURGICA VANZIN</t>
  </si>
  <si>
    <t>CONT CIAGRAM</t>
  </si>
  <si>
    <t>ESTRUTURA METÁLICA PORTO CIAGRAM - PILARES, COBERTURA E FECHAMENTO DOS OITÕES</t>
  </si>
  <si>
    <t xml:space="preserve"> 880877101</t>
  </si>
  <si>
    <t>FMC QUIMICA DO BRASIL LTDA</t>
  </si>
  <si>
    <t xml:space="preserve">            57079476</t>
  </si>
  <si>
    <t>DEFENSIVOS</t>
  </si>
  <si>
    <t xml:space="preserve"> 883052101</t>
  </si>
  <si>
    <t xml:space="preserve"> 907553601</t>
  </si>
  <si>
    <t xml:space="preserve"> 907555201</t>
  </si>
  <si>
    <t>COOL SEED IND.E COM. DE EQUIP.  AGRICOLAS LTDA</t>
  </si>
  <si>
    <t>CONT RESFRIADOR</t>
  </si>
  <si>
    <t>ADIANTAMENTO A FORNECEDORES DEBITO</t>
  </si>
  <si>
    <t>ADTO REF. EQUIPAMENTO RESFRIADOR DE GRÃOS E SEMENTE - ENTRADA PAGA COM 2 HILUX (SOUZA E JUCA)</t>
  </si>
  <si>
    <t xml:space="preserve"> 919831601</t>
  </si>
  <si>
    <t xml:space="preserve"> 919831801</t>
  </si>
  <si>
    <t>MOSAIC FERTILIZANTES DO BRASIL LTDA</t>
  </si>
  <si>
    <t xml:space="preserve">             2583285</t>
  </si>
  <si>
    <t>.</t>
  </si>
  <si>
    <t xml:space="preserve"> 906179601</t>
  </si>
  <si>
    <t>PGTO - CONSTRUÇÕES PORTO CIAGRAM</t>
  </si>
  <si>
    <t xml:space="preserve"> 927788901</t>
  </si>
  <si>
    <t>CAMPOS E LIMA COMERCIO E TRANSPORTE LTDA - ME</t>
  </si>
  <si>
    <t xml:space="preserve">                 120</t>
  </si>
  <si>
    <t>CUSTO CIAGRAM - PAGO</t>
  </si>
  <si>
    <t xml:space="preserve"> 933140301</t>
  </si>
  <si>
    <t xml:space="preserve">                 121</t>
  </si>
  <si>
    <t xml:space="preserve"> 933149601</t>
  </si>
  <si>
    <t>PLAST LONA COM DE EMBALAGENS LTDA ME</t>
  </si>
  <si>
    <t xml:space="preserve">                4784</t>
  </si>
  <si>
    <t>OBRA BARRACAO</t>
  </si>
  <si>
    <t xml:space="preserve"> 934100501</t>
  </si>
  <si>
    <t xml:space="preserve">                  90</t>
  </si>
  <si>
    <t>REFERENTE NF 90</t>
  </si>
  <si>
    <t xml:space="preserve"> 928139801</t>
  </si>
  <si>
    <t>FOX PNEUS LTDA</t>
  </si>
  <si>
    <t xml:space="preserve">                8586</t>
  </si>
  <si>
    <t>RECAPAGEM</t>
  </si>
  <si>
    <t xml:space="preserve"> 932938701</t>
  </si>
  <si>
    <t xml:space="preserve">    24/108</t>
  </si>
  <si>
    <t>PGTO - P/CONTA CLAIDES - CIAGRAM BASA</t>
  </si>
  <si>
    <t>PGTO 24 DE 108 PARCELAS BANCO BASA 0- CLAIDES</t>
  </si>
  <si>
    <t xml:space="preserve"> 941212601</t>
  </si>
  <si>
    <t>MADECON ENGENHARIA E PARTICIPACOES LTDA</t>
  </si>
  <si>
    <t>CONT PORTO</t>
  </si>
  <si>
    <t>PARC. 10/12 - CONSTRUÇÃO PORTO EM HUMAITÁ/AM - CIAGRAM</t>
  </si>
  <si>
    <t xml:space="preserve"> 915623601</t>
  </si>
  <si>
    <t>PARC. 11/12 - CONSTRUÇÃO PORTO EM HUMAITÁ/AM - CIAGRAM</t>
  </si>
  <si>
    <t xml:space="preserve"> 915625401</t>
  </si>
  <si>
    <t>AMAGGI EXPORTACAO E IMPORTACAO LTDA</t>
  </si>
  <si>
    <t xml:space="preserve">            10908568</t>
  </si>
  <si>
    <t xml:space="preserve"> 951926101</t>
  </si>
  <si>
    <t>FMI-ME056-</t>
  </si>
  <si>
    <t>AQUIS PARTI SOCIETARIA CIAGRAM - CLAIDES</t>
  </si>
  <si>
    <t>FINANCIAMENTO AQUISIÇÃO PARTIC SOCIETARIA CIAGRAM - BANCO BASA.</t>
  </si>
  <si>
    <t xml:space="preserve"> 940343001</t>
  </si>
  <si>
    <t xml:space="preserve"> 940353101</t>
  </si>
  <si>
    <t xml:space="preserve"> 940354501</t>
  </si>
  <si>
    <t xml:space="preserve"> 940420901</t>
  </si>
  <si>
    <t xml:space="preserve"> 940424201</t>
  </si>
  <si>
    <t xml:space="preserve"> 940425101</t>
  </si>
  <si>
    <t xml:space="preserve"> 940426301</t>
  </si>
  <si>
    <t xml:space="preserve"> 940429301</t>
  </si>
  <si>
    <t xml:space="preserve"> 940431401</t>
  </si>
  <si>
    <t xml:space="preserve"> 940432601</t>
  </si>
  <si>
    <t xml:space="preserve"> 940434101</t>
  </si>
  <si>
    <t xml:space="preserve"> 940434701</t>
  </si>
  <si>
    <t xml:space="preserve"> 940435001</t>
  </si>
  <si>
    <t xml:space="preserve"> 940436201</t>
  </si>
  <si>
    <t xml:space="preserve"> 940437701</t>
  </si>
  <si>
    <t xml:space="preserve"> 940440701</t>
  </si>
  <si>
    <t xml:space="preserve"> 940441601</t>
  </si>
  <si>
    <t xml:space="preserve"> 940444601</t>
  </si>
  <si>
    <t xml:space="preserve"> 940450901</t>
  </si>
  <si>
    <t xml:space="preserve">COIMBRA IMPORTACAO E EXP. LTDA </t>
  </si>
  <si>
    <t xml:space="preserve">              939743</t>
  </si>
  <si>
    <t>FREEZER - CIAGRAM</t>
  </si>
  <si>
    <t xml:space="preserve"> 945464001</t>
  </si>
  <si>
    <t>EDUARDO CARDOSO DO PRADO</t>
  </si>
  <si>
    <t>ARRENDAMENTO</t>
  </si>
  <si>
    <t>ARRENDAMENTO DE 8,8365 HECTARES A 11 SACAS POR HECTARE - TOTAL DE 97,2 SACAS A R$ 60,00</t>
  </si>
  <si>
    <t xml:space="preserve"> 947621701</t>
  </si>
  <si>
    <t>SYNGENTA PROTECAO DE CULTIVOS LTDA</t>
  </si>
  <si>
    <t xml:space="preserve">           697227113</t>
  </si>
  <si>
    <t xml:space="preserve"> 949187901</t>
  </si>
  <si>
    <t xml:space="preserve"> 940323001</t>
  </si>
  <si>
    <t xml:space="preserve"> 940328101</t>
  </si>
  <si>
    <t xml:space="preserve"> 940328401</t>
  </si>
  <si>
    <t xml:space="preserve"> 940329601</t>
  </si>
  <si>
    <t xml:space="preserve"> 940331401</t>
  </si>
  <si>
    <t xml:space="preserve"> 940334101</t>
  </si>
  <si>
    <t xml:space="preserve"> 940335201</t>
  </si>
  <si>
    <t xml:space="preserve">DOW AGROSCIENCES SEMENTES &amp; BIOTECNOLOGIA BRASIL </t>
  </si>
  <si>
    <t xml:space="preserve">               84944</t>
  </si>
  <si>
    <t xml:space="preserve"> 914702501</t>
  </si>
  <si>
    <t xml:space="preserve">              924890</t>
  </si>
  <si>
    <t>AR CONDICIONADO COMPRADO PARA FAZENDA JK</t>
  </si>
  <si>
    <t xml:space="preserve"> 956538101</t>
  </si>
  <si>
    <t>14-FAZENDA PARAISO</t>
  </si>
  <si>
    <t xml:space="preserve">           697227521</t>
  </si>
  <si>
    <t xml:space="preserve"> 961839001</t>
  </si>
  <si>
    <t xml:space="preserve">           697227530</t>
  </si>
  <si>
    <t>,</t>
  </si>
  <si>
    <t xml:space="preserve"> 961920901</t>
  </si>
  <si>
    <t>VOLNEI MASUTTI</t>
  </si>
  <si>
    <t xml:space="preserve">          CONTRATO 2</t>
  </si>
  <si>
    <t>PGTO - JUROS S/ EMPRESTIMO DE TERCEIROS</t>
  </si>
  <si>
    <t>CONTRATO EMPRESTIMO TERCEIROS 2016. - VOLNEI</t>
  </si>
  <si>
    <t xml:space="preserve"> 962021601</t>
  </si>
  <si>
    <t>COMERCIAL NOVA AURORA LTDA</t>
  </si>
  <si>
    <t xml:space="preserve">               36789</t>
  </si>
  <si>
    <t>DESP CANTINA</t>
  </si>
  <si>
    <t xml:space="preserve"> 986303601</t>
  </si>
  <si>
    <t>PEMAZA S/A</t>
  </si>
  <si>
    <t xml:space="preserve">              104962</t>
  </si>
  <si>
    <t>CUSTO 02968</t>
  </si>
  <si>
    <t xml:space="preserve"> 991951201</t>
  </si>
  <si>
    <t>HIPER MERCADO GOTARDO LTDA</t>
  </si>
  <si>
    <t xml:space="preserve">              241755</t>
  </si>
  <si>
    <t>PÇ SEMENTEIRA</t>
  </si>
  <si>
    <t xml:space="preserve"> 992379701</t>
  </si>
  <si>
    <t>DANIELA DE BARROS ROSSO - ME</t>
  </si>
  <si>
    <t>4.000 MILH</t>
  </si>
  <si>
    <t>ADIANTAMENTO CLIENTES DIV - COMPENSAÇÃO</t>
  </si>
  <si>
    <t>ADTO REF. VENDA DE 4.000 SCS DE 60KG DE MILHO - AGUARDANDO NF (MARIA)</t>
  </si>
  <si>
    <t xml:space="preserve"> 989247901</t>
  </si>
  <si>
    <t xml:space="preserve"> 989249901</t>
  </si>
  <si>
    <t xml:space="preserve"> 989251501</t>
  </si>
  <si>
    <t xml:space="preserve">              241862</t>
  </si>
  <si>
    <t>OFICINA SAUDADES</t>
  </si>
  <si>
    <t xml:space="preserve"> 986475401</t>
  </si>
  <si>
    <t>JOSE LUIZ PEREIRA DE JESUS &amp; CIA LTDA - ME</t>
  </si>
  <si>
    <t>CONT BASE SILOS</t>
  </si>
  <si>
    <t>PGTO - SERV 3º CONSTRUÇÕES CAMPOS JULIO</t>
  </si>
  <si>
    <t xml:space="preserve">BASE 2 SILOS, FORNALHA,SECADOR, PRÉ-LIMPEZA. </t>
  </si>
  <si>
    <t xml:space="preserve"> 983381301</t>
  </si>
  <si>
    <t>CENTRAIS ELETRICAS DE RONDONIA</t>
  </si>
  <si>
    <t>15365</t>
  </si>
  <si>
    <t>UC 14850 / JUNHO 2016/ FAZ. JK</t>
  </si>
  <si>
    <t>1007447101</t>
  </si>
  <si>
    <t>DISTRIBUIDORA DE GAS RIBEIRO LTDA</t>
  </si>
  <si>
    <t xml:space="preserve">                2100</t>
  </si>
  <si>
    <t>GAS CANTINA JK</t>
  </si>
  <si>
    <t xml:space="preserve"> 979470801</t>
  </si>
  <si>
    <t xml:space="preserve">AGROINDUSTRIA E PISCICULTURA SANTA CLARA LTDA </t>
  </si>
  <si>
    <t>3726</t>
  </si>
  <si>
    <t>COMPRAS CANTINA</t>
  </si>
  <si>
    <t xml:space="preserve"> 989780301</t>
  </si>
  <si>
    <t xml:space="preserve">                8994</t>
  </si>
  <si>
    <t>PC TRATOR JOHN DEERE</t>
  </si>
  <si>
    <t xml:space="preserve"> 984550901</t>
  </si>
  <si>
    <t xml:space="preserve">              933580</t>
  </si>
  <si>
    <t>FREEZER PARA FAZENDA CAPIVARA</t>
  </si>
  <si>
    <t xml:space="preserve"> 972881201</t>
  </si>
  <si>
    <t>KEPLER WEBER INDUSTRIAL SA</t>
  </si>
  <si>
    <t xml:space="preserve">     58561</t>
  </si>
  <si>
    <t>ADTO REF. CONJUNTO DE SILOS - CIAGRAM</t>
  </si>
  <si>
    <t xml:space="preserve"> 990752401</t>
  </si>
  <si>
    <t xml:space="preserve">F H COMERCIO DE MATERIAIS DE CONSTRUCAO LTDA </t>
  </si>
  <si>
    <t xml:space="preserve">                  70</t>
  </si>
  <si>
    <t>CONSTRUCAO CIAGRAM</t>
  </si>
  <si>
    <t xml:space="preserve"> 987021401</t>
  </si>
  <si>
    <t xml:space="preserve">          CCE-201600</t>
  </si>
  <si>
    <t>PGTO - FIN CAP GIRO BRADESCO</t>
  </si>
  <si>
    <t>CCE-201600115 - B.BRADESCO PTAX 3,5997 (R$ 13.930.839,00)</t>
  </si>
  <si>
    <t xml:space="preserve"> 987531701</t>
  </si>
  <si>
    <t>CCE-201600</t>
  </si>
  <si>
    <t xml:space="preserve"> 987536301</t>
  </si>
  <si>
    <t xml:space="preserve">AGRO AMAZONIA SOLUCOES INTEGRADAS LTDA </t>
  </si>
  <si>
    <t xml:space="preserve">              114498</t>
  </si>
  <si>
    <t>PÇ TRATOR 00108</t>
  </si>
  <si>
    <t xml:space="preserve"> 990687001</t>
  </si>
  <si>
    <t xml:space="preserve">              114427</t>
  </si>
  <si>
    <t>PÇ TRATOR CORTADOR</t>
  </si>
  <si>
    <t xml:space="preserve"> 990704701</t>
  </si>
  <si>
    <t xml:space="preserve">              114214</t>
  </si>
  <si>
    <t xml:space="preserve">PÇ TRATOR </t>
  </si>
  <si>
    <t xml:space="preserve"> 990833701</t>
  </si>
  <si>
    <t xml:space="preserve">              114213</t>
  </si>
  <si>
    <t>PÇ PLANTADEIRA</t>
  </si>
  <si>
    <t xml:space="preserve"> 991127501</t>
  </si>
  <si>
    <t>S.R. PECAS AGRICOLAS LTDA</t>
  </si>
  <si>
    <t xml:space="preserve">              161110</t>
  </si>
  <si>
    <t>ESTOQUE</t>
  </si>
  <si>
    <t xml:space="preserve"> 980857501</t>
  </si>
  <si>
    <t xml:space="preserve">              161288</t>
  </si>
  <si>
    <t>PÇ ALGODOEIRA</t>
  </si>
  <si>
    <t xml:space="preserve"> 980878201</t>
  </si>
  <si>
    <t xml:space="preserve">              161900</t>
  </si>
  <si>
    <t>SECADOR SAUDADES</t>
  </si>
  <si>
    <t xml:space="preserve"> 991156701</t>
  </si>
  <si>
    <t>ADTO ARROZ</t>
  </si>
  <si>
    <t>ADTO REF. VENDA DE ARROZ - AGUARDANDO NF - NEGOCIADO PELO TAQUARA</t>
  </si>
  <si>
    <t xml:space="preserve"> 991299901</t>
  </si>
  <si>
    <t>DISAGUA DISTRIBUIDORA DE ABRASIVOS GUARUJA LTDA</t>
  </si>
  <si>
    <t xml:space="preserve">              240380</t>
  </si>
  <si>
    <t>CUSTO FAZENDA PANTANAL</t>
  </si>
  <si>
    <t xml:space="preserve"> 988857801</t>
  </si>
  <si>
    <t>TRATORDICO COMERCIO E REPRESENTACOES LTDA</t>
  </si>
  <si>
    <t xml:space="preserve">               16426</t>
  </si>
  <si>
    <t>GRADE NIVELADORA ARTICULADA</t>
  </si>
  <si>
    <t>1000489801</t>
  </si>
  <si>
    <t>PALUSA DISTRIBUIDORA DE AUTO PECAS LTDA</t>
  </si>
  <si>
    <t xml:space="preserve">              372465</t>
  </si>
  <si>
    <t>PÇ CARREGADEIRA CATERPILLAR</t>
  </si>
  <si>
    <t>1007251601</t>
  </si>
  <si>
    <t>F G TRANSPORTADORA LTDA - ME</t>
  </si>
  <si>
    <t xml:space="preserve">                 404</t>
  </si>
  <si>
    <t>SEDE SAUDADES</t>
  </si>
  <si>
    <t>1007286101</t>
  </si>
  <si>
    <t xml:space="preserve">C R BERWING REFRIGERACAO - ME </t>
  </si>
  <si>
    <t xml:space="preserve">                 169</t>
  </si>
  <si>
    <t>SV CANTINA SAUDADES</t>
  </si>
  <si>
    <t>1007291501</t>
  </si>
  <si>
    <t xml:space="preserve">              163587</t>
  </si>
  <si>
    <t>FAZENDA LAZARETTI</t>
  </si>
  <si>
    <t>1007298101</t>
  </si>
  <si>
    <t>GISSELLE M. P. SODEIRO - ME</t>
  </si>
  <si>
    <t xml:space="preserve">                2811</t>
  </si>
  <si>
    <t>AMBULATORIO</t>
  </si>
  <si>
    <t>1007415601</t>
  </si>
  <si>
    <t xml:space="preserve">ELETROTECNICA SAPEZAL LTDA - ME </t>
  </si>
  <si>
    <t xml:space="preserve">                  83</t>
  </si>
  <si>
    <t>1000306001</t>
  </si>
  <si>
    <t>KARINY MOTOS LTDA - EPP</t>
  </si>
  <si>
    <t xml:space="preserve">                 347</t>
  </si>
  <si>
    <t>SV MAO DE OBRA</t>
  </si>
  <si>
    <t xml:space="preserve"> 996792701</t>
  </si>
  <si>
    <t>MORANDS DEDETIZADORA LTDA ME</t>
  </si>
  <si>
    <t xml:space="preserve">                1647</t>
  </si>
  <si>
    <t>1004766101</t>
  </si>
  <si>
    <t>BASEI &amp; BASEI LTDA</t>
  </si>
  <si>
    <t xml:space="preserve">              208559</t>
  </si>
  <si>
    <t>HANGAR FAZ. SAUDADES</t>
  </si>
  <si>
    <t>1007893301</t>
  </si>
  <si>
    <t>ARMAZENS GERAIS CAMPOS DE JULIO LTDA</t>
  </si>
  <si>
    <t>02-ARMAZEM CEREJEIRAS</t>
  </si>
  <si>
    <t>SILVIO ADRIANO DOS SANTOS &amp; CIA LTDA - EPP</t>
  </si>
  <si>
    <t xml:space="preserve">                1614</t>
  </si>
  <si>
    <t>CONECTOR PARA INSTALAÇÃO DO ATERRAMENTO</t>
  </si>
  <si>
    <t xml:space="preserve"> 998584501</t>
  </si>
  <si>
    <t xml:space="preserve">                9210</t>
  </si>
  <si>
    <t>PÇ COLHETADEIRA ALGODÃO</t>
  </si>
  <si>
    <t>1006322201</t>
  </si>
  <si>
    <t>AUTO POSTO IRMAOS BATISTA LTDA</t>
  </si>
  <si>
    <t xml:space="preserve">              108213</t>
  </si>
  <si>
    <t>USO EM S10</t>
  </si>
  <si>
    <t>1006595201</t>
  </si>
  <si>
    <t>LUCI VANIA CONCI CASAGRANDE-EPP</t>
  </si>
  <si>
    <t>53983</t>
  </si>
  <si>
    <t>1005986001</t>
  </si>
  <si>
    <t xml:space="preserve">ATIVA MATERIAIS ELETRICOS LTDA - EPP </t>
  </si>
  <si>
    <t xml:space="preserve">     42876</t>
  </si>
  <si>
    <t>PGTO - P/CONTA ARMAZENS GERAIS - ATIVO</t>
  </si>
  <si>
    <t>PGTO NF 42876 - PECAS</t>
  </si>
  <si>
    <t xml:space="preserve"> 998756401</t>
  </si>
  <si>
    <t>FRANCISCO LUIZ DEMAMANN</t>
  </si>
  <si>
    <t xml:space="preserve"> ADT 07-16</t>
  </si>
  <si>
    <t>PGTO - ADIANTAMENTO DE SALARIO</t>
  </si>
  <si>
    <t>ADIANTAMENTO DE SALARIO REF. MULTA D006339355</t>
  </si>
  <si>
    <t>1004178901</t>
  </si>
  <si>
    <t>SECRETARIA DA RECEITA FEDERAL DO BRASIL</t>
  </si>
  <si>
    <t>DARF 05-2016</t>
  </si>
  <si>
    <t>PGTO - IRRF SOBRE SALARIOS</t>
  </si>
  <si>
    <t>DARF REF. 05-2016 JAQUELINE</t>
  </si>
  <si>
    <t>1005051201</t>
  </si>
  <si>
    <t xml:space="preserve">              106318</t>
  </si>
  <si>
    <t>CUSTO PEÇAS FAZENDA PANTANAL</t>
  </si>
  <si>
    <t>1008047201</t>
  </si>
  <si>
    <t xml:space="preserve">              114499</t>
  </si>
  <si>
    <t>PÇ COLHEITADEIRA</t>
  </si>
  <si>
    <t xml:space="preserve"> 992620301</t>
  </si>
  <si>
    <t>ENERGISA MATO GROSSO - DIST DE ENERGIA S.A</t>
  </si>
  <si>
    <t>73877</t>
  </si>
  <si>
    <t>UC 2072034/ JUNHO 2016/  JK CASA 07</t>
  </si>
  <si>
    <t>1003508601</t>
  </si>
  <si>
    <t>CAMIL CACERES MINERACAO LTDA</t>
  </si>
  <si>
    <t xml:space="preserve">              2016/3</t>
  </si>
  <si>
    <t>3.000 TONS DE CALCARIO CALCITICO 10% ENTRADA E MAIS 3 PARCELAS</t>
  </si>
  <si>
    <t>1003434001</t>
  </si>
  <si>
    <t xml:space="preserve">              115320</t>
  </si>
  <si>
    <t>PÇ COLHETADEIRA GRAOS</t>
  </si>
  <si>
    <t>1003607301</t>
  </si>
  <si>
    <t xml:space="preserve">              2016/5</t>
  </si>
  <si>
    <t>560 TONS DE CALCARIO CALCITICO 10% ENTRADA E MAIS 3 PARCELAS</t>
  </si>
  <si>
    <t>1003440001</t>
  </si>
  <si>
    <t>GAZIN IND. E COM.DE MOVEIS E ELETRODOMESTICOS LTDA</t>
  </si>
  <si>
    <t xml:space="preserve">               63283</t>
  </si>
  <si>
    <t xml:space="preserve">REFRIGERADOR - SEDE CAPIVARA </t>
  </si>
  <si>
    <t>1008088601</t>
  </si>
  <si>
    <t>EMPRESA UNIAO CASCAVEL DE TRANSP. E TURISMO LTDA</t>
  </si>
  <si>
    <t xml:space="preserve">               46283</t>
  </si>
  <si>
    <t>CUSTO ESCRITORIO CENTRAL</t>
  </si>
  <si>
    <t>1003300601</t>
  </si>
  <si>
    <t xml:space="preserve">              244168</t>
  </si>
  <si>
    <t xml:space="preserve">CUSTO OFICINA </t>
  </si>
  <si>
    <t>1008933701</t>
  </si>
  <si>
    <t xml:space="preserve">              243338</t>
  </si>
  <si>
    <t>CUSTO 03712</t>
  </si>
  <si>
    <t>1008984401</t>
  </si>
  <si>
    <t xml:space="preserve">              162427</t>
  </si>
  <si>
    <t xml:space="preserve"> 997017601</t>
  </si>
  <si>
    <t xml:space="preserve">J. M. CALDIM ROLAMENTOS RETENTORES E PECAS - EPP </t>
  </si>
  <si>
    <t xml:space="preserve">               12349</t>
  </si>
  <si>
    <t>1005090201</t>
  </si>
  <si>
    <t xml:space="preserve">TONIN SOLDAS LTDA </t>
  </si>
  <si>
    <t xml:space="preserve">               66214</t>
  </si>
  <si>
    <t>CUSTO CIAGRAM</t>
  </si>
  <si>
    <t>1005092501</t>
  </si>
  <si>
    <t>CEREJEIRAS COMERCIO DE FERRAGENS LTDA - EPP</t>
  </si>
  <si>
    <t xml:space="preserve">                2453</t>
  </si>
  <si>
    <t xml:space="preserve">CUSTO BENS DE PEQUENO VALOR </t>
  </si>
  <si>
    <t>1003982201</t>
  </si>
  <si>
    <t>SECRETARIA DE ESTADO DE FAZENDA MT</t>
  </si>
  <si>
    <t xml:space="preserve">     26609</t>
  </si>
  <si>
    <t>PGTO - TAXAS SEFAZ</t>
  </si>
  <si>
    <t>EXPEDIÇÃO DE CERTIDÕES INTERMAT - FAZ. SÃO JORGE - MAT. 1448 - AGROPECUÁRIA</t>
  </si>
  <si>
    <t>1008300701</t>
  </si>
  <si>
    <t xml:space="preserve">              243914</t>
  </si>
  <si>
    <t>CANTINA JK</t>
  </si>
  <si>
    <t>1008854301</t>
  </si>
  <si>
    <t>CENTRAIS ELETRICAS CESAR FILHO LTDA.</t>
  </si>
  <si>
    <t xml:space="preserve">             2016/11</t>
  </si>
  <si>
    <t>8.000 TONS DE CALCARIO EM 3 PARCELAS</t>
  </si>
  <si>
    <t xml:space="preserve"> 994084901</t>
  </si>
  <si>
    <t>ASSUNÇÃO B</t>
  </si>
  <si>
    <t>PGTO - FIN CAP GIRO BCO BRASIL</t>
  </si>
  <si>
    <t>RATIFICAÇÃO ESCR PUBLICA ASSUNÇÃO BCO BRASIL 29/04/2016</t>
  </si>
  <si>
    <t xml:space="preserve"> 992933901</t>
  </si>
  <si>
    <t xml:space="preserve"> 992934201</t>
  </si>
  <si>
    <t>GUAPORE MAQUINAS E EQUIPAMENTOS LTDA</t>
  </si>
  <si>
    <t xml:space="preserve">               17751</t>
  </si>
  <si>
    <t>USO EM MAQUINAS</t>
  </si>
  <si>
    <t>1007441301</t>
  </si>
  <si>
    <t>08-CONF SAUDADES</t>
  </si>
  <si>
    <t>TECNOLOGIA &amp; GESTAO EM AGRO NEGOCIO LTDA - EPP</t>
  </si>
  <si>
    <t>CONT_SOFTW 16/17</t>
  </si>
  <si>
    <t>PGTO - DESPESAS COM SOFTWARES ADM</t>
  </si>
  <si>
    <t>RENOVAÇÃO CONTRATO SOFTWARE CONFINAMENTO - ANO 2016/2017</t>
  </si>
  <si>
    <t xml:space="preserve"> 994364701</t>
  </si>
  <si>
    <t xml:space="preserve">              162253</t>
  </si>
  <si>
    <t>PÇ SEMEADORA ADUBADORA</t>
  </si>
  <si>
    <t>1005761701</t>
  </si>
  <si>
    <t>GPM - GEREMIAS PECAS E MECANICA LTDA - ME</t>
  </si>
  <si>
    <t xml:space="preserve">                7079</t>
  </si>
  <si>
    <t>PÇ OFICINA</t>
  </si>
  <si>
    <t>1005853901</t>
  </si>
  <si>
    <t>INFONEXUS COM DE AUTOMACAO E SERV DE INFORMATICA L</t>
  </si>
  <si>
    <t>2716</t>
  </si>
  <si>
    <t>CUSTO ESCRITÓRIO</t>
  </si>
  <si>
    <t xml:space="preserve"> 994248901</t>
  </si>
  <si>
    <t xml:space="preserve">                2787</t>
  </si>
  <si>
    <t xml:space="preserve">AMBULATORIO </t>
  </si>
  <si>
    <t>1006066301</t>
  </si>
  <si>
    <t>AMARILDO A DE MATOS &amp; CIA LTDA EPP</t>
  </si>
  <si>
    <t xml:space="preserve">               23123</t>
  </si>
  <si>
    <t>FRETE REF. NF 43412</t>
  </si>
  <si>
    <t>1006087201</t>
  </si>
  <si>
    <t>ROTTA TRANSPORTES RODOVIARIOS LTDA - EPP</t>
  </si>
  <si>
    <t xml:space="preserve">              100849</t>
  </si>
  <si>
    <t>FRETE REF. NF 3923</t>
  </si>
  <si>
    <t>1006089101</t>
  </si>
  <si>
    <t xml:space="preserve">              101090</t>
  </si>
  <si>
    <t>FRETE REF. NF 70184</t>
  </si>
  <si>
    <t>1006089701</t>
  </si>
  <si>
    <t>CAIXA ECONOMICA FEDERAL</t>
  </si>
  <si>
    <t>FGTS   06-16</t>
  </si>
  <si>
    <t>PGTO - FGTS - GRF MENSAL</t>
  </si>
  <si>
    <t>FGTS FOLHA 06-2016</t>
  </si>
  <si>
    <t>1006756001</t>
  </si>
  <si>
    <t>SAL 06/2016</t>
  </si>
  <si>
    <t>PGTO - SALARIOS</t>
  </si>
  <si>
    <t>PAGAMENTO DE SALARIO 06-2016</t>
  </si>
  <si>
    <t>1006791601</t>
  </si>
  <si>
    <t xml:space="preserve">              242571</t>
  </si>
  <si>
    <t>PÇ SEDE SAUDADES</t>
  </si>
  <si>
    <t xml:space="preserve"> 992988801</t>
  </si>
  <si>
    <t>TRANSPORTADORA DELAZZERI LTDA</t>
  </si>
  <si>
    <t xml:space="preserve">                1946</t>
  </si>
  <si>
    <t>FRETE SEMENTE DE SOJA P/ FAZ. SAUDADES</t>
  </si>
  <si>
    <t xml:space="preserve"> 997350501</t>
  </si>
  <si>
    <t>CENTRAL AGRICOLA LTDA -EPP</t>
  </si>
  <si>
    <t>25 ADTO</t>
  </si>
  <si>
    <t>50% DO PEDIDO 25 REF. 19.000 SCS DE SEMENTE DE SOJA - RESTANTE PARA O DIA 30/07</t>
  </si>
  <si>
    <t>1003642201</t>
  </si>
  <si>
    <t xml:space="preserve">               25087</t>
  </si>
  <si>
    <t>REVISAO 8320 JD</t>
  </si>
  <si>
    <t xml:space="preserve"> 999490501</t>
  </si>
  <si>
    <t>01-CAMPOS DE JULIO</t>
  </si>
  <si>
    <t>GPS 06/2016</t>
  </si>
  <si>
    <t>PGTO - INSS S/FOLHA PGTO</t>
  </si>
  <si>
    <t xml:space="preserve">PGTO GPS 06/2016 - PRO LABORE </t>
  </si>
  <si>
    <t>1003413301</t>
  </si>
  <si>
    <t>AMAZON COM. DE MANGUEIRAS E FILTROS LTDA ME</t>
  </si>
  <si>
    <t xml:space="preserve">               20340</t>
  </si>
  <si>
    <t xml:space="preserve"> 998405101</t>
  </si>
  <si>
    <t>POLI FILTRO IND E COM DE PEÇAS PARA AUTOS LTDA</t>
  </si>
  <si>
    <t xml:space="preserve">               56640</t>
  </si>
  <si>
    <t xml:space="preserve"> 998494001</t>
  </si>
  <si>
    <t xml:space="preserve">                1953</t>
  </si>
  <si>
    <t>FRETE DE SEMENTE DE SOJA P/ FAZ. SAUDADES</t>
  </si>
  <si>
    <t>1003095601</t>
  </si>
  <si>
    <t>VILHETUR - VILHENA TURISMO</t>
  </si>
  <si>
    <t xml:space="preserve">     22092</t>
  </si>
  <si>
    <t>PGTO - DESPESAS DE VIAGEM</t>
  </si>
  <si>
    <t>PGTO PASSAGENS VHA/CBA/VHA CLAIDES E SOUZA</t>
  </si>
  <si>
    <t>1000034601</t>
  </si>
  <si>
    <t xml:space="preserve">07-CONF MASUTTI </t>
  </si>
  <si>
    <t>CASP S/A INDUSTRIA E COMERCIO</t>
  </si>
  <si>
    <t xml:space="preserve">    287063</t>
  </si>
  <si>
    <t>ADTO REF. SECADOR NO CONFINAMENTO MASUTTI - CONF. E-MAIL EM 02/07/2016</t>
  </si>
  <si>
    <t>1006328201</t>
  </si>
  <si>
    <t xml:space="preserve">              162257</t>
  </si>
  <si>
    <t>OFICINA</t>
  </si>
  <si>
    <t>1002918301</t>
  </si>
  <si>
    <t xml:space="preserve">              243027</t>
  </si>
  <si>
    <t xml:space="preserve">AUTO ELETRICA </t>
  </si>
  <si>
    <t>1005555901</t>
  </si>
  <si>
    <t>SS COMERCIO DE PECAS E SERVICOS LTDA - ME</t>
  </si>
  <si>
    <t xml:space="preserve">               15611</t>
  </si>
  <si>
    <t xml:space="preserve">PÇ MICRO ONIBUS </t>
  </si>
  <si>
    <t>1005595201</t>
  </si>
  <si>
    <t xml:space="preserve">A. J. DILL - EPP </t>
  </si>
  <si>
    <t xml:space="preserve">                2628</t>
  </si>
  <si>
    <t>1003775401</t>
  </si>
  <si>
    <t xml:space="preserve">                2648</t>
  </si>
  <si>
    <t>1003809801</t>
  </si>
  <si>
    <t xml:space="preserve">AUTO ELETRICA RAVANI LTDA - EPP </t>
  </si>
  <si>
    <t xml:space="preserve">                4328</t>
  </si>
  <si>
    <t>TRATOR 8320</t>
  </si>
  <si>
    <t>1008293101</t>
  </si>
  <si>
    <t>IPIRANGA PRODUTOS DE PETROLEO SA</t>
  </si>
  <si>
    <t xml:space="preserve">               23212</t>
  </si>
  <si>
    <t xml:space="preserve"> 997208901</t>
  </si>
  <si>
    <t>LOOK PNEUS LTDA</t>
  </si>
  <si>
    <t>5366</t>
  </si>
  <si>
    <t>CUSTO PARA 02139</t>
  </si>
  <si>
    <t xml:space="preserve"> 995666501</t>
  </si>
  <si>
    <t xml:space="preserve">              105756</t>
  </si>
  <si>
    <t>CUSTO PEÇAS FAZENDA JAQUELINE</t>
  </si>
  <si>
    <t xml:space="preserve"> 998734701</t>
  </si>
  <si>
    <t xml:space="preserve">D.L. COLATTO - ME </t>
  </si>
  <si>
    <t xml:space="preserve">                 393</t>
  </si>
  <si>
    <t>SERVIÇOS PRESTADOS EM PA CARREGADEIRA</t>
  </si>
  <si>
    <t xml:space="preserve"> 998745101</t>
  </si>
  <si>
    <t>DIV PARCELA 07/2016</t>
  </si>
  <si>
    <t>TRANSF DE VALORES P/AGROP.MASUTTI</t>
  </si>
  <si>
    <t>PGTO PARCELA JULHO/2016 CONTRATO FINANCIAMENTO BCO VOLVO</t>
  </si>
  <si>
    <t>1001972201</t>
  </si>
  <si>
    <t>MARINGA COM. DE MOLAS, PECAS E ARTEFATOS LTDA - EP</t>
  </si>
  <si>
    <t xml:space="preserve">                1164</t>
  </si>
  <si>
    <t>CUSTO PEÇAS</t>
  </si>
  <si>
    <t xml:space="preserve"> 998485001</t>
  </si>
  <si>
    <t xml:space="preserve">              242136</t>
  </si>
  <si>
    <t>PÇ BORRACHARIA</t>
  </si>
  <si>
    <t xml:space="preserve"> 993023101</t>
  </si>
  <si>
    <t xml:space="preserve">              161561</t>
  </si>
  <si>
    <t>PÇ OBRA BARRACAO DE SEMENTE</t>
  </si>
  <si>
    <t xml:space="preserve"> 993171501</t>
  </si>
  <si>
    <t>MARQUEZIN COM DE MATERIAIS PARA CONSTRUCAO LTDA ME</t>
  </si>
  <si>
    <t xml:space="preserve">                9651</t>
  </si>
  <si>
    <t>PÇ ESCRITORIO SAUDADES</t>
  </si>
  <si>
    <t xml:space="preserve"> 993307701</t>
  </si>
  <si>
    <t xml:space="preserve">     23329</t>
  </si>
  <si>
    <t>PGTO - ENERGIA ELETRICA - ADMINISTRACAO</t>
  </si>
  <si>
    <t>UC 6/681528-6 - REF. 06/2016 - CASA SRA. CLAIDES - CAMPOS DE JULIO</t>
  </si>
  <si>
    <t>1003899401</t>
  </si>
  <si>
    <t xml:space="preserve">       294</t>
  </si>
  <si>
    <t>NF 294 - F H COMERCIO - CIAGRAM</t>
  </si>
  <si>
    <t>1004825901</t>
  </si>
  <si>
    <t xml:space="preserve">     19514</t>
  </si>
  <si>
    <t>NF 19514 - GERDAU - CIAGRAM</t>
  </si>
  <si>
    <t>1004830501</t>
  </si>
  <si>
    <t>CUIABAUTO COMERCIO E LOCACAO DE VEICULOS LTDA</t>
  </si>
  <si>
    <t xml:space="preserve">                1904</t>
  </si>
  <si>
    <t>PÇ PÁ</t>
  </si>
  <si>
    <t>1004186801</t>
  </si>
  <si>
    <t xml:space="preserve">              135029</t>
  </si>
  <si>
    <t>FAZENDA SAUDADES</t>
  </si>
  <si>
    <t>1004233301</t>
  </si>
  <si>
    <t>MINERAÇÃO DO VALE - EIRELI - ME</t>
  </si>
  <si>
    <t xml:space="preserve">               30588</t>
  </si>
  <si>
    <t>OBRA SILO CONFINAMENTO</t>
  </si>
  <si>
    <t>1004515901</t>
  </si>
  <si>
    <t xml:space="preserve">R R ELER EIRELI </t>
  </si>
  <si>
    <t xml:space="preserve">                3928</t>
  </si>
  <si>
    <t>ALGODOEIRA</t>
  </si>
  <si>
    <t>1004548101</t>
  </si>
  <si>
    <t xml:space="preserve">              163453</t>
  </si>
  <si>
    <t>1004598501</t>
  </si>
  <si>
    <t xml:space="preserve">     19309</t>
  </si>
  <si>
    <t>NF 19309 - GERDAU ACOS LONGOS - CIAGRAM</t>
  </si>
  <si>
    <t xml:space="preserve"> 992601701</t>
  </si>
  <si>
    <t>AUTO SUECO BRASIL CONCESSIONARIA DE VEICULOS LTDA</t>
  </si>
  <si>
    <t xml:space="preserve">               19695</t>
  </si>
  <si>
    <t>CUSTO CAMINHAO VM FAZENDA PANTANAL</t>
  </si>
  <si>
    <t>1006861401</t>
  </si>
  <si>
    <t>DEPARTAMENTO NAC. DE INFRAESTRUTURA DE TRASNPORTES</t>
  </si>
  <si>
    <t>B098013451</t>
  </si>
  <si>
    <t>PGTO - MULTAS DE TRANSITO</t>
  </si>
  <si>
    <t>MULTA POR EXCESSO DE PESO - VOLVO FH440 6X2 - ATM2635/PR - SERRA TALHADA/PR - 26/03/2013</t>
  </si>
  <si>
    <t>1007516201</t>
  </si>
  <si>
    <t xml:space="preserve">                4326</t>
  </si>
  <si>
    <t>1007542201</t>
  </si>
  <si>
    <t xml:space="preserve">              241290</t>
  </si>
  <si>
    <t>SECADOR JK</t>
  </si>
  <si>
    <t xml:space="preserve"> 994399301</t>
  </si>
  <si>
    <t>MUTUM MAQUINAS E IMPLEMENTOS AGRICOLAS LTDA</t>
  </si>
  <si>
    <t xml:space="preserve">                1308</t>
  </si>
  <si>
    <t>PECAS PLATAFORMA MILHO GTS</t>
  </si>
  <si>
    <t xml:space="preserve"> 995581101</t>
  </si>
  <si>
    <t xml:space="preserve">              241564</t>
  </si>
  <si>
    <t>OFICINA JK</t>
  </si>
  <si>
    <t xml:space="preserve"> 999147601</t>
  </si>
  <si>
    <t xml:space="preserve">              241989</t>
  </si>
  <si>
    <t>REVISAO 8335 R</t>
  </si>
  <si>
    <t xml:space="preserve"> 999148301</t>
  </si>
  <si>
    <t>CLAUDIO AEROPEÇAS E MANUT. AERONAUTICA LTDA. EPP</t>
  </si>
  <si>
    <t xml:space="preserve">               10909</t>
  </si>
  <si>
    <t>REVISAO AVIAO JK</t>
  </si>
  <si>
    <t>1003121101</t>
  </si>
  <si>
    <t xml:space="preserve">               16451</t>
  </si>
  <si>
    <t>GRADE NIVELADORA</t>
  </si>
  <si>
    <t>1003129001</t>
  </si>
  <si>
    <t>VIPAL AUTO PECAS LTDA</t>
  </si>
  <si>
    <t xml:space="preserve">               10016</t>
  </si>
  <si>
    <t>F 4000 JK</t>
  </si>
  <si>
    <t>1003149401</t>
  </si>
  <si>
    <t xml:space="preserve">CLARO S.A. </t>
  </si>
  <si>
    <t>4366</t>
  </si>
  <si>
    <t>LINHA DA CLARO 04 CHIP</t>
  </si>
  <si>
    <t>1005004501</t>
  </si>
  <si>
    <t>HB PECAS  E ACESSORIOS LTDA</t>
  </si>
  <si>
    <t xml:space="preserve">               54149</t>
  </si>
  <si>
    <t>PÇ CARRETA REFEITORIO</t>
  </si>
  <si>
    <t>1006594001</t>
  </si>
  <si>
    <t>RECH AGRICOLA LTDA</t>
  </si>
  <si>
    <t xml:space="preserve">               40404</t>
  </si>
  <si>
    <t>1006653501</t>
  </si>
  <si>
    <t>M PARTS-DISTRIBUIDORA DE COMP.AUTOMOTIVOS LTDA EPP</t>
  </si>
  <si>
    <t xml:space="preserve">               33558</t>
  </si>
  <si>
    <t>1006771801</t>
  </si>
  <si>
    <t xml:space="preserve">CERAMICA SANTO AUGUSTO LTDA - EPP </t>
  </si>
  <si>
    <t xml:space="preserve">                3941</t>
  </si>
  <si>
    <t>1006815601</t>
  </si>
  <si>
    <t xml:space="preserve">               53584</t>
  </si>
  <si>
    <t>1006862301</t>
  </si>
  <si>
    <t xml:space="preserve">CALIXTO DA SILVA &amp; CIA LTDA - ME </t>
  </si>
  <si>
    <t xml:space="preserve">                8324</t>
  </si>
  <si>
    <t>1006917301</t>
  </si>
  <si>
    <t>NEURI E. ZANATTA</t>
  </si>
  <si>
    <t xml:space="preserve">                2665</t>
  </si>
  <si>
    <t>1006976701</t>
  </si>
  <si>
    <t>M.M. VAREJAO DE ECONOMIA LTDA</t>
  </si>
  <si>
    <t xml:space="preserve">               13653</t>
  </si>
  <si>
    <t>1003932001</t>
  </si>
  <si>
    <t xml:space="preserve">               25026</t>
  </si>
  <si>
    <t xml:space="preserve"> 997743101</t>
  </si>
  <si>
    <t>ROGERIO SIMON</t>
  </si>
  <si>
    <t>MULTA 07-16</t>
  </si>
  <si>
    <t>ADIANTAMENTO DE SALARIO REF. MULTA E018495439</t>
  </si>
  <si>
    <t>1007445601</t>
  </si>
  <si>
    <t>B008139308</t>
  </si>
  <si>
    <t>ATB2033/PR - SCANIA G470A 6X4 - CACERES/MT - 15/03/2013</t>
  </si>
  <si>
    <t xml:space="preserve"> 995611401</t>
  </si>
  <si>
    <t xml:space="preserve">               19708</t>
  </si>
  <si>
    <t>CUSTO CAMINHÃO PLACA OBJ-1422 FROTA 01938</t>
  </si>
  <si>
    <t>1002725701</t>
  </si>
  <si>
    <t xml:space="preserve">               52851</t>
  </si>
  <si>
    <t>CUSTO CAMIHAO PLACA OBJ-1422 FROTA 01938</t>
  </si>
  <si>
    <t>1002863601</t>
  </si>
  <si>
    <t>1002863801</t>
  </si>
  <si>
    <t>MAFRA E NANCI LTDA EPP</t>
  </si>
  <si>
    <t>8712</t>
  </si>
  <si>
    <t>FLUTUANTE</t>
  </si>
  <si>
    <t>1004212301</t>
  </si>
  <si>
    <t>979594</t>
  </si>
  <si>
    <t>CUSTO PARA SECADOR</t>
  </si>
  <si>
    <t xml:space="preserve"> 998914801</t>
  </si>
  <si>
    <t xml:space="preserve">              936231</t>
  </si>
  <si>
    <t>AR CONDICIONADO SALA LAYDSON - FAZ. JK</t>
  </si>
  <si>
    <t xml:space="preserve"> 993710201</t>
  </si>
  <si>
    <t xml:space="preserve">              240944</t>
  </si>
  <si>
    <t>CUSTO SECADOR</t>
  </si>
  <si>
    <t xml:space="preserve"> 996718701</t>
  </si>
  <si>
    <t xml:space="preserve">              134022</t>
  </si>
  <si>
    <t xml:space="preserve"> 997533901</t>
  </si>
  <si>
    <t>AERO SIAQ ADMINISTRADORA AEROPORTUARIA LTDA</t>
  </si>
  <si>
    <t xml:space="preserve">                1135</t>
  </si>
  <si>
    <t>ABASTECIMENTO PRBBM LENNON</t>
  </si>
  <si>
    <t xml:space="preserve"> 999911001</t>
  </si>
  <si>
    <t xml:space="preserve">      1163</t>
  </si>
  <si>
    <t>NF 1163 - AERO SIAQ - ABASTECIMENTO PTWYM PYERRI - AGROPERCUÁRIA</t>
  </si>
  <si>
    <t>1007485601</t>
  </si>
  <si>
    <t xml:space="preserve">A N O TONIN CALDEIRARIA LTDA - ME </t>
  </si>
  <si>
    <t xml:space="preserve">                 219</t>
  </si>
  <si>
    <t>SERVIÇOS EM GRADES</t>
  </si>
  <si>
    <t>1006509501</t>
  </si>
  <si>
    <t xml:space="preserve">                5005</t>
  </si>
  <si>
    <t>SERVIÇOS EM CAMINHÕES</t>
  </si>
  <si>
    <t>1000238301</t>
  </si>
  <si>
    <t>1000239901</t>
  </si>
  <si>
    <t>TRANSPORTADORA GIOMILA LTDA</t>
  </si>
  <si>
    <t xml:space="preserve">                6992</t>
  </si>
  <si>
    <t>CUSTO FAZENDA JAQUELINE</t>
  </si>
  <si>
    <t>1003121701</t>
  </si>
  <si>
    <t>SM MAQUINAS E IMPLEMENTOS AGRICOLAS LTDA - ME</t>
  </si>
  <si>
    <t xml:space="preserve">                 222</t>
  </si>
  <si>
    <t>1003150701</t>
  </si>
  <si>
    <t>75092</t>
  </si>
  <si>
    <t>UC 6872030 /  JUNHO 2016 /  FAZ. SAUDADES</t>
  </si>
  <si>
    <t>1002889001</t>
  </si>
  <si>
    <t>SECRETARIA DE ESTADO DE PLAN E DESENV - AM</t>
  </si>
  <si>
    <t>831471 ICMS</t>
  </si>
  <si>
    <t xml:space="preserve">PGTO - ICMS DIF ALIQUOTA </t>
  </si>
  <si>
    <t>PGTO ICMS IMPL AGRI E EQUPM</t>
  </si>
  <si>
    <t>1003169701</t>
  </si>
  <si>
    <t>18624 ICMS</t>
  </si>
  <si>
    <t>PGTO DIF ALIQUOTA NF 18624 GERDAU</t>
  </si>
  <si>
    <t>1003171101</t>
  </si>
  <si>
    <t>83127 ICMS</t>
  </si>
  <si>
    <t>PGTO ICMS IMPL AGRC  CASP</t>
  </si>
  <si>
    <t>1003174101</t>
  </si>
  <si>
    <t xml:space="preserve">  155 ICMS</t>
  </si>
  <si>
    <t>PGTO DIF ALIQUOTA NF 155 FH COMERCIO</t>
  </si>
  <si>
    <t>1003176001</t>
  </si>
  <si>
    <t>83894 ICMS</t>
  </si>
  <si>
    <t>PGTO ICMS IMPL AGRIC - CASP</t>
  </si>
  <si>
    <t>1003189101</t>
  </si>
  <si>
    <t>140832</t>
  </si>
  <si>
    <t>UC 1513910 / REF. JUNHO 2016 / CONF. SAUDADES</t>
  </si>
  <si>
    <t>1003195501</t>
  </si>
  <si>
    <t>13380 ICMS</t>
  </si>
  <si>
    <t>PGTO DIFERENCIAL ALIQUOTA - RO PARAFUSOS</t>
  </si>
  <si>
    <t>1003196901</t>
  </si>
  <si>
    <t>184513</t>
  </si>
  <si>
    <t>UC 15139173 / JUNHO 2016 / CONF. SAUDADES</t>
  </si>
  <si>
    <t>1003218201</t>
  </si>
  <si>
    <t>19105 ICMS</t>
  </si>
  <si>
    <t>PGTO DIFERENCIAL ALIQUOTA NF 19105- GERDAU</t>
  </si>
  <si>
    <t>1003225401</t>
  </si>
  <si>
    <t>389069</t>
  </si>
  <si>
    <t>UC 2223376 / JUNHO 2016 / FAZENDA CAPIVARA</t>
  </si>
  <si>
    <t>1003264101</t>
  </si>
  <si>
    <t>FINANC 05 COLHEITADEIRAS JD 9770 E 05 PLATAFORMAS JD 35 PES</t>
  </si>
  <si>
    <t xml:space="preserve">  72786501</t>
  </si>
  <si>
    <t>0406420-8</t>
  </si>
  <si>
    <t>01 PLANTADEIRA JD 2100  DE 9 A 26 LINHAS</t>
  </si>
  <si>
    <t xml:space="preserve">  91519801</t>
  </si>
  <si>
    <t xml:space="preserve"> 305758201</t>
  </si>
  <si>
    <t xml:space="preserve"> 305742001</t>
  </si>
  <si>
    <t xml:space="preserve"> 305743201</t>
  </si>
  <si>
    <t xml:space="preserve"> 305757901</t>
  </si>
  <si>
    <t xml:space="preserve"> 305766301</t>
  </si>
  <si>
    <t xml:space="preserve"> 305741401</t>
  </si>
  <si>
    <t xml:space="preserve"> 255817901</t>
  </si>
  <si>
    <t xml:space="preserve"> 255745501</t>
  </si>
  <si>
    <t xml:space="preserve"> 255746201</t>
  </si>
  <si>
    <t xml:space="preserve"> 255778901</t>
  </si>
  <si>
    <t xml:space="preserve"> 255779501</t>
  </si>
  <si>
    <t xml:space="preserve"> 255781001</t>
  </si>
  <si>
    <t xml:space="preserve"> 255781901</t>
  </si>
  <si>
    <t xml:space="preserve"> 248001901</t>
  </si>
  <si>
    <t>CONTRATO 2012006977 - FINANC  06 COLHEIT GRAOS AFX 8120</t>
  </si>
  <si>
    <t xml:space="preserve"> 160897901</t>
  </si>
  <si>
    <t>04051394</t>
  </si>
  <si>
    <t>JUROS REF FINANC DE 02 PLANTADEIRAS JD SERIE 2100</t>
  </si>
  <si>
    <t xml:space="preserve"> 205145601</t>
  </si>
  <si>
    <t>0419957-P</t>
  </si>
  <si>
    <t>CCB 0419957-P - 02 PLANTADEIRA JD 1100  DE 7 A 13 LINHAS</t>
  </si>
  <si>
    <t xml:space="preserve"> 247688501</t>
  </si>
  <si>
    <t>817422/12</t>
  </si>
  <si>
    <t>04 PULVERIZADORES JOHN DEERE MODELO 4730.</t>
  </si>
  <si>
    <t xml:space="preserve"> 230197001</t>
  </si>
  <si>
    <t>0416142-4</t>
  </si>
  <si>
    <t>CREDITO BANCARIO 0416142-4 - 01 TRATORES JD 6145</t>
  </si>
  <si>
    <t xml:space="preserve"> 247630101</t>
  </si>
  <si>
    <t>SERGIO RODRIGUES DA CUNHA</t>
  </si>
  <si>
    <t xml:space="preserve">       269</t>
  </si>
  <si>
    <t>A PAGAR SOMENTE R$ 10.000,00 OS R$ 70.000,00 SERÁ DESCONTADO DO TRATOR JÁ ENTREGUE COM NF</t>
  </si>
  <si>
    <t xml:space="preserve"> 255471901</t>
  </si>
  <si>
    <t xml:space="preserve"> 259709501</t>
  </si>
  <si>
    <t>045-0/2951</t>
  </si>
  <si>
    <t>02 COLHEITADEIRAS JD 9770 STS E 02 DRAPER FLEX FD 635</t>
  </si>
  <si>
    <t xml:space="preserve"> 247657501</t>
  </si>
  <si>
    <t>045-0/4023</t>
  </si>
  <si>
    <t xml:space="preserve"> 247673901</t>
  </si>
  <si>
    <t xml:space="preserve"> 246842001</t>
  </si>
  <si>
    <t xml:space="preserve"> 246842601</t>
  </si>
  <si>
    <t xml:space="preserve"> 268706501</t>
  </si>
  <si>
    <t xml:space="preserve"> 255739801</t>
  </si>
  <si>
    <t xml:space="preserve"> 255742801</t>
  </si>
  <si>
    <t xml:space="preserve"> 255743701</t>
  </si>
  <si>
    <t xml:space="preserve"> 246874201</t>
  </si>
  <si>
    <t xml:space="preserve"> 259729601</t>
  </si>
  <si>
    <t>2001104321</t>
  </si>
  <si>
    <t>SALDO CONTRATO AQUIS 06 COLHEITADEIRAS</t>
  </si>
  <si>
    <t xml:space="preserve"> 254128801</t>
  </si>
  <si>
    <t>2001104322</t>
  </si>
  <si>
    <t>SALDO CONTRATO FINANC 03 COLHEITADEIRAS</t>
  </si>
  <si>
    <t xml:space="preserve"> 254117201</t>
  </si>
  <si>
    <t xml:space="preserve"> 255835801</t>
  </si>
  <si>
    <t xml:space="preserve"> 255836401</t>
  </si>
  <si>
    <t xml:space="preserve"> 255837301</t>
  </si>
  <si>
    <t xml:space="preserve"> 255838801</t>
  </si>
  <si>
    <t>394073-P-A</t>
  </si>
  <si>
    <t>SALDO CONTRATO 0394073-P-A (04 COLHEITADEIRAS C/PLATAF)</t>
  </si>
  <si>
    <t xml:space="preserve"> 253470901</t>
  </si>
  <si>
    <t xml:space="preserve"> 259727801</t>
  </si>
  <si>
    <t xml:space="preserve"> 255820301</t>
  </si>
  <si>
    <t xml:space="preserve"> 259728401</t>
  </si>
  <si>
    <t xml:space="preserve"> 301968601</t>
  </si>
  <si>
    <t xml:space="preserve"> 301965901</t>
  </si>
  <si>
    <t xml:space="preserve"> 301966801</t>
  </si>
  <si>
    <t xml:space="preserve"> 301984801</t>
  </si>
  <si>
    <t xml:space="preserve"> 301982401</t>
  </si>
  <si>
    <t xml:space="preserve"> 301983901</t>
  </si>
  <si>
    <t>0437078-3</t>
  </si>
  <si>
    <t>01 AERACAO CONDIC MOVEL E 02 SILOS RESFRIADOR - COLSSED</t>
  </si>
  <si>
    <t xml:space="preserve"> 301899901</t>
  </si>
  <si>
    <t xml:space="preserve"> 296338601</t>
  </si>
  <si>
    <t xml:space="preserve"> 305613801</t>
  </si>
  <si>
    <t xml:space="preserve"> 305675101</t>
  </si>
  <si>
    <t xml:space="preserve"> 305675701</t>
  </si>
  <si>
    <t xml:space="preserve"> 305629601</t>
  </si>
  <si>
    <t xml:space="preserve"> 305631001</t>
  </si>
  <si>
    <t>96/702338J</t>
  </si>
  <si>
    <t xml:space="preserve"> 305681101</t>
  </si>
  <si>
    <t xml:space="preserve"> 305680201</t>
  </si>
  <si>
    <t xml:space="preserve"> 305680501</t>
  </si>
  <si>
    <t xml:space="preserve"> 305716601</t>
  </si>
  <si>
    <t>REALEZA AGRICULTURA E PECUARIA LTDA</t>
  </si>
  <si>
    <t>DOMINGOS FRANCESCON MAZZUTTI</t>
  </si>
  <si>
    <t xml:space="preserve">    CONT01</t>
  </si>
  <si>
    <t>PGTO - AQUISIÇÃO DE IMOVEIS P/REALEZA AG</t>
  </si>
  <si>
    <t>AQUISIÇÃO DE 304 HA DAS FAZ CHARRUA MAT 21110,FAZ SORANSO MT 2111, FAZ OURO PRETO MAT 2112, FAZ MARIOTTI MAT 2113. (75.000 SC SOJA).</t>
  </si>
  <si>
    <t xml:space="preserve"> 300984501</t>
  </si>
  <si>
    <t>0432020-4</t>
  </si>
  <si>
    <t>04 SEMEADORAS ADUBADORAS HERCULES</t>
  </si>
  <si>
    <t xml:space="preserve"> 300690301</t>
  </si>
  <si>
    <t xml:space="preserve"> 369825401</t>
  </si>
  <si>
    <t xml:space="preserve"> 369840801</t>
  </si>
  <si>
    <t>AURICELIA RODRIGUES GOMES CAIRES</t>
  </si>
  <si>
    <t>PGTO - AQUISIÇÃO IMOVEIS CLAIDES L. E OU</t>
  </si>
  <si>
    <t>AQUISIÇÃO 2.482 HA (05 FAZENDAS) EM CANDEIAS DO JAMARI</t>
  </si>
  <si>
    <t xml:space="preserve"> 395768701</t>
  </si>
  <si>
    <t>PGTO - FIN INVEST AIR TRACTOR INC.</t>
  </si>
  <si>
    <t xml:space="preserve"> 407656501</t>
  </si>
  <si>
    <t xml:space="preserve"> 407681201</t>
  </si>
  <si>
    <t>943946/13</t>
  </si>
  <si>
    <t>01 PLATAF CORTE DRAPER FD 635, 04 PLANTAD 13 L, 01 PLAT CORTE 35 PES E 02 COLHEIT 9770 STS.</t>
  </si>
  <si>
    <t xml:space="preserve"> 407753801</t>
  </si>
  <si>
    <t>943945/13</t>
  </si>
  <si>
    <t>01 PULVERIZADOR JD MODELO 4730</t>
  </si>
  <si>
    <t xml:space="preserve"> 407770301</t>
  </si>
  <si>
    <t xml:space="preserve"> 407780401</t>
  </si>
  <si>
    <t xml:space="preserve"> 407781001</t>
  </si>
  <si>
    <t xml:space="preserve"> 264620101</t>
  </si>
  <si>
    <t>2005019959</t>
  </si>
  <si>
    <t>SALDO CONTRATO AQUIS 02 TRATORES CASE MXM 180</t>
  </si>
  <si>
    <t xml:space="preserve"> 253933001</t>
  </si>
  <si>
    <t xml:space="preserve"> 444375901</t>
  </si>
  <si>
    <t xml:space="preserve"> 444378601</t>
  </si>
  <si>
    <t xml:space="preserve"> 444378901</t>
  </si>
  <si>
    <t xml:space="preserve"> 461344801</t>
  </si>
  <si>
    <t xml:space="preserve"> 461348501</t>
  </si>
  <si>
    <t xml:space="preserve"> 461348801</t>
  </si>
  <si>
    <t xml:space="preserve"> 461375401</t>
  </si>
  <si>
    <t xml:space="preserve"> 461743001</t>
  </si>
  <si>
    <t xml:space="preserve"> 461754401</t>
  </si>
  <si>
    <t xml:space="preserve"> 461756501</t>
  </si>
  <si>
    <t xml:space="preserve"> 461756801</t>
  </si>
  <si>
    <t xml:space="preserve"> 461757101</t>
  </si>
  <si>
    <t xml:space="preserve"> 461771601</t>
  </si>
  <si>
    <t xml:space="preserve"> 461772201</t>
  </si>
  <si>
    <t xml:space="preserve"> 461772801</t>
  </si>
  <si>
    <t xml:space="preserve"> 461774601</t>
  </si>
  <si>
    <t xml:space="preserve"> 461776401</t>
  </si>
  <si>
    <t xml:space="preserve"> 461780901</t>
  </si>
  <si>
    <t xml:space="preserve"> 461383201</t>
  </si>
  <si>
    <t xml:space="preserve"> 461388601</t>
  </si>
  <si>
    <t xml:space="preserve"> 483793201</t>
  </si>
  <si>
    <t xml:space="preserve"> 483774201</t>
  </si>
  <si>
    <t>1020006/14</t>
  </si>
  <si>
    <t>CONTRATO 1020006/14 - 01 TRATOR 8335 -  VOLNEI - FAZ BOA SORTE</t>
  </si>
  <si>
    <t xml:space="preserve"> 506271801</t>
  </si>
  <si>
    <t xml:space="preserve"> 506272101</t>
  </si>
  <si>
    <t xml:space="preserve"> 506293501</t>
  </si>
  <si>
    <t xml:space="preserve"> 533481801</t>
  </si>
  <si>
    <t xml:space="preserve"> 533482101</t>
  </si>
  <si>
    <t xml:space="preserve"> 533482401</t>
  </si>
  <si>
    <t xml:space="preserve"> 533484801</t>
  </si>
  <si>
    <t xml:space="preserve"> 533486301</t>
  </si>
  <si>
    <t xml:space="preserve"> 533488501</t>
  </si>
  <si>
    <t xml:space="preserve"> 533503001</t>
  </si>
  <si>
    <t xml:space="preserve"> 533504501</t>
  </si>
  <si>
    <t xml:space="preserve"> 533509901</t>
  </si>
  <si>
    <t xml:space="preserve"> 533511601</t>
  </si>
  <si>
    <t xml:space="preserve">LEILA DE SA RIBEIRO - ME </t>
  </si>
  <si>
    <t xml:space="preserve">                  16</t>
  </si>
  <si>
    <t>PLANTIO EUCALIPTOS SEDE CONF SAUDADES - PRORROGADO - CONF. FABIANO</t>
  </si>
  <si>
    <t xml:space="preserve"> 574816101</t>
  </si>
  <si>
    <t xml:space="preserve"> 579807401</t>
  </si>
  <si>
    <t xml:space="preserve"> 579809101</t>
  </si>
  <si>
    <t xml:space="preserve"> 579809401</t>
  </si>
  <si>
    <t xml:space="preserve"> 579812101</t>
  </si>
  <si>
    <t xml:space="preserve"> 579826601</t>
  </si>
  <si>
    <t xml:space="preserve"> 579826901</t>
  </si>
  <si>
    <t xml:space="preserve"> 579832201</t>
  </si>
  <si>
    <t>MODESTO GOLIN</t>
  </si>
  <si>
    <t>HONOR 2015</t>
  </si>
  <si>
    <t>PGTO - SERVICOS CONTABEIS</t>
  </si>
  <si>
    <t>13 REF. ANO 2015</t>
  </si>
  <si>
    <t xml:space="preserve"> 599540601</t>
  </si>
  <si>
    <t>1108195-15</t>
  </si>
  <si>
    <t>CCB 1108195-15 BCO JD - 03 COLHEITADEIRAS C/PLATAFORMA E 01 PLANTADEIRA</t>
  </si>
  <si>
    <t xml:space="preserve"> 647302001</t>
  </si>
  <si>
    <t xml:space="preserve"> 647297301</t>
  </si>
  <si>
    <t xml:space="preserve"> 647297601</t>
  </si>
  <si>
    <t xml:space="preserve">       366</t>
  </si>
  <si>
    <t xml:space="preserve"> 659495501</t>
  </si>
  <si>
    <t xml:space="preserve">       337</t>
  </si>
  <si>
    <t xml:space="preserve"> 659775901</t>
  </si>
  <si>
    <t xml:space="preserve">       375</t>
  </si>
  <si>
    <t xml:space="preserve"> 660725801</t>
  </si>
  <si>
    <t xml:space="preserve"> 666763101</t>
  </si>
  <si>
    <t xml:space="preserve"> 666763401</t>
  </si>
  <si>
    <t>1126317-15</t>
  </si>
  <si>
    <t>02 TRATORES JD 8335 - CCB 1126317-15 - VOLNEI MASUTTI  PTAX 3.2409</t>
  </si>
  <si>
    <t xml:space="preserve"> 666869001</t>
  </si>
  <si>
    <t xml:space="preserve"> 647303501</t>
  </si>
  <si>
    <t xml:space="preserve"> 666912701</t>
  </si>
  <si>
    <t xml:space="preserve"> 666913301</t>
  </si>
  <si>
    <t xml:space="preserve"> 675031401</t>
  </si>
  <si>
    <t xml:space="preserve"> 675036501</t>
  </si>
  <si>
    <t xml:space="preserve"> 675037701</t>
  </si>
  <si>
    <t xml:space="preserve"> 675038301</t>
  </si>
  <si>
    <t xml:space="preserve"> 705256601</t>
  </si>
  <si>
    <t xml:space="preserve"> 705293901</t>
  </si>
  <si>
    <t xml:space="preserve">       427</t>
  </si>
  <si>
    <t xml:space="preserve"> 724742401</t>
  </si>
  <si>
    <t xml:space="preserve"> 729350001</t>
  </si>
  <si>
    <t xml:space="preserve"> 729356101</t>
  </si>
  <si>
    <t xml:space="preserve"> 729356401</t>
  </si>
  <si>
    <t xml:space="preserve"> 729357601</t>
  </si>
  <si>
    <t xml:space="preserve"> 729388901</t>
  </si>
  <si>
    <t xml:space="preserve">                 428</t>
  </si>
  <si>
    <t>MILHO - ARMAZEM</t>
  </si>
  <si>
    <t xml:space="preserve"> 753504001</t>
  </si>
  <si>
    <t xml:space="preserve"> 734063901</t>
  </si>
  <si>
    <t xml:space="preserve"> 734064101</t>
  </si>
  <si>
    <t xml:space="preserve"> 734050701</t>
  </si>
  <si>
    <t xml:space="preserve"> 734053501</t>
  </si>
  <si>
    <t xml:space="preserve">                  84</t>
  </si>
  <si>
    <t>MILHO - CIAGRAM</t>
  </si>
  <si>
    <t xml:space="preserve"> 776403101</t>
  </si>
  <si>
    <t xml:space="preserve">             9051316</t>
  </si>
  <si>
    <t xml:space="preserve"> 778312401</t>
  </si>
  <si>
    <t xml:space="preserve">           9051350-2</t>
  </si>
  <si>
    <t xml:space="preserve"> 777869601</t>
  </si>
  <si>
    <t xml:space="preserve"> 789477701</t>
  </si>
  <si>
    <t xml:space="preserve"> 789480101</t>
  </si>
  <si>
    <t xml:space="preserve"> 789482801</t>
  </si>
  <si>
    <t xml:space="preserve"> 789485201</t>
  </si>
  <si>
    <t xml:space="preserve"> 789485501</t>
  </si>
  <si>
    <t xml:space="preserve"> 789487601</t>
  </si>
  <si>
    <t xml:space="preserve"> 789487901</t>
  </si>
  <si>
    <t xml:space="preserve"> 794358501</t>
  </si>
  <si>
    <t xml:space="preserve"> 794361801</t>
  </si>
  <si>
    <t xml:space="preserve"> 794362101</t>
  </si>
  <si>
    <t xml:space="preserve"> 794364201</t>
  </si>
  <si>
    <t xml:space="preserve"> 794364801</t>
  </si>
  <si>
    <t xml:space="preserve">               95338</t>
  </si>
  <si>
    <t xml:space="preserve"> 783614601</t>
  </si>
  <si>
    <t>ARREND AREA DE TERRA C.JULIO - TOTAL 1.690 HA, ANO 2017 3.280 SCS A 56,00</t>
  </si>
  <si>
    <t xml:space="preserve"> 412492801</t>
  </si>
  <si>
    <t xml:space="preserve"> 855528601</t>
  </si>
  <si>
    <t xml:space="preserve"> 845505001</t>
  </si>
  <si>
    <t xml:space="preserve"> 845507401</t>
  </si>
  <si>
    <t xml:space="preserve">               22351</t>
  </si>
  <si>
    <t xml:space="preserve">GASTO  P0ECAS  NISSEY </t>
  </si>
  <si>
    <t xml:space="preserve"> 864374201</t>
  </si>
  <si>
    <t xml:space="preserve"> 866939001</t>
  </si>
  <si>
    <t xml:space="preserve">               22540</t>
  </si>
  <si>
    <t>GASTO  PECAS   PLATADEIRA</t>
  </si>
  <si>
    <t xml:space="preserve"> 868038201</t>
  </si>
  <si>
    <t xml:space="preserve"> 864943901</t>
  </si>
  <si>
    <t xml:space="preserve">               16153</t>
  </si>
  <si>
    <t>SEMENTE</t>
  </si>
  <si>
    <t xml:space="preserve"> 872550501</t>
  </si>
  <si>
    <t xml:space="preserve"> 862939501</t>
  </si>
  <si>
    <t>PRÓ-LABORE VOLNEI - ANO 2016</t>
  </si>
  <si>
    <t xml:space="preserve"> 865396201</t>
  </si>
  <si>
    <t xml:space="preserve"> 865396401</t>
  </si>
  <si>
    <t xml:space="preserve"> 865396601</t>
  </si>
  <si>
    <t xml:space="preserve"> 865397001</t>
  </si>
  <si>
    <t xml:space="preserve"> 862945901</t>
  </si>
  <si>
    <t xml:space="preserve"> 865309401</t>
  </si>
  <si>
    <t xml:space="preserve"> 865311501</t>
  </si>
  <si>
    <t xml:space="preserve"> 858255601</t>
  </si>
  <si>
    <t>MARIA FATIMA SALVADOR DE GODOY</t>
  </si>
  <si>
    <t>PGTO - BRINDES E DOACOES</t>
  </si>
  <si>
    <t>PGTO DOAÇÕES</t>
  </si>
  <si>
    <t xml:space="preserve"> 863179501</t>
  </si>
  <si>
    <t>PRÓ-LABORE CLAIDES - ANO 2016</t>
  </si>
  <si>
    <t xml:space="preserve"> 865388701</t>
  </si>
  <si>
    <t xml:space="preserve">               22371</t>
  </si>
  <si>
    <t xml:space="preserve">GASTO  PECAS  REVISAO  PLANTIO  JK  </t>
  </si>
  <si>
    <t xml:space="preserve"> 879491301</t>
  </si>
  <si>
    <t>240160 CIAGRAM</t>
  </si>
  <si>
    <t>COMPRA DE BALANÇA PARA CIAGRAM - CONF. E-MAIL SOUZA EM 29/01/2016.</t>
  </si>
  <si>
    <t xml:space="preserve"> 883251101</t>
  </si>
  <si>
    <t xml:space="preserve"> 883256501</t>
  </si>
  <si>
    <t xml:space="preserve">             7089362</t>
  </si>
  <si>
    <t xml:space="preserve"> 894374101</t>
  </si>
  <si>
    <t xml:space="preserve"> 894415501</t>
  </si>
  <si>
    <t xml:space="preserve"> 894416101</t>
  </si>
  <si>
    <t>LUIZ FERNANDO ANTONELLI E OUTROS</t>
  </si>
  <si>
    <t xml:space="preserve">                 303</t>
  </si>
  <si>
    <t xml:space="preserve"> 893212201</t>
  </si>
  <si>
    <t xml:space="preserve"> 893212601</t>
  </si>
  <si>
    <t xml:space="preserve"> 893213001</t>
  </si>
  <si>
    <t xml:space="preserve"> 880876901</t>
  </si>
  <si>
    <t xml:space="preserve">MOVEIS TV COLOR LTDA </t>
  </si>
  <si>
    <t>ALUGUEL 16</t>
  </si>
  <si>
    <t>ALUGUEL ESCRITÓRIO 2016 - ATUALIZADO IGP-M FEV/2016 12,08% - ATUALIZAR EM 03/2017</t>
  </si>
  <si>
    <t xml:space="preserve"> 920389001</t>
  </si>
  <si>
    <t xml:space="preserve"> 920389401</t>
  </si>
  <si>
    <t xml:space="preserve"> 907555401</t>
  </si>
  <si>
    <t xml:space="preserve">             2582476</t>
  </si>
  <si>
    <t xml:space="preserve"> 914314901</t>
  </si>
  <si>
    <t xml:space="preserve">                 126</t>
  </si>
  <si>
    <t xml:space="preserve"> 933172901</t>
  </si>
  <si>
    <t xml:space="preserve"> 941212201</t>
  </si>
  <si>
    <t xml:space="preserve"> 941213201</t>
  </si>
  <si>
    <t xml:space="preserve"> 941213601</t>
  </si>
  <si>
    <t>YARA BRASIL FERTILIZANTES S.A</t>
  </si>
  <si>
    <t xml:space="preserve">             1785132</t>
  </si>
  <si>
    <t xml:space="preserve"> 951949101</t>
  </si>
  <si>
    <t xml:space="preserve"> 940339601</t>
  </si>
  <si>
    <t xml:space="preserve"> 940340501</t>
  </si>
  <si>
    <t xml:space="preserve"> 940342401</t>
  </si>
  <si>
    <t xml:space="preserve"> 940344501</t>
  </si>
  <si>
    <t xml:space="preserve"> 940345101</t>
  </si>
  <si>
    <t xml:space="preserve"> 940350301</t>
  </si>
  <si>
    <t xml:space="preserve"> 940352301</t>
  </si>
  <si>
    <t xml:space="preserve"> 940353401</t>
  </si>
  <si>
    <t xml:space="preserve"> 940354801</t>
  </si>
  <si>
    <t xml:space="preserve"> 940425401</t>
  </si>
  <si>
    <t xml:space="preserve">               12024</t>
  </si>
  <si>
    <t>CUSTO SERVIÇO</t>
  </si>
  <si>
    <t xml:space="preserve"> 939924501</t>
  </si>
  <si>
    <t xml:space="preserve"> 940428701</t>
  </si>
  <si>
    <t xml:space="preserve"> 940429001</t>
  </si>
  <si>
    <t xml:space="preserve"> 940430801</t>
  </si>
  <si>
    <t xml:space="preserve"> 940433501</t>
  </si>
  <si>
    <t xml:space="preserve"> 940435301</t>
  </si>
  <si>
    <t xml:space="preserve"> 940437401</t>
  </si>
  <si>
    <t xml:space="preserve"> 940438301</t>
  </si>
  <si>
    <t xml:space="preserve"> 940438901</t>
  </si>
  <si>
    <t xml:space="preserve"> 940441001</t>
  </si>
  <si>
    <t xml:space="preserve"> 940442201</t>
  </si>
  <si>
    <t xml:space="preserve"> 940444901</t>
  </si>
  <si>
    <t xml:space="preserve"> 940445801</t>
  </si>
  <si>
    <t xml:space="preserve"> 940495801</t>
  </si>
  <si>
    <t xml:space="preserve"> 947622101</t>
  </si>
  <si>
    <t>NOBRE SEGURADORA DO BRASIL SA</t>
  </si>
  <si>
    <t xml:space="preserve">           998589158</t>
  </si>
  <si>
    <t>PGTO - SEGUROS VEICULOS / AVIAO</t>
  </si>
  <si>
    <t xml:space="preserve"> SEGURO MICRO ONIBUS PLACA DTA 5957</t>
  </si>
  <si>
    <t xml:space="preserve"> 942530601</t>
  </si>
  <si>
    <t xml:space="preserve">           998589237</t>
  </si>
  <si>
    <t xml:space="preserve"> SEGURO ONIBUS PLACA KXF 2121</t>
  </si>
  <si>
    <t xml:space="preserve"> 942532401</t>
  </si>
  <si>
    <t xml:space="preserve">           998589205</t>
  </si>
  <si>
    <t xml:space="preserve"> SEGURO ONIBUS PLACA KYI 1944</t>
  </si>
  <si>
    <t xml:space="preserve"> 942533301</t>
  </si>
  <si>
    <t xml:space="preserve">           697227109</t>
  </si>
  <si>
    <t xml:space="preserve"> 949186101</t>
  </si>
  <si>
    <t xml:space="preserve"> 940324501</t>
  </si>
  <si>
    <t xml:space="preserve"> 940326001</t>
  </si>
  <si>
    <t xml:space="preserve"> 940327501</t>
  </si>
  <si>
    <t xml:space="preserve"> 940329301</t>
  </si>
  <si>
    <t xml:space="preserve"> 940332001</t>
  </si>
  <si>
    <t xml:space="preserve"> 940332901</t>
  </si>
  <si>
    <t xml:space="preserve"> 940335501</t>
  </si>
  <si>
    <t xml:space="preserve"> 940335801</t>
  </si>
  <si>
    <t xml:space="preserve"> 940336401</t>
  </si>
  <si>
    <t xml:space="preserve"> 940337301</t>
  </si>
  <si>
    <t xml:space="preserve"> 940337601</t>
  </si>
  <si>
    <t>RONDOJET IND. E COM. DE PRODUTOS QUIMICOS LTDA-ME</t>
  </si>
  <si>
    <t xml:space="preserve">               28271</t>
  </si>
  <si>
    <t xml:space="preserve"> 959405901</t>
  </si>
  <si>
    <t xml:space="preserve">MAX EIXO ALINHAMENTO E BALANCIAMENTO LTDA - ME </t>
  </si>
  <si>
    <t xml:space="preserve">                8905</t>
  </si>
  <si>
    <t xml:space="preserve">USO  EM  CAMINHAO  </t>
  </si>
  <si>
    <t xml:space="preserve"> 962923601</t>
  </si>
  <si>
    <t>MOBEN COMERCIO DE VEICULOS LTDA</t>
  </si>
  <si>
    <t xml:space="preserve">                2337</t>
  </si>
  <si>
    <t>REVISAO SEVERA NCN 5452</t>
  </si>
  <si>
    <t xml:space="preserve"> 968529401</t>
  </si>
  <si>
    <t xml:space="preserve">           697227526</t>
  </si>
  <si>
    <t xml:space="preserve"> 961842801</t>
  </si>
  <si>
    <t xml:space="preserve">           697227817</t>
  </si>
  <si>
    <t xml:space="preserve"> 961847901</t>
  </si>
  <si>
    <t>BUNGE ALIMENTOS S/A</t>
  </si>
  <si>
    <t>ANTEC. CM1</t>
  </si>
  <si>
    <t>ADIANTAMENTO DE CLIENTES - DEBITO BUNGE</t>
  </si>
  <si>
    <t>ANTECIPAÇÃO DO CONTRATO CM17/04-SJ - 7% A.A. PTAX 3,5400</t>
  </si>
  <si>
    <t xml:space="preserve"> 964922401</t>
  </si>
  <si>
    <t xml:space="preserve">OTI BRASIL TRANSPORTES LTDA </t>
  </si>
  <si>
    <t xml:space="preserve">             1684863</t>
  </si>
  <si>
    <t>FRETE REF NF 196637</t>
  </si>
  <si>
    <t xml:space="preserve"> 963406901</t>
  </si>
  <si>
    <t>RENAN PASTORI</t>
  </si>
  <si>
    <t>2016</t>
  </si>
  <si>
    <t>ADIANTAMENTO REF. SEMENTES 2016</t>
  </si>
  <si>
    <t xml:space="preserve"> 962865101</t>
  </si>
  <si>
    <t xml:space="preserve">             1777781</t>
  </si>
  <si>
    <t xml:space="preserve"> 937518001</t>
  </si>
  <si>
    <t xml:space="preserve">INDIANA SEGUROS S/A </t>
  </si>
  <si>
    <t xml:space="preserve">              168033</t>
  </si>
  <si>
    <t>PGTO - SEGUROS MAQUINAS AGRICOLAS</t>
  </si>
  <si>
    <t xml:space="preserve">RENOVAÇÃO SEGURO FORRAGEIRA E PLATAFORMA </t>
  </si>
  <si>
    <t xml:space="preserve"> 958440901</t>
  </si>
  <si>
    <t xml:space="preserve">    930654</t>
  </si>
  <si>
    <t>ICMS DIFAL - 1020161930654 - CIAGRAM</t>
  </si>
  <si>
    <t xml:space="preserve"> 985057501</t>
  </si>
  <si>
    <t xml:space="preserve"> 985845001</t>
  </si>
  <si>
    <t>MAPFRE VERA CRUZ SEGURADORA SA</t>
  </si>
  <si>
    <t xml:space="preserve">             2521951</t>
  </si>
  <si>
    <t xml:space="preserve"> SEGURO FIAT STRADA 0 KM PARA RICADO</t>
  </si>
  <si>
    <t xml:space="preserve"> 976469601</t>
  </si>
  <si>
    <t xml:space="preserve">              241991</t>
  </si>
  <si>
    <t>BORRACHARIA SAUDADES</t>
  </si>
  <si>
    <t xml:space="preserve"> 990686301</t>
  </si>
  <si>
    <t xml:space="preserve">                2377</t>
  </si>
  <si>
    <t>NF BOLETO</t>
  </si>
  <si>
    <t xml:space="preserve"> 990663701</t>
  </si>
  <si>
    <t>APEDIA  VEICULOS E PECAS LTDA</t>
  </si>
  <si>
    <t xml:space="preserve">               50470</t>
  </si>
  <si>
    <t>CUSTO 01758</t>
  </si>
  <si>
    <t xml:space="preserve"> 980689501</t>
  </si>
  <si>
    <t xml:space="preserve">                6919</t>
  </si>
  <si>
    <t>CUSTO FRRETE COMBUSTIVEL</t>
  </si>
  <si>
    <t xml:space="preserve"> 985746701</t>
  </si>
  <si>
    <t xml:space="preserve">              101689</t>
  </si>
  <si>
    <t>USO EM PRANCHA</t>
  </si>
  <si>
    <t xml:space="preserve"> 987987401</t>
  </si>
  <si>
    <t>AMARILIO CAIADO FRAGA NETO</t>
  </si>
  <si>
    <t>1212</t>
  </si>
  <si>
    <t>37 CABECAS DE GADO COMPRADO EM JUINA - BANCO HSBC AGENCIA:0823 C/C: 0013142 - CPF:088.583.357-08</t>
  </si>
  <si>
    <t xml:space="preserve"> 980208701</t>
  </si>
  <si>
    <t>1213</t>
  </si>
  <si>
    <t xml:space="preserve"> 980262601</t>
  </si>
  <si>
    <t>1214</t>
  </si>
  <si>
    <t xml:space="preserve"> 980265001</t>
  </si>
  <si>
    <t xml:space="preserve">              134044</t>
  </si>
  <si>
    <t xml:space="preserve"> 988830801</t>
  </si>
  <si>
    <t xml:space="preserve">              161834</t>
  </si>
  <si>
    <t>PEÇA PLATAFORMA DE MILHIO</t>
  </si>
  <si>
    <t xml:space="preserve"> 986202201</t>
  </si>
  <si>
    <t>RECAUCHUTADORA DE PNEUS ROVER LTDA</t>
  </si>
  <si>
    <t xml:space="preserve">               42903</t>
  </si>
  <si>
    <t>ONIBUS 01910</t>
  </si>
  <si>
    <t xml:space="preserve"> 971713101</t>
  </si>
  <si>
    <t xml:space="preserve">                6909</t>
  </si>
  <si>
    <t>FRETE MERCADORIAS</t>
  </si>
  <si>
    <t xml:space="preserve"> 988895801</t>
  </si>
  <si>
    <t>15101</t>
  </si>
  <si>
    <t>UF 9768 / JUNHO 2016/ FAZ. JK</t>
  </si>
  <si>
    <t>1007458701</t>
  </si>
  <si>
    <t>15360</t>
  </si>
  <si>
    <t>UC 9920 / JUNHO 2016 / FAZ. JAQUELINE</t>
  </si>
  <si>
    <t>1007477201</t>
  </si>
  <si>
    <t>BIGSAL IND E COME DE SUPLEMENTOS NUTRICAO ANIMAL</t>
  </si>
  <si>
    <t xml:space="preserve">              231920</t>
  </si>
  <si>
    <t>USO COM GADO</t>
  </si>
  <si>
    <t xml:space="preserve"> 977194401</t>
  </si>
  <si>
    <t xml:space="preserve">              161248</t>
  </si>
  <si>
    <t xml:space="preserve"> 980213901</t>
  </si>
  <si>
    <t xml:space="preserve">                2384</t>
  </si>
  <si>
    <t>PEÇAS E FERRAMENTAS</t>
  </si>
  <si>
    <t xml:space="preserve"> 982934501</t>
  </si>
  <si>
    <t xml:space="preserve">                3524</t>
  </si>
  <si>
    <t xml:space="preserve"> 989175501</t>
  </si>
  <si>
    <t>TRATOR CAMPO LTDA - EPP</t>
  </si>
  <si>
    <t xml:space="preserve">               75934</t>
  </si>
  <si>
    <t>REVISAO PATROLA 120H</t>
  </si>
  <si>
    <t xml:space="preserve"> 989307601</t>
  </si>
  <si>
    <t xml:space="preserve">                1258</t>
  </si>
  <si>
    <t>SERVIÇOS EM MAQUINAS</t>
  </si>
  <si>
    <t xml:space="preserve"> 980695701</t>
  </si>
  <si>
    <t>PORTAL COMERCIO DE FERRAGENS LTDA</t>
  </si>
  <si>
    <t xml:space="preserve">               30391</t>
  </si>
  <si>
    <t xml:space="preserve"> 991135601</t>
  </si>
  <si>
    <t xml:space="preserve">                8995</t>
  </si>
  <si>
    <t xml:space="preserve"> 984465201</t>
  </si>
  <si>
    <t>L.F. GERHARDT E CIA LTDA</t>
  </si>
  <si>
    <t xml:space="preserve">               69369</t>
  </si>
  <si>
    <t>PATRIMONIO/MONITOR PARA JOÃO NIZER</t>
  </si>
  <si>
    <t xml:space="preserve"> 972878501</t>
  </si>
  <si>
    <t xml:space="preserve">                4999</t>
  </si>
  <si>
    <t>BARRACAO SEMENTEIRA</t>
  </si>
  <si>
    <t xml:space="preserve"> 976056001</t>
  </si>
  <si>
    <t xml:space="preserve">              241443</t>
  </si>
  <si>
    <t xml:space="preserve"> 984733901</t>
  </si>
  <si>
    <t xml:space="preserve"> 987532001</t>
  </si>
  <si>
    <t xml:space="preserve"> 987536901</t>
  </si>
  <si>
    <t>AGROPECUARIA MAGGI LTDA</t>
  </si>
  <si>
    <t>19</t>
  </si>
  <si>
    <t>ADTO REF. PEDIDO 19 - 22.000 SCS A R$ 120,00 - PENEIRAS 65, 60 E 55</t>
  </si>
  <si>
    <t xml:space="preserve"> 982703201</t>
  </si>
  <si>
    <t xml:space="preserve">              114449</t>
  </si>
  <si>
    <t>PÇ TRATOR JOHN DEERE</t>
  </si>
  <si>
    <t xml:space="preserve"> 990709401</t>
  </si>
  <si>
    <t xml:space="preserve">                8713</t>
  </si>
  <si>
    <t>NF COM PARCELAMENTO EM 2X</t>
  </si>
  <si>
    <t xml:space="preserve"> 971996601</t>
  </si>
  <si>
    <t>58561 KEPLER</t>
  </si>
  <si>
    <t>ADTO REF. SINAL CONJUNTO DE SILOS - CIAGRAM</t>
  </si>
  <si>
    <t xml:space="preserve"> 991080601</t>
  </si>
  <si>
    <t xml:space="preserve"> 991081501</t>
  </si>
  <si>
    <t xml:space="preserve"> 991081801</t>
  </si>
  <si>
    <t>1231</t>
  </si>
  <si>
    <t xml:space="preserve">BCO HSBC - AG: 0823 C/C 0013142 CPF 088.583.357-08NF REFERENTE A COMPRA DE 96 KB PARTICULAR DO VOLNEI </t>
  </si>
  <si>
    <t xml:space="preserve"> 987874701</t>
  </si>
  <si>
    <t>FL PGTO 05/2016</t>
  </si>
  <si>
    <t>FOLHA PGTO PESSOAL CIAGRAM - COMP 05/2016</t>
  </si>
  <si>
    <t xml:space="preserve"> 984614801</t>
  </si>
  <si>
    <t xml:space="preserve">              162006</t>
  </si>
  <si>
    <t xml:space="preserve"> 991141101</t>
  </si>
  <si>
    <t>NIVALDO DA CRUZ BORGES</t>
  </si>
  <si>
    <t>1127</t>
  </si>
  <si>
    <t>BCO SICRED 748 - AG:0805 C/C:29528-0 REF A COMPRA DE 75 KB DE GADO PARTICULAR DO JUCA</t>
  </si>
  <si>
    <t xml:space="preserve"> 988012601</t>
  </si>
  <si>
    <t xml:space="preserve">              241363</t>
  </si>
  <si>
    <t xml:space="preserve"> 991319701</t>
  </si>
  <si>
    <t xml:space="preserve">              161611</t>
  </si>
  <si>
    <t xml:space="preserve"> 992244501</t>
  </si>
  <si>
    <t>M MOSSINI E GRASSI LTDA ME</t>
  </si>
  <si>
    <t xml:space="preserve">                6077</t>
  </si>
  <si>
    <t>CASA JUCA</t>
  </si>
  <si>
    <t>1008962201</t>
  </si>
  <si>
    <t xml:space="preserve">R HENRIQUE NETZ REPRESENTACOES - ME </t>
  </si>
  <si>
    <t xml:space="preserve">                  78</t>
  </si>
  <si>
    <t>PARA MANUTENÇÃO MAQUINA PRÉ LIMPEZA</t>
  </si>
  <si>
    <t>1006512901</t>
  </si>
  <si>
    <t xml:space="preserve">              242063</t>
  </si>
  <si>
    <t xml:space="preserve">PÇ CAMINHÃO FORD CARGO </t>
  </si>
  <si>
    <t>1007401601</t>
  </si>
  <si>
    <t xml:space="preserve">                1644</t>
  </si>
  <si>
    <t>FAZ. LAZARETTI</t>
  </si>
  <si>
    <t>1004770701</t>
  </si>
  <si>
    <t xml:space="preserve">              116048</t>
  </si>
  <si>
    <t>1007879401</t>
  </si>
  <si>
    <t>GUIMAG GUIMARAES MAQUINAS AGRICOLAS LTDA</t>
  </si>
  <si>
    <t xml:space="preserve">               84736</t>
  </si>
  <si>
    <t>OBRA BARRACAO DE SEMENTE</t>
  </si>
  <si>
    <t>1007918501</t>
  </si>
  <si>
    <t>BUBANS &amp; BUBANS LTDA</t>
  </si>
  <si>
    <t xml:space="preserve">               11669</t>
  </si>
  <si>
    <t>SALA CLASSIFICAÇÃO</t>
  </si>
  <si>
    <t>1006386701</t>
  </si>
  <si>
    <t>PEDRO ONIBENE ME</t>
  </si>
  <si>
    <t xml:space="preserve">                3371</t>
  </si>
  <si>
    <t>ESTOQUE EPI</t>
  </si>
  <si>
    <t>1006390701</t>
  </si>
  <si>
    <t xml:space="preserve">              108210</t>
  </si>
  <si>
    <t>USO EM SECADOR</t>
  </si>
  <si>
    <t>1006577301</t>
  </si>
  <si>
    <t xml:space="preserve">              108190</t>
  </si>
  <si>
    <t>1006587801</t>
  </si>
  <si>
    <t>GABRIEL DE SOUZA BRAUNO</t>
  </si>
  <si>
    <t>309</t>
  </si>
  <si>
    <t>GADO COMPRADO PARA O ARRENDAMENTO - BANCO SICRED AG:0805 C/C:56919-4 - CPF:798.797.131-68</t>
  </si>
  <si>
    <t xml:space="preserve"> 994629001</t>
  </si>
  <si>
    <t>310</t>
  </si>
  <si>
    <t xml:space="preserve"> 994686301</t>
  </si>
  <si>
    <t>GERDAU ACO LONGOS SA</t>
  </si>
  <si>
    <t xml:space="preserve">               19309</t>
  </si>
  <si>
    <t>CONSTRUCAO CIAGRAM  / SEM BOLETO</t>
  </si>
  <si>
    <t xml:space="preserve"> 996982801</t>
  </si>
  <si>
    <t xml:space="preserve">RONDONIA PARAFUSOS E FERRAGENS LTDA - ME </t>
  </si>
  <si>
    <t xml:space="preserve">               14105</t>
  </si>
  <si>
    <t>1007527301</t>
  </si>
  <si>
    <t>BRUNO CESAR BOFF EPP</t>
  </si>
  <si>
    <t xml:space="preserve">                3545</t>
  </si>
  <si>
    <t>MATERIAS PARA COZINHA ESCRITORIO CENTRAL</t>
  </si>
  <si>
    <t xml:space="preserve"> 996407401</t>
  </si>
  <si>
    <t>73871</t>
  </si>
  <si>
    <t>UC 2071919 / JUNHO 2016/ JK CASA 01</t>
  </si>
  <si>
    <t>1003518901</t>
  </si>
  <si>
    <t>73874</t>
  </si>
  <si>
    <t>UC 2071937/ JUNHO2016/  JK CASA 04</t>
  </si>
  <si>
    <t>1003560801</t>
  </si>
  <si>
    <t>FGTS 06/2016</t>
  </si>
  <si>
    <t>PGTO FGTS FOLHA 06/2016 - PESSOAL CIAGRAM</t>
  </si>
  <si>
    <t>1008309701</t>
  </si>
  <si>
    <t xml:space="preserve">              114579</t>
  </si>
  <si>
    <t>PÇ COLHEITADEIRA 7760</t>
  </si>
  <si>
    <t xml:space="preserve"> 992567101</t>
  </si>
  <si>
    <t>1003439801</t>
  </si>
  <si>
    <t xml:space="preserve">              115563</t>
  </si>
  <si>
    <t>1002248901</t>
  </si>
  <si>
    <t xml:space="preserve">              949369</t>
  </si>
  <si>
    <t xml:space="preserve">PATRIMONIO SEDE FAZENDA CAPIVARA </t>
  </si>
  <si>
    <t>1008093601</t>
  </si>
  <si>
    <t>1008096201</t>
  </si>
  <si>
    <t xml:space="preserve">J. MENDES MATIELLO - ME </t>
  </si>
  <si>
    <t xml:space="preserve">                2790</t>
  </si>
  <si>
    <t>CUSTO CANTINA</t>
  </si>
  <si>
    <t>1008991201</t>
  </si>
  <si>
    <t>1005090401</t>
  </si>
  <si>
    <t xml:space="preserve">                1343</t>
  </si>
  <si>
    <t>CUSTO 01938</t>
  </si>
  <si>
    <t>1004479001</t>
  </si>
  <si>
    <t>RIBEIRO E MATIAS LTDA ME</t>
  </si>
  <si>
    <t xml:space="preserve">                 775</t>
  </si>
  <si>
    <t>1003878801</t>
  </si>
  <si>
    <t xml:space="preserve">                  50</t>
  </si>
  <si>
    <t>CUSTO SERVICO</t>
  </si>
  <si>
    <t>1003897901</t>
  </si>
  <si>
    <t xml:space="preserve">              243409</t>
  </si>
  <si>
    <t>REPOSICAO DE ESTOQUE JK</t>
  </si>
  <si>
    <t>1008221501</t>
  </si>
  <si>
    <t xml:space="preserve">                2789</t>
  </si>
  <si>
    <t>1008229401</t>
  </si>
  <si>
    <t>PATO BRANCO ALIMENTOS LTDA</t>
  </si>
  <si>
    <t xml:space="preserve">               44880</t>
  </si>
  <si>
    <t>1008882901</t>
  </si>
  <si>
    <t>RODOTEC TRANSPORTES E LOGISTICA LTDA EPP</t>
  </si>
  <si>
    <t xml:space="preserve">              858161</t>
  </si>
  <si>
    <t>CT-E REFERENTE A NF 61199 DA SOTREQ</t>
  </si>
  <si>
    <t xml:space="preserve"> 994520001</t>
  </si>
  <si>
    <t xml:space="preserve"> 994353301</t>
  </si>
  <si>
    <t xml:space="preserve">               30603</t>
  </si>
  <si>
    <t>REVISAO PV4730</t>
  </si>
  <si>
    <t>1003706101</t>
  </si>
  <si>
    <t>MINAS FERRO COMERCIO DE FERRO E ACO LTDA</t>
  </si>
  <si>
    <t xml:space="preserve">               33577</t>
  </si>
  <si>
    <t>1005739601</t>
  </si>
  <si>
    <t xml:space="preserve">              162826</t>
  </si>
  <si>
    <t>PÇ CAMINHÃO VM</t>
  </si>
  <si>
    <t>1005744501</t>
  </si>
  <si>
    <t>MARCOS VALOTA ME</t>
  </si>
  <si>
    <t xml:space="preserve">                1598</t>
  </si>
  <si>
    <t>PATIO ALGODOEIRA</t>
  </si>
  <si>
    <t>1005776601</t>
  </si>
  <si>
    <t>AGROFITO CASE MAQUINAS AGRICOLAS LTDA</t>
  </si>
  <si>
    <t xml:space="preserve">               52681</t>
  </si>
  <si>
    <t>PÇ COLHETADEIRA CASE</t>
  </si>
  <si>
    <t>1005917501</t>
  </si>
  <si>
    <t>BEZ BATTI E MACHADO LTDA</t>
  </si>
  <si>
    <t xml:space="preserve">                3017</t>
  </si>
  <si>
    <t>SV HIDRAULICA</t>
  </si>
  <si>
    <t xml:space="preserve"> 996817301</t>
  </si>
  <si>
    <t>CEREJEIRAS COMERCIO E REPRESENTACOES LTDA - ME</t>
  </si>
  <si>
    <t xml:space="preserve">                2660</t>
  </si>
  <si>
    <t>MATERIAS PARA ARMAZEM</t>
  </si>
  <si>
    <t>1005296201</t>
  </si>
  <si>
    <t xml:space="preserve">               39928</t>
  </si>
  <si>
    <t>FRETE REF. NF 39630</t>
  </si>
  <si>
    <t>1006085601</t>
  </si>
  <si>
    <t>MECANICA E TORNEARIA JURUENA LTDA - EPP</t>
  </si>
  <si>
    <t xml:space="preserve">                2201</t>
  </si>
  <si>
    <t>SV DESLOCAMENTO</t>
  </si>
  <si>
    <t xml:space="preserve"> 999347901</t>
  </si>
  <si>
    <t>6078</t>
  </si>
  <si>
    <t xml:space="preserve"> 998983201</t>
  </si>
  <si>
    <t>FGTS 06-2016</t>
  </si>
  <si>
    <t>1006742001</t>
  </si>
  <si>
    <t xml:space="preserve">              163159</t>
  </si>
  <si>
    <t>PÇ ROCADEIRA</t>
  </si>
  <si>
    <t>1002567501</t>
  </si>
  <si>
    <t>MILLANO DISTRIBUIDORA DE AUTO PECAS LTDA</t>
  </si>
  <si>
    <t xml:space="preserve">              202635</t>
  </si>
  <si>
    <t>PÇ CAMINHAO 01928</t>
  </si>
  <si>
    <t xml:space="preserve"> 996453301</t>
  </si>
  <si>
    <t>DINAMICA MAQUINAS AGRICOLAS LTDA</t>
  </si>
  <si>
    <t xml:space="preserve">                6476</t>
  </si>
  <si>
    <t>PÇ SEMEADORA</t>
  </si>
  <si>
    <t xml:space="preserve"> 996475701</t>
  </si>
  <si>
    <t xml:space="preserve">               76280</t>
  </si>
  <si>
    <t>CARREGADEIRA  ZL 30 JK</t>
  </si>
  <si>
    <t xml:space="preserve"> 999189601</t>
  </si>
  <si>
    <t>TRATORON-COM DE MÁQUINAS E IMPLE AGRÍCOLAS</t>
  </si>
  <si>
    <t xml:space="preserve">                5167</t>
  </si>
  <si>
    <t>TC 59 VENDIDA</t>
  </si>
  <si>
    <t xml:space="preserve"> 999316801</t>
  </si>
  <si>
    <t>SILVENO FERNANDES DA SILVA</t>
  </si>
  <si>
    <t xml:space="preserve">                 381</t>
  </si>
  <si>
    <t>INSTALACAO AR CONDICIONADO LAYDSON</t>
  </si>
  <si>
    <t xml:space="preserve"> 999520001</t>
  </si>
  <si>
    <t xml:space="preserve">                6991</t>
  </si>
  <si>
    <t>COMBUSTIVEL JK</t>
  </si>
  <si>
    <t xml:space="preserve"> 999532201</t>
  </si>
  <si>
    <t xml:space="preserve">              243164</t>
  </si>
  <si>
    <t>PÇ COLHETADEIRA ALGODAO</t>
  </si>
  <si>
    <t xml:space="preserve"> 998348701</t>
  </si>
  <si>
    <t xml:space="preserve">              115062</t>
  </si>
  <si>
    <t xml:space="preserve"> 998361101</t>
  </si>
  <si>
    <t xml:space="preserve">              243766</t>
  </si>
  <si>
    <t xml:space="preserve"> 998398501</t>
  </si>
  <si>
    <t xml:space="preserve">               39924</t>
  </si>
  <si>
    <t xml:space="preserve"> 998500101</t>
  </si>
  <si>
    <t xml:space="preserve">                 294</t>
  </si>
  <si>
    <t>1003466701</t>
  </si>
  <si>
    <t xml:space="preserve">              162521</t>
  </si>
  <si>
    <t>PÇ BARRACAO SEMENTEIRA</t>
  </si>
  <si>
    <t>1002922101</t>
  </si>
  <si>
    <t xml:space="preserve">               43412</t>
  </si>
  <si>
    <t>1002972001</t>
  </si>
  <si>
    <t>MOSSINI ESTRUTURAS METALICAS LTDA - EPP</t>
  </si>
  <si>
    <t xml:space="preserve">   FM98.16</t>
  </si>
  <si>
    <t>ADTO REF. CONJUNTO DE FORNALHA - CONF. MASUTTI - CONF. E-MAIL EM 02/07/2016</t>
  </si>
  <si>
    <t>1006336801</t>
  </si>
  <si>
    <t xml:space="preserve"> 976469401</t>
  </si>
  <si>
    <t xml:space="preserve">              154358</t>
  </si>
  <si>
    <t>PÇ CAMINHAO 01930</t>
  </si>
  <si>
    <t>1000019901</t>
  </si>
  <si>
    <t>ALT BRASIL - ADM DE LOGISTICA EM TRANSP. LTDA</t>
  </si>
  <si>
    <t xml:space="preserve">              114651</t>
  </si>
  <si>
    <t>CTE REFERENTE A NF 6345 CARIMAQ COM DE PEÇAS</t>
  </si>
  <si>
    <t xml:space="preserve"> 998697901</t>
  </si>
  <si>
    <t>ARLINDO M. DOS SANTOS ME</t>
  </si>
  <si>
    <t xml:space="preserve">                 698</t>
  </si>
  <si>
    <t xml:space="preserve"> 998805701</t>
  </si>
  <si>
    <t xml:space="preserve">BELMIRO GONCALVES FERREIRA 20609582100 </t>
  </si>
  <si>
    <t xml:space="preserve">                 262</t>
  </si>
  <si>
    <t>1005104801</t>
  </si>
  <si>
    <t xml:space="preserve">                1265</t>
  </si>
  <si>
    <t xml:space="preserve"> 998499801</t>
  </si>
  <si>
    <t xml:space="preserve">C.M.F. DA SILVA &amp; CIA LTDA </t>
  </si>
  <si>
    <t xml:space="preserve">                2498</t>
  </si>
  <si>
    <t xml:space="preserve"> 999966301</t>
  </si>
  <si>
    <t>MARIANO DISTRIBUIDORA DE LUBRIFICANTES LTDA</t>
  </si>
  <si>
    <t xml:space="preserve">              100418</t>
  </si>
  <si>
    <t xml:space="preserve"> 996460301</t>
  </si>
  <si>
    <t xml:space="preserve">              241706</t>
  </si>
  <si>
    <t xml:space="preserve"> 993005301</t>
  </si>
  <si>
    <t xml:space="preserve">              242250</t>
  </si>
  <si>
    <t xml:space="preserve"> 993010501</t>
  </si>
  <si>
    <t>AUGUSTO FRANCISCO DOS SANTOS</t>
  </si>
  <si>
    <t>ADIANTAMENTO DE SALARIO MULTA E017348819</t>
  </si>
  <si>
    <t>1001972901</t>
  </si>
  <si>
    <t>A.O.GOTARDO E CIA LTDA</t>
  </si>
  <si>
    <t xml:space="preserve">               17436</t>
  </si>
  <si>
    <t>EMPILHADEIRA HYSTER</t>
  </si>
  <si>
    <t xml:space="preserve"> 997666501</t>
  </si>
  <si>
    <t>2783</t>
  </si>
  <si>
    <t>PEÇAS VENTANIA</t>
  </si>
  <si>
    <t>1006772901</t>
  </si>
  <si>
    <t>DIGITAL RIVER DO BRASIL IMP COM DE PRODUTOS DE INF</t>
  </si>
  <si>
    <t xml:space="preserve">   4337860</t>
  </si>
  <si>
    <t>PARC. 03/12 - ASSOCIAÇÃO À CREATIVE CLOUD - CARTÃO DE CRÉDITO</t>
  </si>
  <si>
    <t>1004214301</t>
  </si>
  <si>
    <t>1004831401</t>
  </si>
  <si>
    <t>ONEVAN HEREDIA - ME</t>
  </si>
  <si>
    <t xml:space="preserve">                2210</t>
  </si>
  <si>
    <t>SV UNO MILLE WAY ECON</t>
  </si>
  <si>
    <t>1004635301</t>
  </si>
  <si>
    <t xml:space="preserve">                9080</t>
  </si>
  <si>
    <t xml:space="preserve">PÇ PULVERIZADOR </t>
  </si>
  <si>
    <t>1004784101</t>
  </si>
  <si>
    <t>EXPEDITO LOPES AMORIM</t>
  </si>
  <si>
    <t xml:space="preserve"> FERIAS 06</t>
  </si>
  <si>
    <t>PGTO - FERIAS FUNCIONARIOS</t>
  </si>
  <si>
    <t>PGTO FERIAS EXPEDITO L AMORIM (07/2015-06/2016)</t>
  </si>
  <si>
    <t>1004602001</t>
  </si>
  <si>
    <t xml:space="preserve">JOSE TERESA DA SILVA </t>
  </si>
  <si>
    <t xml:space="preserve">       103</t>
  </si>
  <si>
    <t>FRETE LAVOURA DE MILHO - PGTO</t>
  </si>
  <si>
    <t>FRETE CASCALHO E TRANSPORTE DE MILHO LAVOURA SECADOR JK</t>
  </si>
  <si>
    <t>1006491201</t>
  </si>
  <si>
    <t xml:space="preserve">               52812</t>
  </si>
  <si>
    <t>1006911501</t>
  </si>
  <si>
    <t>B010177097</t>
  </si>
  <si>
    <t>MULTA POR EXCESSO DE PESO - VOLVO FH480 6X4 - JRT5820/MT - FORMOSA/GO - 26/03/2013</t>
  </si>
  <si>
    <t>1007513501</t>
  </si>
  <si>
    <t>B010176295</t>
  </si>
  <si>
    <t>MULTA POR EXCESSO DE PESO - SCANIA G470A 6X4 - ATB2033/PR - FORMOSA/GO 18/03/2013</t>
  </si>
  <si>
    <t>1007521101</t>
  </si>
  <si>
    <t>SAUR EQUIPAMENTOS S.A</t>
  </si>
  <si>
    <t>4604.04/2016</t>
  </si>
  <si>
    <t>ADTO REF. PEDIDO DE 02 SISTEMAS DE DESCARGA SAUR E 01 COLETOR DE AMOSTRAS - CIAGRAM</t>
  </si>
  <si>
    <t>1004646101</t>
  </si>
  <si>
    <t xml:space="preserve">SOTREQ S.A </t>
  </si>
  <si>
    <t xml:space="preserve">               61199</t>
  </si>
  <si>
    <t>PC 320 D2L</t>
  </si>
  <si>
    <t xml:space="preserve"> 994411701</t>
  </si>
  <si>
    <t xml:space="preserve">              162255</t>
  </si>
  <si>
    <t>PÇ TRATOR VALTRA</t>
  </si>
  <si>
    <t>1005209301</t>
  </si>
  <si>
    <t xml:space="preserve">              207515</t>
  </si>
  <si>
    <t>1005295401</t>
  </si>
  <si>
    <t>ADTO 351 S</t>
  </si>
  <si>
    <t>REF. 351 SACOS DE ARROZ A 96,00 - CONF. E-MAIL HEIDE EM 13/06 - AMILTON ROSSRO BIGRANTE</t>
  </si>
  <si>
    <t xml:space="preserve"> 994092501</t>
  </si>
  <si>
    <t xml:space="preserve">               25003</t>
  </si>
  <si>
    <t>CUSTO 00583</t>
  </si>
  <si>
    <t xml:space="preserve"> 993808801</t>
  </si>
  <si>
    <t xml:space="preserve">               23204</t>
  </si>
  <si>
    <t>CUSTO COM DIESEL FAZENDA JAQUELINE</t>
  </si>
  <si>
    <t xml:space="preserve"> 999768101</t>
  </si>
  <si>
    <t xml:space="preserve">               33868</t>
  </si>
  <si>
    <t>1008292801</t>
  </si>
  <si>
    <t>ELETRICA UNIAO COM. DE MAT. ELETRICOS LTDA - ME</t>
  </si>
  <si>
    <t xml:space="preserve">               25284</t>
  </si>
  <si>
    <t>1008321001</t>
  </si>
  <si>
    <t xml:space="preserve">               57091</t>
  </si>
  <si>
    <t>1006955301</t>
  </si>
  <si>
    <t xml:space="preserve">               84740</t>
  </si>
  <si>
    <t>1006965401</t>
  </si>
  <si>
    <t xml:space="preserve">                3840</t>
  </si>
  <si>
    <t>SV UNO MILLE WAY</t>
  </si>
  <si>
    <t>1006999801</t>
  </si>
  <si>
    <t xml:space="preserve">   FT22055</t>
  </si>
  <si>
    <t>REF. VIAGEM DE VALDINEI, ANA PAULA, VIVIAN EM 01/08 E 03/08/2016 - COMPRADO PELA SRA. CLAIDES</t>
  </si>
  <si>
    <t xml:space="preserve"> 995585801</t>
  </si>
  <si>
    <t>ALESSANDRO MAZUTTI</t>
  </si>
  <si>
    <t>ADIANTAMENTO DE SALARIO REF. MULTA E019006325</t>
  </si>
  <si>
    <t>1007447901</t>
  </si>
  <si>
    <t>584</t>
  </si>
  <si>
    <t>PATRIMONIO ALGODOEIRA - SAUDADES</t>
  </si>
  <si>
    <t xml:space="preserve"> 998806301</t>
  </si>
  <si>
    <t xml:space="preserve"> 998914601</t>
  </si>
  <si>
    <t xml:space="preserve"> 998915001</t>
  </si>
  <si>
    <t xml:space="preserve">                9055</t>
  </si>
  <si>
    <t xml:space="preserve">PÇ PULVERIZADOR JOHN DEERE </t>
  </si>
  <si>
    <t xml:space="preserve"> 999456801</t>
  </si>
  <si>
    <t xml:space="preserve">               44201</t>
  </si>
  <si>
    <t>CUSTO ESCRITORIO COMPRAS</t>
  </si>
  <si>
    <t xml:space="preserve"> 997984101</t>
  </si>
  <si>
    <t xml:space="preserve">               12330</t>
  </si>
  <si>
    <t xml:space="preserve"> 993717701</t>
  </si>
  <si>
    <t>RECH IMPORTADORA E DISTRIBUIDORA LTDA</t>
  </si>
  <si>
    <t xml:space="preserve">               16386</t>
  </si>
  <si>
    <t>USO EM ESCAVADEIRA HIDRAULICA</t>
  </si>
  <si>
    <t xml:space="preserve"> 997523201</t>
  </si>
  <si>
    <t xml:space="preserve">CANDEIAS AUTO POSTO LTDA </t>
  </si>
  <si>
    <t xml:space="preserve">               88593</t>
  </si>
  <si>
    <t>USO EM VEICULO</t>
  </si>
  <si>
    <t xml:space="preserve"> 997582001</t>
  </si>
  <si>
    <t xml:space="preserve">                1163</t>
  </si>
  <si>
    <t>ABASTECIMENTO PT WYM - PYERRI</t>
  </si>
  <si>
    <t xml:space="preserve"> 999913701</t>
  </si>
  <si>
    <t xml:space="preserve">              108313</t>
  </si>
  <si>
    <t>1006348301</t>
  </si>
  <si>
    <t>2780</t>
  </si>
  <si>
    <t>FAZ. CAPIVARA EPI</t>
  </si>
  <si>
    <t>1006272601</t>
  </si>
  <si>
    <t>947230</t>
  </si>
  <si>
    <t>ESC. COMPRAS</t>
  </si>
  <si>
    <t>1005432901</t>
  </si>
  <si>
    <t xml:space="preserve">ROSSI &amp; PEREIRA LTDA - ME </t>
  </si>
  <si>
    <t>SERVIÇOS EM PNEUS</t>
  </si>
  <si>
    <t>1000209201</t>
  </si>
  <si>
    <t xml:space="preserve">                1330</t>
  </si>
  <si>
    <t>1000236901</t>
  </si>
  <si>
    <t>FUNDICAO DAGOSTIN LTDA - ME</t>
  </si>
  <si>
    <t xml:space="preserve">                2420</t>
  </si>
  <si>
    <t>CUSTO FAZ JAQUELINE</t>
  </si>
  <si>
    <t>1003117301</t>
  </si>
  <si>
    <t>83451 ICMS</t>
  </si>
  <si>
    <t>PGTO DIF ALIQUOTA NF 83451 CASP</t>
  </si>
  <si>
    <t>1003158301</t>
  </si>
  <si>
    <t>35291 ICMS</t>
  </si>
  <si>
    <t>PGTO ICMS MERCADORIA</t>
  </si>
  <si>
    <t>1003179101</t>
  </si>
  <si>
    <t>115654 ICMS</t>
  </si>
  <si>
    <t>PGTO DIFERENCIAL ALIQUOTA NF 115654 - ELETROTEL</t>
  </si>
  <si>
    <t>1003185601</t>
  </si>
  <si>
    <t>115017 ICMS</t>
  </si>
  <si>
    <t>PGTO DIFERENCIAL ALIQUOTA NF 115017  ELETROTEL</t>
  </si>
  <si>
    <t>1003205101</t>
  </si>
  <si>
    <t>19308 ICMS</t>
  </si>
  <si>
    <t>PGTO DIFERENCIAL ALIQUOTA NF 19308</t>
  </si>
  <si>
    <t>1003219901</t>
  </si>
  <si>
    <t>11513 ICMS</t>
  </si>
  <si>
    <t>PGTO DIFERENCIAL ALIQUOTA NF 11513 - ELETROTEL</t>
  </si>
  <si>
    <t>1003224001</t>
  </si>
  <si>
    <t xml:space="preserve"> 305747801</t>
  </si>
  <si>
    <t xml:space="preserve"> 305758801</t>
  </si>
  <si>
    <t xml:space="preserve"> 255782201</t>
  </si>
  <si>
    <t xml:space="preserve"> 255793701</t>
  </si>
  <si>
    <t xml:space="preserve"> 255780701</t>
  </si>
  <si>
    <t xml:space="preserve"> 230196701</t>
  </si>
  <si>
    <t>0416138-6</t>
  </si>
  <si>
    <t>CEDULA CREDITO BANCARIO 0416138-6 - COOL SEED</t>
  </si>
  <si>
    <t xml:space="preserve"> 247618501</t>
  </si>
  <si>
    <t xml:space="preserve"> 247631901</t>
  </si>
  <si>
    <t xml:space="preserve"> 259711301</t>
  </si>
  <si>
    <t xml:space="preserve"> 259712501</t>
  </si>
  <si>
    <t xml:space="preserve"> 259713701</t>
  </si>
  <si>
    <t xml:space="preserve"> 259710401</t>
  </si>
  <si>
    <t>0427342-7</t>
  </si>
  <si>
    <t xml:space="preserve"> 247681101</t>
  </si>
  <si>
    <t xml:space="preserve"> 246842301</t>
  </si>
  <si>
    <t xml:space="preserve"> 255741901</t>
  </si>
  <si>
    <t xml:space="preserve"> 246874801</t>
  </si>
  <si>
    <t>0383832-3</t>
  </si>
  <si>
    <t>SALDO CONTRATO 0383832-3 (02 SEMEADORAS STARA)</t>
  </si>
  <si>
    <t xml:space="preserve"> 253438501</t>
  </si>
  <si>
    <t xml:space="preserve"> 255834301</t>
  </si>
  <si>
    <t xml:space="preserve"> 255834601</t>
  </si>
  <si>
    <t xml:space="preserve"> 255836101</t>
  </si>
  <si>
    <t xml:space="preserve"> 255797001</t>
  </si>
  <si>
    <t>1748/04</t>
  </si>
  <si>
    <t>PGTO - FIN CUSTEIO RABOBANK</t>
  </si>
  <si>
    <t>SALDO CONTRATO CCB RABOBANK</t>
  </si>
  <si>
    <t xml:space="preserve"> 256691901</t>
  </si>
  <si>
    <t xml:space="preserve"> 259729301</t>
  </si>
  <si>
    <t xml:space="preserve"> 264623901</t>
  </si>
  <si>
    <t xml:space="preserve"> 301963501</t>
  </si>
  <si>
    <t xml:space="preserve"> 301967701</t>
  </si>
  <si>
    <t xml:space="preserve"> 301984201</t>
  </si>
  <si>
    <t xml:space="preserve"> 301985401</t>
  </si>
  <si>
    <t xml:space="preserve"> 301982701</t>
  </si>
  <si>
    <t xml:space="preserve"> 301898701</t>
  </si>
  <si>
    <t xml:space="preserve"> 301900201</t>
  </si>
  <si>
    <t xml:space="preserve"> 296338901</t>
  </si>
  <si>
    <t xml:space="preserve"> 305614101</t>
  </si>
  <si>
    <t xml:space="preserve"> 305674201</t>
  </si>
  <si>
    <t xml:space="preserve"> 305628801</t>
  </si>
  <si>
    <t xml:space="preserve"> 305678701</t>
  </si>
  <si>
    <t xml:space="preserve"> 305679301</t>
  </si>
  <si>
    <t xml:space="preserve"> 305680801</t>
  </si>
  <si>
    <t xml:space="preserve"> 305709601</t>
  </si>
  <si>
    <t xml:space="preserve"> 305711401</t>
  </si>
  <si>
    <t xml:space="preserve"> 305711701</t>
  </si>
  <si>
    <t xml:space="preserve"> 300605901</t>
  </si>
  <si>
    <t xml:space="preserve">  2013OBRA</t>
  </si>
  <si>
    <t>PGTO - SERV 3º CONSTRUÇÕES VILHENA</t>
  </si>
  <si>
    <t xml:space="preserve"> 317599401</t>
  </si>
  <si>
    <t xml:space="preserve"> 331877901</t>
  </si>
  <si>
    <t xml:space="preserve"> 333402801</t>
  </si>
  <si>
    <t xml:space="preserve"> 369823301</t>
  </si>
  <si>
    <t xml:space="preserve"> 369825701</t>
  </si>
  <si>
    <t xml:space="preserve"> 369836401</t>
  </si>
  <si>
    <t xml:space="preserve"> 381191101</t>
  </si>
  <si>
    <t xml:space="preserve"> 386477301</t>
  </si>
  <si>
    <t xml:space="preserve"> 386480201</t>
  </si>
  <si>
    <t xml:space="preserve"> 407656201</t>
  </si>
  <si>
    <t xml:space="preserve"> 407784301</t>
  </si>
  <si>
    <t xml:space="preserve"> 407770601</t>
  </si>
  <si>
    <t xml:space="preserve"> 407781601</t>
  </si>
  <si>
    <t>2013014468</t>
  </si>
  <si>
    <t>01 PLATAFORMA MILHO 20 LINHAS GTS</t>
  </si>
  <si>
    <t xml:space="preserve"> 400446101</t>
  </si>
  <si>
    <t xml:space="preserve"> 253591201</t>
  </si>
  <si>
    <t xml:space="preserve"> 264619701</t>
  </si>
  <si>
    <t>GE-2011/11</t>
  </si>
  <si>
    <t>ESCRITURA HIPOTECÁRIA - JK - CLAIDES</t>
  </si>
  <si>
    <t xml:space="preserve">  77345301</t>
  </si>
  <si>
    <t xml:space="preserve"> 444376201</t>
  </si>
  <si>
    <t xml:space="preserve"> 444377401</t>
  </si>
  <si>
    <t xml:space="preserve"> 461345101</t>
  </si>
  <si>
    <t xml:space="preserve"> 461345701</t>
  </si>
  <si>
    <t xml:space="preserve"> 461346001</t>
  </si>
  <si>
    <t xml:space="preserve"> 461346301</t>
  </si>
  <si>
    <t xml:space="preserve"> 461347901</t>
  </si>
  <si>
    <t xml:space="preserve"> 461349401</t>
  </si>
  <si>
    <t xml:space="preserve"> 461350001</t>
  </si>
  <si>
    <t xml:space="preserve"> 461350301</t>
  </si>
  <si>
    <t xml:space="preserve"> 461350901</t>
  </si>
  <si>
    <t xml:space="preserve"> 461743901</t>
  </si>
  <si>
    <t xml:space="preserve"> 461750801</t>
  </si>
  <si>
    <t xml:space="preserve"> 461753501</t>
  </si>
  <si>
    <t xml:space="preserve"> 461755601</t>
  </si>
  <si>
    <t xml:space="preserve"> 461758601</t>
  </si>
  <si>
    <t xml:space="preserve"> 461776101</t>
  </si>
  <si>
    <t xml:space="preserve"> 461777301</t>
  </si>
  <si>
    <t xml:space="preserve"> 461780601</t>
  </si>
  <si>
    <t xml:space="preserve"> 461382601</t>
  </si>
  <si>
    <t xml:space="preserve"> 461384401</t>
  </si>
  <si>
    <t xml:space="preserve"> 461384701</t>
  </si>
  <si>
    <t xml:space="preserve"> 461385301</t>
  </si>
  <si>
    <t xml:space="preserve"> 461385601</t>
  </si>
  <si>
    <t xml:space="preserve"> 461389501</t>
  </si>
  <si>
    <t xml:space="preserve"> 461389801</t>
  </si>
  <si>
    <t xml:space="preserve"> 455548801</t>
  </si>
  <si>
    <t xml:space="preserve"> 461343601</t>
  </si>
  <si>
    <t xml:space="preserve"> 483794401</t>
  </si>
  <si>
    <t xml:space="preserve"> 483796201</t>
  </si>
  <si>
    <t xml:space="preserve"> 483796801</t>
  </si>
  <si>
    <t xml:space="preserve"> 483798001</t>
  </si>
  <si>
    <t xml:space="preserve"> 483770901</t>
  </si>
  <si>
    <t xml:space="preserve"> 483773601</t>
  </si>
  <si>
    <t xml:space="preserve"> 483775401</t>
  </si>
  <si>
    <t xml:space="preserve"> 483776601</t>
  </si>
  <si>
    <t xml:space="preserve"> 483779001</t>
  </si>
  <si>
    <t xml:space="preserve"> 483787801</t>
  </si>
  <si>
    <t xml:space="preserve"> 483790201</t>
  </si>
  <si>
    <t xml:space="preserve"> 506267401</t>
  </si>
  <si>
    <t xml:space="preserve"> 506294701</t>
  </si>
  <si>
    <t>2006773-9</t>
  </si>
  <si>
    <t>CEDULA DE CREDITO BANCÁRIO Nº 2006773-9 - FAZ B.SORTE- VOLNEI</t>
  </si>
  <si>
    <t xml:space="preserve"> 518903501</t>
  </si>
  <si>
    <t xml:space="preserve"> 518903801</t>
  </si>
  <si>
    <t xml:space="preserve"> 518904101</t>
  </si>
  <si>
    <t xml:space="preserve"> 518906001</t>
  </si>
  <si>
    <t xml:space="preserve"> 533483001</t>
  </si>
  <si>
    <t xml:space="preserve"> 533483301</t>
  </si>
  <si>
    <t xml:space="preserve"> 533483601</t>
  </si>
  <si>
    <t xml:space="preserve"> 533486001</t>
  </si>
  <si>
    <t xml:space="preserve"> 533487901</t>
  </si>
  <si>
    <t xml:space="preserve"> 533489101</t>
  </si>
  <si>
    <t xml:space="preserve"> 533502101</t>
  </si>
  <si>
    <t xml:space="preserve"> 533503601</t>
  </si>
  <si>
    <t xml:space="preserve"> 533505701</t>
  </si>
  <si>
    <t xml:space="preserve"> 533509001</t>
  </si>
  <si>
    <t xml:space="preserve"> 533509601</t>
  </si>
  <si>
    <t xml:space="preserve"> 533510501</t>
  </si>
  <si>
    <t xml:space="preserve"> 533510901</t>
  </si>
  <si>
    <t>0126198416</t>
  </si>
  <si>
    <t>CONTRATO BRADESCO 032469714 E C.CAMBIO 126198416</t>
  </si>
  <si>
    <t xml:space="preserve"> 558646601</t>
  </si>
  <si>
    <t xml:space="preserve"> 579808001</t>
  </si>
  <si>
    <t xml:space="preserve"> 579813001</t>
  </si>
  <si>
    <t xml:space="preserve"> 579813701</t>
  </si>
  <si>
    <t xml:space="preserve"> 579816401</t>
  </si>
  <si>
    <t>SILVANO ANTONIO SONAGLIO</t>
  </si>
  <si>
    <t>2015JAQUEL</t>
  </si>
  <si>
    <t>SERVIÇOS DE CONSTRUÇÃO DE BARRACÃO EM ESTRUTURA METALICA</t>
  </si>
  <si>
    <t xml:space="preserve"> 617216701</t>
  </si>
  <si>
    <t xml:space="preserve"> 619913801</t>
  </si>
  <si>
    <t xml:space="preserve"> 619914401</t>
  </si>
  <si>
    <t xml:space="preserve"> 647298201</t>
  </si>
  <si>
    <t xml:space="preserve">       207</t>
  </si>
  <si>
    <t xml:space="preserve"> 659312201</t>
  </si>
  <si>
    <t xml:space="preserve">       372</t>
  </si>
  <si>
    <t xml:space="preserve"> 659931801</t>
  </si>
  <si>
    <t xml:space="preserve">       360</t>
  </si>
  <si>
    <t xml:space="preserve"> 660718401</t>
  </si>
  <si>
    <t xml:space="preserve">       358</t>
  </si>
  <si>
    <t xml:space="preserve"> 660721101</t>
  </si>
  <si>
    <t xml:space="preserve">       377</t>
  </si>
  <si>
    <t xml:space="preserve"> 660729301</t>
  </si>
  <si>
    <t xml:space="preserve"> 666766901</t>
  </si>
  <si>
    <t xml:space="preserve"> 666869301</t>
  </si>
  <si>
    <t xml:space="preserve"> 666913601</t>
  </si>
  <si>
    <t xml:space="preserve"> 675032301</t>
  </si>
  <si>
    <t xml:space="preserve"> 675035901</t>
  </si>
  <si>
    <t xml:space="preserve">       400</t>
  </si>
  <si>
    <t xml:space="preserve"> 703447401</t>
  </si>
  <si>
    <t>SUSANA MACEDO SALVADOR</t>
  </si>
  <si>
    <t>7985022</t>
  </si>
  <si>
    <t>COMPRA BOIS LEILAO -  14 TOUROS BRAFORD 13/ 24 MESES - PAGAMENTO NO BOLETO</t>
  </si>
  <si>
    <t xml:space="preserve"> 692806801</t>
  </si>
  <si>
    <t>1364/15</t>
  </si>
  <si>
    <t>PGTO - FIN CAP GIRO BCO CARGIL S/A</t>
  </si>
  <si>
    <t>CCE  1364/15 - BCO CARGIL - CLAIDES L. MASUTTI</t>
  </si>
  <si>
    <t xml:space="preserve"> 702304501</t>
  </si>
  <si>
    <t xml:space="preserve"> 705256401</t>
  </si>
  <si>
    <t xml:space="preserve"> 705257001</t>
  </si>
  <si>
    <t xml:space="preserve"> 705285801</t>
  </si>
  <si>
    <t xml:space="preserve"> 705286201</t>
  </si>
  <si>
    <t xml:space="preserve"> 705286401</t>
  </si>
  <si>
    <t xml:space="preserve"> 705294301</t>
  </si>
  <si>
    <t xml:space="preserve">       422</t>
  </si>
  <si>
    <t xml:space="preserve"> 724739501</t>
  </si>
  <si>
    <t xml:space="preserve"> 729352101</t>
  </si>
  <si>
    <t xml:space="preserve"> 729355801</t>
  </si>
  <si>
    <t xml:space="preserve"> 729357001</t>
  </si>
  <si>
    <t xml:space="preserve"> 729357901</t>
  </si>
  <si>
    <t>INTERNETI PROVEDOR E INFORMATICA LTDA - ME</t>
  </si>
  <si>
    <t>INTERNE/15</t>
  </si>
  <si>
    <t>PGTO - ASSINATURA JORNAIS,REVISTAS e TV</t>
  </si>
  <si>
    <t>PARC. 12/12 CONTRATO DE INTERNET 5.8 - RENOVAÇÃO AUTOMÁTICA</t>
  </si>
  <si>
    <t xml:space="preserve"> 671410801</t>
  </si>
  <si>
    <t xml:space="preserve"> 734064301</t>
  </si>
  <si>
    <t xml:space="preserve"> 734051101</t>
  </si>
  <si>
    <t xml:space="preserve"> 734051501</t>
  </si>
  <si>
    <t xml:space="preserve"> 734052501</t>
  </si>
  <si>
    <t xml:space="preserve">                  86</t>
  </si>
  <si>
    <t xml:space="preserve"> 776405501</t>
  </si>
  <si>
    <t xml:space="preserve">             9051328</t>
  </si>
  <si>
    <t xml:space="preserve"> 778317801</t>
  </si>
  <si>
    <t xml:space="preserve"> 789478601</t>
  </si>
  <si>
    <t xml:space="preserve"> 789479801</t>
  </si>
  <si>
    <t xml:space="preserve"> 789483701</t>
  </si>
  <si>
    <t xml:space="preserve"> 789484301</t>
  </si>
  <si>
    <t xml:space="preserve"> 789486101</t>
  </si>
  <si>
    <t xml:space="preserve"> 794365701</t>
  </si>
  <si>
    <t xml:space="preserve">               89338</t>
  </si>
  <si>
    <t xml:space="preserve"> 783579801</t>
  </si>
  <si>
    <t xml:space="preserve">               88338</t>
  </si>
  <si>
    <t xml:space="preserve"> 783596401</t>
  </si>
  <si>
    <t xml:space="preserve">      1247</t>
  </si>
  <si>
    <t>REF. A NF DE SEMENTE DE BRACHIARIA</t>
  </si>
  <si>
    <t xml:space="preserve"> 802858701</t>
  </si>
  <si>
    <t xml:space="preserve">    178951</t>
  </si>
  <si>
    <t xml:space="preserve"> 832550601</t>
  </si>
  <si>
    <t xml:space="preserve"> 855528401</t>
  </si>
  <si>
    <t>BANCO ITAU BBA S.A</t>
  </si>
  <si>
    <t>1063151200</t>
  </si>
  <si>
    <t>PGTO - FIN CUSTEIO BCO ITAU</t>
  </si>
  <si>
    <t>CCE/ITAU N. 106315120000400 - CLAIDES</t>
  </si>
  <si>
    <t xml:space="preserve"> 851236401</t>
  </si>
  <si>
    <t xml:space="preserve"> 845504101</t>
  </si>
  <si>
    <t xml:space="preserve"> 845506201</t>
  </si>
  <si>
    <t xml:space="preserve"> 845506501</t>
  </si>
  <si>
    <t xml:space="preserve"> 862935601</t>
  </si>
  <si>
    <t xml:space="preserve"> 862935801</t>
  </si>
  <si>
    <t xml:space="preserve"> 862940301</t>
  </si>
  <si>
    <t>2021558-4</t>
  </si>
  <si>
    <t xml:space="preserve"> 865308801</t>
  </si>
  <si>
    <t xml:space="preserve"> 865309701</t>
  </si>
  <si>
    <t xml:space="preserve"> 865310601</t>
  </si>
  <si>
    <t xml:space="preserve"> 865310901</t>
  </si>
  <si>
    <t xml:space="preserve"> 863179701</t>
  </si>
  <si>
    <t xml:space="preserve"> 865388501</t>
  </si>
  <si>
    <t xml:space="preserve"> 865388901</t>
  </si>
  <si>
    <t>VINICIUS MASUTTI</t>
  </si>
  <si>
    <t>PRÓ-LABORE VINICIUS - ANO 2016</t>
  </si>
  <si>
    <t xml:space="preserve"> 865391001</t>
  </si>
  <si>
    <t xml:space="preserve">             9051362</t>
  </si>
  <si>
    <t>DEFENSIVO REPIQUE</t>
  </si>
  <si>
    <t xml:space="preserve"> 879617901</t>
  </si>
  <si>
    <t>MARCHAND AGRICOLA E PECUARIA LTDA</t>
  </si>
  <si>
    <t xml:space="preserve">              912001</t>
  </si>
  <si>
    <t>FERTILIZANTE BORO</t>
  </si>
  <si>
    <t xml:space="preserve"> 893770801</t>
  </si>
  <si>
    <t xml:space="preserve"> 879222001</t>
  </si>
  <si>
    <t xml:space="preserve"> 879355301</t>
  </si>
  <si>
    <t xml:space="preserve"> 907552801</t>
  </si>
  <si>
    <t xml:space="preserve"> 883251501</t>
  </si>
  <si>
    <t xml:space="preserve"> 883255701</t>
  </si>
  <si>
    <t xml:space="preserve"> 858254801</t>
  </si>
  <si>
    <t xml:space="preserve"> 894374301</t>
  </si>
  <si>
    <t xml:space="preserve"> 894414901</t>
  </si>
  <si>
    <t xml:space="preserve"> 894410301</t>
  </si>
  <si>
    <t xml:space="preserve">LIBERAÇÃO PARTE CCB 7033/01 DE 25/09/2015 </t>
  </si>
  <si>
    <t xml:space="preserve"> 886723301</t>
  </si>
  <si>
    <t>SEMENTES DE PASTAGEM CALIFORNIA LTDA</t>
  </si>
  <si>
    <t xml:space="preserve">                 413</t>
  </si>
  <si>
    <t xml:space="preserve">TROCA POR UM PARRUDA </t>
  </si>
  <si>
    <t xml:space="preserve"> 919068501</t>
  </si>
  <si>
    <t>7033/02</t>
  </si>
  <si>
    <t>LIBERAÇÃO PARTE CCB 7033/02 DE 25/09/2015 U$2.500.000,00 - PTAX 3,7499</t>
  </si>
  <si>
    <t xml:space="preserve"> 923652901</t>
  </si>
  <si>
    <t xml:space="preserve">                 385</t>
  </si>
  <si>
    <t>REFERENTE NF 385</t>
  </si>
  <si>
    <t xml:space="preserve"> 928142201</t>
  </si>
  <si>
    <t xml:space="preserve">                 123</t>
  </si>
  <si>
    <t xml:space="preserve"> 933156101</t>
  </si>
  <si>
    <t xml:space="preserve"> 941213001</t>
  </si>
  <si>
    <t xml:space="preserve"> 941214601</t>
  </si>
  <si>
    <t>LUCAS SALES BORGES</t>
  </si>
  <si>
    <t>MONTAGEM ELEVADOR</t>
  </si>
  <si>
    <t>ADTO REF. MÃO DE OBRA PARA MONTAGEM DOS ELEVADORES (SEMENTEIRA) - CONF. E-MAIL FABIANO EM 22/04</t>
  </si>
  <si>
    <t xml:space="preserve"> 952313901</t>
  </si>
  <si>
    <t xml:space="preserve">          1785172/77</t>
  </si>
  <si>
    <t xml:space="preserve"> 951942701</t>
  </si>
  <si>
    <t xml:space="preserve"> 940341201</t>
  </si>
  <si>
    <t xml:space="preserve"> 940342701</t>
  </si>
  <si>
    <t xml:space="preserve"> 940343301</t>
  </si>
  <si>
    <t xml:space="preserve"> 940347101</t>
  </si>
  <si>
    <t xml:space="preserve"> 940348601</t>
  </si>
  <si>
    <t xml:space="preserve"> 940350901</t>
  </si>
  <si>
    <t xml:space="preserve"> 940352001</t>
  </si>
  <si>
    <t xml:space="preserve"> 940422701</t>
  </si>
  <si>
    <t xml:space="preserve"> 940423001</t>
  </si>
  <si>
    <t xml:space="preserve"> 940423601</t>
  </si>
  <si>
    <t xml:space="preserve"> 940423901</t>
  </si>
  <si>
    <t xml:space="preserve"> 940426001</t>
  </si>
  <si>
    <t xml:space="preserve"> 940426901</t>
  </si>
  <si>
    <t xml:space="preserve"> 940428401</t>
  </si>
  <si>
    <t xml:space="preserve"> 940430501</t>
  </si>
  <si>
    <t xml:space="preserve"> 940432901</t>
  </si>
  <si>
    <t xml:space="preserve"> 940436501</t>
  </si>
  <si>
    <t xml:space="preserve"> 940437101</t>
  </si>
  <si>
    <t xml:space="preserve"> 940439801</t>
  </si>
  <si>
    <t xml:space="preserve"> 940440101</t>
  </si>
  <si>
    <t xml:space="preserve"> 940442501</t>
  </si>
  <si>
    <t xml:space="preserve"> 940443101</t>
  </si>
  <si>
    <t xml:space="preserve"> 940443701</t>
  </si>
  <si>
    <t xml:space="preserve"> 940444301</t>
  </si>
  <si>
    <t xml:space="preserve"> 940449101</t>
  </si>
  <si>
    <t xml:space="preserve"> 947621501</t>
  </si>
  <si>
    <t xml:space="preserve"> 940323601</t>
  </si>
  <si>
    <t xml:space="preserve"> 940326301</t>
  </si>
  <si>
    <t xml:space="preserve"> 940331701</t>
  </si>
  <si>
    <t xml:space="preserve"> 940333801</t>
  </si>
  <si>
    <t xml:space="preserve"> 940338401</t>
  </si>
  <si>
    <t xml:space="preserve">           697223843</t>
  </si>
  <si>
    <t xml:space="preserve"> 909920101</t>
  </si>
  <si>
    <t xml:space="preserve">               34762</t>
  </si>
  <si>
    <t>CUSTO NCN 5452</t>
  </si>
  <si>
    <t xml:space="preserve"> 968523301</t>
  </si>
  <si>
    <t xml:space="preserve">               22759</t>
  </si>
  <si>
    <t>CUSTO COMBUSTIVEL</t>
  </si>
  <si>
    <t xml:space="preserve"> 964939601</t>
  </si>
  <si>
    <t xml:space="preserve"> 960790601</t>
  </si>
  <si>
    <t xml:space="preserve">               12327</t>
  </si>
  <si>
    <t>BOLETO C/ PARCELAMENTO EM 4X</t>
  </si>
  <si>
    <t xml:space="preserve"> 967560101</t>
  </si>
  <si>
    <t xml:space="preserve"> 967560301</t>
  </si>
  <si>
    <t xml:space="preserve"> 985849601</t>
  </si>
  <si>
    <t xml:space="preserve">             8990048</t>
  </si>
  <si>
    <t>SEGURO HILUX PLACA NCN 8902 DO ALESSANDRO MASUTTI FAZENDA TRIUNFO</t>
  </si>
  <si>
    <t xml:space="preserve"> 976503801</t>
  </si>
  <si>
    <t xml:space="preserve">              241677</t>
  </si>
  <si>
    <t>GUARITA 1 E 2</t>
  </si>
  <si>
    <t xml:space="preserve"> 990712301</t>
  </si>
  <si>
    <t xml:space="preserve">              241674</t>
  </si>
  <si>
    <t>CARREGADEIRA TIANGONG</t>
  </si>
  <si>
    <t xml:space="preserve"> 990717901</t>
  </si>
  <si>
    <t>J.A.GARBIM &amp; CIA LTDA</t>
  </si>
  <si>
    <t xml:space="preserve">                 984</t>
  </si>
  <si>
    <t>RECARGA EXTINTORES EPI</t>
  </si>
  <si>
    <t xml:space="preserve"> 976082901</t>
  </si>
  <si>
    <t>69370</t>
  </si>
  <si>
    <t>PARA ESCRITÓRIO</t>
  </si>
  <si>
    <t xml:space="preserve"> 971862501</t>
  </si>
  <si>
    <t xml:space="preserve">              240194</t>
  </si>
  <si>
    <t>MATERIAL CONF. MASUTTI</t>
  </si>
  <si>
    <t xml:space="preserve"> 992308101</t>
  </si>
  <si>
    <t xml:space="preserve">                2696</t>
  </si>
  <si>
    <t>MATERIAL FAZ. SAUDADES</t>
  </si>
  <si>
    <t xml:space="preserve"> 979781201</t>
  </si>
  <si>
    <t xml:space="preserve">                2713</t>
  </si>
  <si>
    <t>SERVICO INSTALACAO CAMERA FAZ. SAUDADES</t>
  </si>
  <si>
    <t xml:space="preserve"> 979783801</t>
  </si>
  <si>
    <t>1601019009</t>
  </si>
  <si>
    <t>ADIANTAMENTO DE CLIENTES - DEBITO</t>
  </si>
  <si>
    <t>COMPLEMENTO DO ADTO REF. CONTRATO 16-01-019-0099 - 10.120 KG A R$ 78,00 SCS</t>
  </si>
  <si>
    <t xml:space="preserve"> 973231301</t>
  </si>
  <si>
    <t xml:space="preserve">              161066</t>
  </si>
  <si>
    <t>PEÇA CAMINHONETE F-4000</t>
  </si>
  <si>
    <t xml:space="preserve"> 986212201</t>
  </si>
  <si>
    <t>RODOBENS CAMINHOES RONDONIA LTDA</t>
  </si>
  <si>
    <t xml:space="preserve">               53746</t>
  </si>
  <si>
    <t>USO EM CAMINHÃO</t>
  </si>
  <si>
    <t xml:space="preserve"> 989039201</t>
  </si>
  <si>
    <t xml:space="preserve"> 989039401</t>
  </si>
  <si>
    <t>MUNDIAL PECAS PARA TRATORES LTDA - ME</t>
  </si>
  <si>
    <t xml:space="preserve">               25123</t>
  </si>
  <si>
    <t xml:space="preserve"> 979315801</t>
  </si>
  <si>
    <t xml:space="preserve"> 977194601</t>
  </si>
  <si>
    <t xml:space="preserve">                3407</t>
  </si>
  <si>
    <t xml:space="preserve"> 980679801</t>
  </si>
  <si>
    <t xml:space="preserve">               42916</t>
  </si>
  <si>
    <t>MATERIAIS PARA INSTALAÇÃO DO SISTEMA DE COMBATE A INCENDIO E PLACAS</t>
  </si>
  <si>
    <t xml:space="preserve"> 984608201</t>
  </si>
  <si>
    <t xml:space="preserve">              114211</t>
  </si>
  <si>
    <t xml:space="preserve">ESTOQUE </t>
  </si>
  <si>
    <t xml:space="preserve"> 984692401</t>
  </si>
  <si>
    <t xml:space="preserve">               28787</t>
  </si>
  <si>
    <t xml:space="preserve"> 988793501</t>
  </si>
  <si>
    <t xml:space="preserve">                1594</t>
  </si>
  <si>
    <t>PGTO - ISS RETIDO DE TERCEIROS</t>
  </si>
  <si>
    <t>ISS RETIDO</t>
  </si>
  <si>
    <t xml:space="preserve"> 988637601</t>
  </si>
  <si>
    <t xml:space="preserve"> 990752601</t>
  </si>
  <si>
    <t xml:space="preserve"> 990752801</t>
  </si>
  <si>
    <t xml:space="preserve">              114256</t>
  </si>
  <si>
    <t xml:space="preserve"> 990731901</t>
  </si>
  <si>
    <t xml:space="preserve"> 991080901</t>
  </si>
  <si>
    <t xml:space="preserve">               23065</t>
  </si>
  <si>
    <t>DESP. COMB</t>
  </si>
  <si>
    <t xml:space="preserve"> 991931501</t>
  </si>
  <si>
    <t>ANTECIPAÇÃO DO CONTRATO CM17/05-SJ 030-00423-05011105 - 7% A.A (360 DIAS)</t>
  </si>
  <si>
    <t xml:space="preserve"> 974046701</t>
  </si>
  <si>
    <t xml:space="preserve">              161245</t>
  </si>
  <si>
    <t xml:space="preserve"> 980868301</t>
  </si>
  <si>
    <t xml:space="preserve">JOSERLEI BALESTRIN </t>
  </si>
  <si>
    <t>1039</t>
  </si>
  <si>
    <t>COMPRAS   CANTINA</t>
  </si>
  <si>
    <t xml:space="preserve"> 995656201</t>
  </si>
  <si>
    <t xml:space="preserve">               17705</t>
  </si>
  <si>
    <t xml:space="preserve"> 997108201</t>
  </si>
  <si>
    <t xml:space="preserve">HERBIMAQ MAQUINAS AGRICOLAS LTDA - ME </t>
  </si>
  <si>
    <t xml:space="preserve">                7449</t>
  </si>
  <si>
    <t>ESTOQUE JK</t>
  </si>
  <si>
    <t>1000494501</t>
  </si>
  <si>
    <t>FERRAGENS NEGRAO COMERCIO LTDA</t>
  </si>
  <si>
    <t xml:space="preserve">              194606</t>
  </si>
  <si>
    <t xml:space="preserve">LAVOURA </t>
  </si>
  <si>
    <t>1007240501</t>
  </si>
  <si>
    <t>1007251501</t>
  </si>
  <si>
    <t>CLEBER MEDINA DO NASCIMENTO EIRELI - ME</t>
  </si>
  <si>
    <t xml:space="preserve">                  42</t>
  </si>
  <si>
    <t>SV SEDE SAUDADES</t>
  </si>
  <si>
    <t>1007363101</t>
  </si>
  <si>
    <t>A F DE CARVALHO - ME</t>
  </si>
  <si>
    <t xml:space="preserve">                 173</t>
  </si>
  <si>
    <t>SV COLHETADEIRA  ALGODÃO</t>
  </si>
  <si>
    <t>1007372701</t>
  </si>
  <si>
    <t xml:space="preserve">GUAPORE LOCACAO E COMERCIO DE AREIA LTDA - ME </t>
  </si>
  <si>
    <t xml:space="preserve">                  75</t>
  </si>
  <si>
    <t>1007422101</t>
  </si>
  <si>
    <t xml:space="preserve">              162787</t>
  </si>
  <si>
    <t>PÇ PLANTADEIRA JOHN DEERE</t>
  </si>
  <si>
    <t>1007428101</t>
  </si>
  <si>
    <t xml:space="preserve">               15581</t>
  </si>
  <si>
    <t>PÇ CAMINHÃO FORD CARGO</t>
  </si>
  <si>
    <t>1007434901</t>
  </si>
  <si>
    <t xml:space="preserve">              372604</t>
  </si>
  <si>
    <t>PÇ PICK-UP</t>
  </si>
  <si>
    <t>1007820001</t>
  </si>
  <si>
    <t xml:space="preserve">              116056</t>
  </si>
  <si>
    <t xml:space="preserve">PÇ COLHETADEIRA GRAOS </t>
  </si>
  <si>
    <t>1007876901</t>
  </si>
  <si>
    <t xml:space="preserve">              163754</t>
  </si>
  <si>
    <t>FERRAMENTA SECADOR</t>
  </si>
  <si>
    <t>1006403801</t>
  </si>
  <si>
    <t xml:space="preserve">               54002</t>
  </si>
  <si>
    <t>SECADOR</t>
  </si>
  <si>
    <t>1006412101</t>
  </si>
  <si>
    <t>TEIXEIRA DE GOIS &amp; GOIS LTDA ME</t>
  </si>
  <si>
    <t xml:space="preserve">                6914</t>
  </si>
  <si>
    <t>CANTINA SAUDADES</t>
  </si>
  <si>
    <t>1006428901</t>
  </si>
  <si>
    <t>ICCAP IMPLEMENTOS RODOVIARIOS LTDA</t>
  </si>
  <si>
    <t xml:space="preserve">               34902</t>
  </si>
  <si>
    <t>USO EM CARRETA</t>
  </si>
  <si>
    <t>1006613901</t>
  </si>
  <si>
    <t xml:space="preserve">               42876</t>
  </si>
  <si>
    <t>CABO PARA ATERRAMENTO E EXTINTORES</t>
  </si>
  <si>
    <t xml:space="preserve"> 992649501</t>
  </si>
  <si>
    <t>JOSE IVAN PIRES DE ANDRADE</t>
  </si>
  <si>
    <t xml:space="preserve">        90</t>
  </si>
  <si>
    <t>FRETE LAVOURA DE SOJA - PGTO</t>
  </si>
  <si>
    <t>LIMPEZA TALHÕES MES 06</t>
  </si>
  <si>
    <t>1007216401</t>
  </si>
  <si>
    <t>3752</t>
  </si>
  <si>
    <t>1005975901</t>
  </si>
  <si>
    <t xml:space="preserve">               17750</t>
  </si>
  <si>
    <t>1007007401</t>
  </si>
  <si>
    <t xml:space="preserve">              242099</t>
  </si>
  <si>
    <t>PARAFUSOS DE REPOSIÇÃO PARA TULHA</t>
  </si>
  <si>
    <t xml:space="preserve"> 999044201</t>
  </si>
  <si>
    <t>ANTONIO MARCOS GUERO</t>
  </si>
  <si>
    <t xml:space="preserve"> ADT 08-16</t>
  </si>
  <si>
    <t>ADIANTAMENTO DE SALARIO REF. MULTA E254120636</t>
  </si>
  <si>
    <t>1003569101</t>
  </si>
  <si>
    <t xml:space="preserve"> 998756601</t>
  </si>
  <si>
    <t>GPS  06/2016</t>
  </si>
  <si>
    <t>PGTO GPS FOLHA CIAGRAM 06/2016</t>
  </si>
  <si>
    <t>1008311601</t>
  </si>
  <si>
    <t>FL PGTO 06/2016</t>
  </si>
  <si>
    <t>PGTO SALARIO COMP 06/2016 - PESSOAL CIAGRAM</t>
  </si>
  <si>
    <t>1008321101</t>
  </si>
  <si>
    <t xml:space="preserve">AGROPECUARIA IRMAOS FERREIRA LTDA - ME </t>
  </si>
  <si>
    <t xml:space="preserve">                2270</t>
  </si>
  <si>
    <t xml:space="preserve"> 996461101</t>
  </si>
  <si>
    <t>COPARE-COMERCIO DE PECAS ACESSORIOS E REPAROS LTDA</t>
  </si>
  <si>
    <t xml:space="preserve">                2106</t>
  </si>
  <si>
    <t xml:space="preserve"> 996488001</t>
  </si>
  <si>
    <t xml:space="preserve">                2271</t>
  </si>
  <si>
    <t>CUSTO INSUMOS</t>
  </si>
  <si>
    <t xml:space="preserve"> 996512101</t>
  </si>
  <si>
    <t xml:space="preserve">              2016/1</t>
  </si>
  <si>
    <t>2.538 TONS DE CALCARIO DOLOMITICO 10% ENTRADA E MAIS 3 PARCELAS</t>
  </si>
  <si>
    <t>1003424201</t>
  </si>
  <si>
    <t>1003424401</t>
  </si>
  <si>
    <t>1003433801</t>
  </si>
  <si>
    <t>TRIBUNAL DE JUSTICA DO ESTADO DO MATO GROSSO</t>
  </si>
  <si>
    <t>CLARO DEP. JUDIC.</t>
  </si>
  <si>
    <t>DEPOSITO JUDICIAL DE VALORES</t>
  </si>
  <si>
    <t>DEP. JUDICIAL REF. PROCESSO 13028420168110046 (CLARO) - CONTESTAÇÃO DE DÉBITOS</t>
  </si>
  <si>
    <t>1004260201</t>
  </si>
  <si>
    <t xml:space="preserve">               40318</t>
  </si>
  <si>
    <t>1003558801</t>
  </si>
  <si>
    <t xml:space="preserve">              162153</t>
  </si>
  <si>
    <t xml:space="preserve"> 994301901</t>
  </si>
  <si>
    <t>MAURINO CESAR DOS SANTOS ME</t>
  </si>
  <si>
    <t xml:space="preserve">                2842</t>
  </si>
  <si>
    <t>PÇ LAVADOR</t>
  </si>
  <si>
    <t xml:space="preserve"> 994311101</t>
  </si>
  <si>
    <t xml:space="preserve">              194188</t>
  </si>
  <si>
    <t>1002241201</t>
  </si>
  <si>
    <t>OXIGENIO CUIABA LTDA</t>
  </si>
  <si>
    <t xml:space="preserve">               28494</t>
  </si>
  <si>
    <t>PÇ SOLDA</t>
  </si>
  <si>
    <t>1002420501</t>
  </si>
  <si>
    <t>241468</t>
  </si>
  <si>
    <t>REFORMA CADA DO GUAPORE</t>
  </si>
  <si>
    <t>1003835601</t>
  </si>
  <si>
    <t xml:space="preserve">               61437</t>
  </si>
  <si>
    <t>CUSTO GERADOR IRRIGAÇÃO</t>
  </si>
  <si>
    <t>1008950201</t>
  </si>
  <si>
    <t>53682</t>
  </si>
  <si>
    <t>1002855601</t>
  </si>
  <si>
    <t xml:space="preserve">                 777</t>
  </si>
  <si>
    <t>1003919001</t>
  </si>
  <si>
    <t xml:space="preserve">     34129</t>
  </si>
  <si>
    <t>EXPEDIÇÃO DE CERTIDÕES INTERMAT - FAZ. FOLETO - MAT. 1035 - AGROPECUÁRIA</t>
  </si>
  <si>
    <t>1008256801</t>
  </si>
  <si>
    <t xml:space="preserve">               61414</t>
  </si>
  <si>
    <t>ESCAVADEIRA 320D2L</t>
  </si>
  <si>
    <t>1008096801</t>
  </si>
  <si>
    <t xml:space="preserve">               61435</t>
  </si>
  <si>
    <t>1008116801</t>
  </si>
  <si>
    <t xml:space="preserve">             2998562</t>
  </si>
  <si>
    <t xml:space="preserve"> SEGURO VOLVO PLACA OAX 8363</t>
  </si>
  <si>
    <t xml:space="preserve"> 997203101</t>
  </si>
  <si>
    <t>NEODI CARLOS FRANCISCO DE OLIVEIRA</t>
  </si>
  <si>
    <t xml:space="preserve">                   1</t>
  </si>
  <si>
    <t>NÃO PAGAR - PARA COMPENSAÇÃO</t>
  </si>
  <si>
    <t xml:space="preserve"> 996617701</t>
  </si>
  <si>
    <t xml:space="preserve">          ASSUNÇÃO B</t>
  </si>
  <si>
    <t xml:space="preserve"> 992935601</t>
  </si>
  <si>
    <t xml:space="preserve"> 992935901</t>
  </si>
  <si>
    <t xml:space="preserve">         ASSUNÇÃO  B</t>
  </si>
  <si>
    <t xml:space="preserve"> 992936201</t>
  </si>
  <si>
    <t xml:space="preserve"> 992936801</t>
  </si>
  <si>
    <t xml:space="preserve">              241687</t>
  </si>
  <si>
    <t xml:space="preserve"> 997715601</t>
  </si>
  <si>
    <t>5365</t>
  </si>
  <si>
    <t>CUSTO 02148</t>
  </si>
  <si>
    <t xml:space="preserve"> 995569601</t>
  </si>
  <si>
    <t xml:space="preserve">              100670</t>
  </si>
  <si>
    <t>FRETE REF. NF 55487</t>
  </si>
  <si>
    <t>1006088501</t>
  </si>
  <si>
    <t xml:space="preserve">             1751950</t>
  </si>
  <si>
    <t>FRETE REF. NF 742</t>
  </si>
  <si>
    <t>1006093601</t>
  </si>
  <si>
    <t xml:space="preserve">               13943</t>
  </si>
  <si>
    <t>USO EM CABO DE AÇO</t>
  </si>
  <si>
    <t xml:space="preserve"> 996750601</t>
  </si>
  <si>
    <t>AGROPECUARIA PB LTDA EPP</t>
  </si>
  <si>
    <t xml:space="preserve">               57886</t>
  </si>
  <si>
    <t xml:space="preserve"> 997778301</t>
  </si>
  <si>
    <t>J. I. DE OLIVEIRA - ME</t>
  </si>
  <si>
    <t xml:space="preserve">                  69</t>
  </si>
  <si>
    <t>LIMPEZA AR CONDICIONADO</t>
  </si>
  <si>
    <t>1007208401</t>
  </si>
  <si>
    <t xml:space="preserve">               47397</t>
  </si>
  <si>
    <t>FRETE ESCRITORIO</t>
  </si>
  <si>
    <t>1007284901</t>
  </si>
  <si>
    <t>A. B. DE SOUZA NETO EIRELI - ME</t>
  </si>
  <si>
    <t xml:space="preserve">                   5</t>
  </si>
  <si>
    <t>REFERENTE MES 06/2016 - ESCRITORIO CENTRAL</t>
  </si>
  <si>
    <t>1007485001</t>
  </si>
  <si>
    <t xml:space="preserve">              115590</t>
  </si>
  <si>
    <t>PÇ TRATOR JONH DEERE</t>
  </si>
  <si>
    <t>1006523001</t>
  </si>
  <si>
    <t>FABIO KLEBER PEREIRA</t>
  </si>
  <si>
    <t>PGTO - ADIANTAMENTO DE VIAGENS</t>
  </si>
  <si>
    <t>ADIANTAMENTO REF. PAGAMENTO DE CHAPA NA FAZENDA JAQUELINE (CONVERSADO COM ANDERSON FINANCEIRO)</t>
  </si>
  <si>
    <t>1008267201</t>
  </si>
  <si>
    <t xml:space="preserve">              241976</t>
  </si>
  <si>
    <t xml:space="preserve"> 992993101</t>
  </si>
  <si>
    <t xml:space="preserve">              241678</t>
  </si>
  <si>
    <t xml:space="preserve"> 992995101</t>
  </si>
  <si>
    <t xml:space="preserve">              242064</t>
  </si>
  <si>
    <t>PÇ MANUTEN.</t>
  </si>
  <si>
    <t xml:space="preserve"> 993081701</t>
  </si>
  <si>
    <t xml:space="preserve">ATACADAO S.A. </t>
  </si>
  <si>
    <t>1655108</t>
  </si>
  <si>
    <t xml:space="preserve"> 994465701</t>
  </si>
  <si>
    <t xml:space="preserve">                2649</t>
  </si>
  <si>
    <t>CUSTO EPI - CIAGRAM</t>
  </si>
  <si>
    <t>1003472401</t>
  </si>
  <si>
    <t>1006329001</t>
  </si>
  <si>
    <t xml:space="preserve">E R INDUSTRIA DE EMBALAGENS PLASTICAS LTDA - ME </t>
  </si>
  <si>
    <t xml:space="preserve">                3923</t>
  </si>
  <si>
    <t>PÇ EMBALAGENS SEMENTEIRA</t>
  </si>
  <si>
    <t xml:space="preserve"> 999979001</t>
  </si>
  <si>
    <t xml:space="preserve">              162323</t>
  </si>
  <si>
    <t>PÇ CARREGADEIRA TIANGONG</t>
  </si>
  <si>
    <t>1002925401</t>
  </si>
  <si>
    <t xml:space="preserve"> 976469201</t>
  </si>
  <si>
    <t>1006329201</t>
  </si>
  <si>
    <t>1006337801</t>
  </si>
  <si>
    <t>ADTO REF. NF 862 (COMPLEMENTO) - TOTAL RETIRADO 4.057 SCS DE MILHO A R$ 47,00</t>
  </si>
  <si>
    <t>1007050201</t>
  </si>
  <si>
    <t>181 ARROZ</t>
  </si>
  <si>
    <t xml:space="preserve">ADTO REF. VENDA DE 181 SACAS DE ARROZ A R$ 100,00 - DIFERENÇA DE R$ 20,00 </t>
  </si>
  <si>
    <t>1007117301</t>
  </si>
  <si>
    <t xml:space="preserve">              239898</t>
  </si>
  <si>
    <t>1003680801</t>
  </si>
  <si>
    <t>9901</t>
  </si>
  <si>
    <t>SERVIÇO TROCA DE CHAVE  CUSTO 02146</t>
  </si>
  <si>
    <t xml:space="preserve"> 996403401</t>
  </si>
  <si>
    <t>CARIMAQ COMERCIO DE PECAS PARA TRATORES LTDA - ME</t>
  </si>
  <si>
    <t xml:space="preserve">                6345</t>
  </si>
  <si>
    <t xml:space="preserve"> 998714101</t>
  </si>
  <si>
    <t xml:space="preserve"> 0841918-3</t>
  </si>
  <si>
    <t>PGTO PARCELA JULHO/2016 CONTRATO FINANCIAMENTO BRADESCO</t>
  </si>
  <si>
    <t>1001970001</t>
  </si>
  <si>
    <t>PGTO PARCELA JULHO/2016 CONTRATO FINANCIAMENTO BCO CNH</t>
  </si>
  <si>
    <t>1001970801</t>
  </si>
  <si>
    <t xml:space="preserve">    242099</t>
  </si>
  <si>
    <t>PGTO NF. 242099 - PARAFUSO P/TULHA</t>
  </si>
  <si>
    <t>1002228701</t>
  </si>
  <si>
    <t xml:space="preserve">              161598</t>
  </si>
  <si>
    <t>1005685501</t>
  </si>
  <si>
    <t xml:space="preserve">WM COMERCIO DE LUBRIFICANTES LTDA </t>
  </si>
  <si>
    <t xml:space="preserve">               21653</t>
  </si>
  <si>
    <t xml:space="preserve"> 997585801</t>
  </si>
  <si>
    <t xml:space="preserve">              242615</t>
  </si>
  <si>
    <t xml:space="preserve"> 997610201</t>
  </si>
  <si>
    <t xml:space="preserve">RODRIGO DOS SANTOS ARRAIS 63344297287 </t>
  </si>
  <si>
    <t xml:space="preserve">               30798</t>
  </si>
  <si>
    <t>SERVICO ALUGUEL DE CACAMBA NBR4951 - JUNHO/2016</t>
  </si>
  <si>
    <t>1007601901</t>
  </si>
  <si>
    <t>CASA DO PRODUTOR AGROCENTER LTDA.</t>
  </si>
  <si>
    <t xml:space="preserve">              144106</t>
  </si>
  <si>
    <t>CONF. MASUTTI</t>
  </si>
  <si>
    <t>1004245401</t>
  </si>
  <si>
    <t xml:space="preserve">              114838</t>
  </si>
  <si>
    <t>1004805801</t>
  </si>
  <si>
    <t xml:space="preserve">              114738</t>
  </si>
  <si>
    <t>1004808601</t>
  </si>
  <si>
    <t>REGINALDO DE SOUZA</t>
  </si>
  <si>
    <t xml:space="preserve">       104</t>
  </si>
  <si>
    <t>FRETE TRANSPORTE DE CASCALHO</t>
  </si>
  <si>
    <t>1006491801</t>
  </si>
  <si>
    <t xml:space="preserve">               33590</t>
  </si>
  <si>
    <t xml:space="preserve"> 994833401</t>
  </si>
  <si>
    <t>1006910601</t>
  </si>
  <si>
    <t>1006911701</t>
  </si>
  <si>
    <t xml:space="preserve">ELETROTEL ELETRICIDADES E TELECOMUNICACOES LTDA </t>
  </si>
  <si>
    <t xml:space="preserve">              116539</t>
  </si>
  <si>
    <t>1007683001</t>
  </si>
  <si>
    <t>1007683401</t>
  </si>
  <si>
    <t xml:space="preserve">      5075</t>
  </si>
  <si>
    <t>PGTO - SERV 3º CONSTRUÇÕES P. VELHO</t>
  </si>
  <si>
    <t>NF 5075 - MADECON - P E L LOCAÇÕES - CIAGRAM</t>
  </si>
  <si>
    <t xml:space="preserve"> 994072001</t>
  </si>
  <si>
    <t xml:space="preserve">               23262</t>
  </si>
  <si>
    <t xml:space="preserve"> 999762501</t>
  </si>
  <si>
    <t xml:space="preserve">              242996</t>
  </si>
  <si>
    <t>1003135101</t>
  </si>
  <si>
    <t xml:space="preserve">               43823</t>
  </si>
  <si>
    <t>F-4000 JK</t>
  </si>
  <si>
    <t>1003145101</t>
  </si>
  <si>
    <t>124630</t>
  </si>
  <si>
    <t>TELEFONE: 69 3316-2200 /JULHO 2016/ ESCRITÓRIO CENTRAL</t>
  </si>
  <si>
    <t>1005190501</t>
  </si>
  <si>
    <t xml:space="preserve">              371359</t>
  </si>
  <si>
    <t>1008311201</t>
  </si>
  <si>
    <t xml:space="preserve">               76602</t>
  </si>
  <si>
    <t>PC 320D2L</t>
  </si>
  <si>
    <t>1004648901</t>
  </si>
  <si>
    <t xml:space="preserve">               43604</t>
  </si>
  <si>
    <t>1006748201</t>
  </si>
  <si>
    <t xml:space="preserve">               56994</t>
  </si>
  <si>
    <t>1006755801</t>
  </si>
  <si>
    <t>DEFANT E DEFANT LTDA</t>
  </si>
  <si>
    <t xml:space="preserve">               14732</t>
  </si>
  <si>
    <t>1006959601</t>
  </si>
  <si>
    <t xml:space="preserve">              194246</t>
  </si>
  <si>
    <t>1006984501</t>
  </si>
  <si>
    <t>IMPORCATE COM. DE PECAS P/ TRATORES LTDA</t>
  </si>
  <si>
    <t xml:space="preserve">               75906</t>
  </si>
  <si>
    <t>1006994601</t>
  </si>
  <si>
    <t xml:space="preserve"> 997875801</t>
  </si>
  <si>
    <t xml:space="preserve">     42916</t>
  </si>
  <si>
    <t>NF 42916 - ATIVA MAT. - ARMAZÉM DE CEREJEIRAS</t>
  </si>
  <si>
    <t xml:space="preserve"> 994145901</t>
  </si>
  <si>
    <t>AUTO MECANICA BELL LTDA ME</t>
  </si>
  <si>
    <t>5483</t>
  </si>
  <si>
    <t>CUSTO 02139</t>
  </si>
  <si>
    <t xml:space="preserve"> 999080001</t>
  </si>
  <si>
    <t>51022</t>
  </si>
  <si>
    <t>HILUX JUCA</t>
  </si>
  <si>
    <t xml:space="preserve"> 999108101</t>
  </si>
  <si>
    <t>B008139210</t>
  </si>
  <si>
    <t>MHV5728/SC - VOLVO FH440 6X2 T - CACERES/MT - 14/03/2013</t>
  </si>
  <si>
    <t xml:space="preserve"> 995610801</t>
  </si>
  <si>
    <t>PRODAMA INFORMATICA CUIABA LTDA</t>
  </si>
  <si>
    <t xml:space="preserve">      6499</t>
  </si>
  <si>
    <t>MENSALIDADE VETORH - REF. 07/2016</t>
  </si>
  <si>
    <t xml:space="preserve"> 995613801</t>
  </si>
  <si>
    <t>ROTASILOS IND. E EQUIPAMENTOS PARA UBS LTDA</t>
  </si>
  <si>
    <t>1469</t>
  </si>
  <si>
    <t>SEMENTEIRAS</t>
  </si>
  <si>
    <t xml:space="preserve"> 998511901</t>
  </si>
  <si>
    <t>AGRITERRA MAQUINAS E IMPLEMENTOS AGRICOLA LTDA</t>
  </si>
  <si>
    <t xml:space="preserve">               99228</t>
  </si>
  <si>
    <t xml:space="preserve"> 996810401</t>
  </si>
  <si>
    <t xml:space="preserve"> 997523001</t>
  </si>
  <si>
    <t xml:space="preserve">               16684</t>
  </si>
  <si>
    <t xml:space="preserve"> 997525101</t>
  </si>
  <si>
    <t xml:space="preserve">               16660</t>
  </si>
  <si>
    <t xml:space="preserve"> 997527101</t>
  </si>
  <si>
    <t>RODRIGO MADRONA DE SOUZA</t>
  </si>
  <si>
    <t>RPA 07/2016</t>
  </si>
  <si>
    <t>PGTO - SERV 3º-AMPLIAÇÃO/REFORMAS-CEREJ</t>
  </si>
  <si>
    <t>12 DIÁRIAS DE PUXA DE MADEIRAS DA PANTANAL P/ CAPIVARA</t>
  </si>
  <si>
    <t>1007483301</t>
  </si>
  <si>
    <t>B010176279</t>
  </si>
  <si>
    <t>MULTA POR EXCESSO DE PESO - SCANIA G420A 6X4 - ODG6769/ES - FORMOSA/GO 25/05/2016</t>
  </si>
  <si>
    <t>1007487501</t>
  </si>
  <si>
    <t xml:space="preserve">                2283</t>
  </si>
  <si>
    <t>CUSTO INSUMOS BOVINO</t>
  </si>
  <si>
    <t>1003001701</t>
  </si>
  <si>
    <t>J D COMERCIO E IMPORTACAO LTDA</t>
  </si>
  <si>
    <t xml:space="preserve">              127994</t>
  </si>
  <si>
    <t>1004978001</t>
  </si>
  <si>
    <t>GUERRA - REPRESENTACOES E COMERCIO DE PRODUTOS AGR</t>
  </si>
  <si>
    <t xml:space="preserve">                6027</t>
  </si>
  <si>
    <t>1006499801</t>
  </si>
  <si>
    <t xml:space="preserve">               89959</t>
  </si>
  <si>
    <t xml:space="preserve"> 999779601</t>
  </si>
  <si>
    <t>A. M. C DE SOUZA &amp; CIA LTDA EPP</t>
  </si>
  <si>
    <t xml:space="preserve">               26556</t>
  </si>
  <si>
    <t>SERVIÇOS EM CAMINHÃO</t>
  </si>
  <si>
    <t>1000212101</t>
  </si>
  <si>
    <t>389070</t>
  </si>
  <si>
    <t>UC 13212630 / JUNHO 2016 / FAZ. CAPIVARA CANTINA NOVA</t>
  </si>
  <si>
    <t>1002796201</t>
  </si>
  <si>
    <t>131661</t>
  </si>
  <si>
    <t>UC 1300610 / JUNHO 2016 /  ESC. COMPRAS</t>
  </si>
  <si>
    <t>1002811101</t>
  </si>
  <si>
    <t>55143 ICMS</t>
  </si>
  <si>
    <t>ICMS SOBRE MERCADORIA</t>
  </si>
  <si>
    <t>1003181101</t>
  </si>
  <si>
    <t>19309 ICMS</t>
  </si>
  <si>
    <t>PGTO DIF ALIQUOTA GERDAU</t>
  </si>
  <si>
    <t>1003190801</t>
  </si>
  <si>
    <t>161967 ICMS</t>
  </si>
  <si>
    <t>PGTO DIFERENCIAL ALIQUOTA NF 161967</t>
  </si>
  <si>
    <t>1003216201</t>
  </si>
  <si>
    <t xml:space="preserve">  72786201</t>
  </si>
  <si>
    <t xml:space="preserve"> 305748401</t>
  </si>
  <si>
    <t xml:space="preserve"> 305742601</t>
  </si>
  <si>
    <t xml:space="preserve"> 305759101</t>
  </si>
  <si>
    <t xml:space="preserve"> 305764201</t>
  </si>
  <si>
    <t xml:space="preserve"> 255745901</t>
  </si>
  <si>
    <t xml:space="preserve"> 255744601</t>
  </si>
  <si>
    <t xml:space="preserve"> 160898501</t>
  </si>
  <si>
    <t xml:space="preserve"> 205161601</t>
  </si>
  <si>
    <t xml:space="preserve"> 205161901</t>
  </si>
  <si>
    <t xml:space="preserve"> 268704701</t>
  </si>
  <si>
    <t xml:space="preserve"> 247620301</t>
  </si>
  <si>
    <t>0419956-1</t>
  </si>
  <si>
    <t>CREDITO BANCARIO 0419956-1 - 04 TRATORES JD 6145</t>
  </si>
  <si>
    <t xml:space="preserve"> 247638801</t>
  </si>
  <si>
    <t xml:space="preserve"> 247631601</t>
  </si>
  <si>
    <t xml:space="preserve"> 231340801</t>
  </si>
  <si>
    <t>673755/11</t>
  </si>
  <si>
    <t>SALDO CONTRATO 673755/11 (03 PULVERIZADORES)</t>
  </si>
  <si>
    <t xml:space="preserve"> 253577201</t>
  </si>
  <si>
    <t xml:space="preserve"> 259714001</t>
  </si>
  <si>
    <t xml:space="preserve"> 247654201</t>
  </si>
  <si>
    <t xml:space="preserve"> 247656801</t>
  </si>
  <si>
    <t xml:space="preserve"> 247673301</t>
  </si>
  <si>
    <t xml:space="preserve"> 247680501</t>
  </si>
  <si>
    <t>0427040-1</t>
  </si>
  <si>
    <t>02 GRADES ARADORAS PESADAS C/PNEUS - CIVEMASA GVPF</t>
  </si>
  <si>
    <t xml:space="preserve"> 256182401</t>
  </si>
  <si>
    <t xml:space="preserve"> 256182701</t>
  </si>
  <si>
    <t xml:space="preserve"> 0427040-1</t>
  </si>
  <si>
    <t xml:space="preserve"> 256184701</t>
  </si>
  <si>
    <t xml:space="preserve"> 247682801</t>
  </si>
  <si>
    <t xml:space="preserve"> 247683701</t>
  </si>
  <si>
    <t xml:space="preserve"> 246841401</t>
  </si>
  <si>
    <t xml:space="preserve"> 255741001</t>
  </si>
  <si>
    <t xml:space="preserve"> 246877301</t>
  </si>
  <si>
    <t xml:space="preserve"> 246845001</t>
  </si>
  <si>
    <t>2004106640</t>
  </si>
  <si>
    <t>SALDO CONTRATO FINANC 10 COLHEITADEIRAS CASE C/PLATAFORMA</t>
  </si>
  <si>
    <t xml:space="preserve"> 253961801</t>
  </si>
  <si>
    <t xml:space="preserve"> 255835201</t>
  </si>
  <si>
    <t xml:space="preserve"> 255839101</t>
  </si>
  <si>
    <t>0385242-3</t>
  </si>
  <si>
    <t>SALDO CONTRATO 0385242-3 (02 MAQ BASE SEMEADORAS)</t>
  </si>
  <si>
    <t xml:space="preserve"> 253451101</t>
  </si>
  <si>
    <t xml:space="preserve"> 253473301</t>
  </si>
  <si>
    <t>394237-6-B</t>
  </si>
  <si>
    <t>SALDO CONTRATO 0394237-6-B (04 SEMEADORA ADUBADORA)</t>
  </si>
  <si>
    <t xml:space="preserve"> 253479701</t>
  </si>
  <si>
    <t xml:space="preserve"> 264622901</t>
  </si>
  <si>
    <t xml:space="preserve"> 255819101</t>
  </si>
  <si>
    <t xml:space="preserve"> 255821201</t>
  </si>
  <si>
    <t xml:space="preserve"> 264623301</t>
  </si>
  <si>
    <t>MOACIR ANTONIO BARLETTE</t>
  </si>
  <si>
    <t xml:space="preserve">  103986-1</t>
  </si>
  <si>
    <t xml:space="preserve">PGTO PARCELA SALDO FINAL  AQUISIÇÃO DE IMOVEL </t>
  </si>
  <si>
    <t xml:space="preserve"> 264729201</t>
  </si>
  <si>
    <t xml:space="preserve"> 301968001</t>
  </si>
  <si>
    <t xml:space="preserve"> 301968301</t>
  </si>
  <si>
    <t xml:space="preserve"> 301966501</t>
  </si>
  <si>
    <t xml:space="preserve"> 301898101</t>
  </si>
  <si>
    <t xml:space="preserve"> 301898401</t>
  </si>
  <si>
    <t xml:space="preserve"> 305716901</t>
  </si>
  <si>
    <t xml:space="preserve"> 305717201</t>
  </si>
  <si>
    <t xml:space="preserve"> 305717501</t>
  </si>
  <si>
    <t xml:space="preserve"> 305674501</t>
  </si>
  <si>
    <t xml:space="preserve"> 305674801</t>
  </si>
  <si>
    <t xml:space="preserve"> 305676001</t>
  </si>
  <si>
    <t xml:space="preserve"> 305679001</t>
  </si>
  <si>
    <t xml:space="preserve"> 305715901</t>
  </si>
  <si>
    <t xml:space="preserve"> 300604701</t>
  </si>
  <si>
    <t xml:space="preserve"> 331876101</t>
  </si>
  <si>
    <t xml:space="preserve"> 333400201</t>
  </si>
  <si>
    <t xml:space="preserve"> 369835201</t>
  </si>
  <si>
    <t xml:space="preserve"> 369835501</t>
  </si>
  <si>
    <t xml:space="preserve"> 369837301</t>
  </si>
  <si>
    <t xml:space="preserve"> 386477001</t>
  </si>
  <si>
    <t xml:space="preserve"> 386477601</t>
  </si>
  <si>
    <t xml:space="preserve"> 264620701</t>
  </si>
  <si>
    <t xml:space="preserve"> 407680901</t>
  </si>
  <si>
    <t xml:space="preserve"> 407783701</t>
  </si>
  <si>
    <t xml:space="preserve"> 407784901</t>
  </si>
  <si>
    <t xml:space="preserve"> 407785501</t>
  </si>
  <si>
    <t xml:space="preserve"> 400444401</t>
  </si>
  <si>
    <t xml:space="preserve"> 444376501</t>
  </si>
  <si>
    <t xml:space="preserve"> 444379201</t>
  </si>
  <si>
    <t xml:space="preserve"> 461344201</t>
  </si>
  <si>
    <t xml:space="preserve"> 461344501</t>
  </si>
  <si>
    <t xml:space="preserve"> 461345401</t>
  </si>
  <si>
    <t xml:space="preserve"> 461346901</t>
  </si>
  <si>
    <t xml:space="preserve"> 461351201</t>
  </si>
  <si>
    <t xml:space="preserve"> 461351801</t>
  </si>
  <si>
    <t xml:space="preserve"> 461375101</t>
  </si>
  <si>
    <t xml:space="preserve"> 461752601</t>
  </si>
  <si>
    <t xml:space="preserve"> 461753201</t>
  </si>
  <si>
    <t xml:space="preserve"> 461758001</t>
  </si>
  <si>
    <t xml:space="preserve"> 461772501</t>
  </si>
  <si>
    <t xml:space="preserve"> 461774301</t>
  </si>
  <si>
    <t xml:space="preserve"> 461777901</t>
  </si>
  <si>
    <t xml:space="preserve"> 461778801</t>
  </si>
  <si>
    <t xml:space="preserve"> 461780301</t>
  </si>
  <si>
    <t xml:space="preserve"> 461383501</t>
  </si>
  <si>
    <t xml:space="preserve"> 461388301</t>
  </si>
  <si>
    <t xml:space="preserve"> 461389201</t>
  </si>
  <si>
    <t xml:space="preserve"> 465681201</t>
  </si>
  <si>
    <t xml:space="preserve"> 483792301</t>
  </si>
  <si>
    <t xml:space="preserve"> 483795901</t>
  </si>
  <si>
    <t xml:space="preserve"> 483797101</t>
  </si>
  <si>
    <t xml:space="preserve"> 483797701</t>
  </si>
  <si>
    <t xml:space="preserve"> 483799801</t>
  </si>
  <si>
    <t xml:space="preserve"> 483773301</t>
  </si>
  <si>
    <t xml:space="preserve"> 483774801</t>
  </si>
  <si>
    <t xml:space="preserve"> 483778401</t>
  </si>
  <si>
    <t xml:space="preserve"> 483779601</t>
  </si>
  <si>
    <t xml:space="preserve"> 483779901</t>
  </si>
  <si>
    <t>019702014</t>
  </si>
  <si>
    <t>CONTRATO CAMBIO Nº123446933</t>
  </si>
  <si>
    <t xml:space="preserve"> 499279801</t>
  </si>
  <si>
    <t xml:space="preserve"> 506294101</t>
  </si>
  <si>
    <t xml:space="preserve"> 506326001</t>
  </si>
  <si>
    <t xml:space="preserve"> 518902901</t>
  </si>
  <si>
    <t xml:space="preserve"> 533480901</t>
  </si>
  <si>
    <t xml:space="preserve"> 533505101</t>
  </si>
  <si>
    <t xml:space="preserve"> 533505401</t>
  </si>
  <si>
    <t xml:space="preserve"> 533506601</t>
  </si>
  <si>
    <t>CONTRATO BRADESCO  Nº123446933</t>
  </si>
  <si>
    <t xml:space="preserve"> 542613801</t>
  </si>
  <si>
    <t xml:space="preserve"> 579811801</t>
  </si>
  <si>
    <t xml:space="preserve"> 579814001</t>
  </si>
  <si>
    <t xml:space="preserve"> 579815301</t>
  </si>
  <si>
    <t xml:space="preserve"> 579827301</t>
  </si>
  <si>
    <t>WILSON FELLER</t>
  </si>
  <si>
    <t>AQUISIÇÃO FAZENDA PONTAL C/1.245,1899 HA - CANDEIAS DO JAMARI - RO</t>
  </si>
  <si>
    <t xml:space="preserve"> 619937401</t>
  </si>
  <si>
    <t xml:space="preserve"> 619914101</t>
  </si>
  <si>
    <t xml:space="preserve"> 619915601</t>
  </si>
  <si>
    <t xml:space="preserve"> 647297901</t>
  </si>
  <si>
    <t xml:space="preserve"> 647300801</t>
  </si>
  <si>
    <t xml:space="preserve"> 647301401</t>
  </si>
  <si>
    <t xml:space="preserve">       188</t>
  </si>
  <si>
    <t xml:space="preserve"> 659469201</t>
  </si>
  <si>
    <t xml:space="preserve">       186</t>
  </si>
  <si>
    <t xml:space="preserve"> 659473901</t>
  </si>
  <si>
    <t xml:space="preserve">       371</t>
  </si>
  <si>
    <t xml:space="preserve"> 660054701</t>
  </si>
  <si>
    <t xml:space="preserve">       370</t>
  </si>
  <si>
    <t xml:space="preserve"> 660710701</t>
  </si>
  <si>
    <t xml:space="preserve">       361</t>
  </si>
  <si>
    <t xml:space="preserve"> 660717701</t>
  </si>
  <si>
    <t xml:space="preserve">       359</t>
  </si>
  <si>
    <t xml:space="preserve"> 660720501</t>
  </si>
  <si>
    <t xml:space="preserve"> 666762801</t>
  </si>
  <si>
    <t xml:space="preserve"> 666767501</t>
  </si>
  <si>
    <t xml:space="preserve"> 666883101</t>
  </si>
  <si>
    <t xml:space="preserve"> 666911801</t>
  </si>
  <si>
    <t xml:space="preserve"> 666912101</t>
  </si>
  <si>
    <t xml:space="preserve"> 666913001</t>
  </si>
  <si>
    <t>PAULINA MACEDO LINHARES</t>
  </si>
  <si>
    <t>7968406</t>
  </si>
  <si>
    <t>COMPRA BOIS LEILAO -  6 TOUROS BRAFORD 13/ 24 MESES - PAGAMENTO NO BOLETO</t>
  </si>
  <si>
    <t xml:space="preserve"> 692829401</t>
  </si>
  <si>
    <t xml:space="preserve"> 705256201</t>
  </si>
  <si>
    <t xml:space="preserve"> 705286001</t>
  </si>
  <si>
    <t xml:space="preserve"> 705292701</t>
  </si>
  <si>
    <t xml:space="preserve"> 705293101</t>
  </si>
  <si>
    <t xml:space="preserve"> 729352701</t>
  </si>
  <si>
    <t xml:space="preserve"> 729354901</t>
  </si>
  <si>
    <t xml:space="preserve"> 729358201</t>
  </si>
  <si>
    <t xml:space="preserve"> 729358801</t>
  </si>
  <si>
    <t xml:space="preserve"> 734063701</t>
  </si>
  <si>
    <t xml:space="preserve"> 734064501</t>
  </si>
  <si>
    <t xml:space="preserve"> 734064701</t>
  </si>
  <si>
    <t xml:space="preserve"> 734065101</t>
  </si>
  <si>
    <t xml:space="preserve"> 734050901</t>
  </si>
  <si>
    <t xml:space="preserve"> 734052001</t>
  </si>
  <si>
    <t xml:space="preserve"> 734052901</t>
  </si>
  <si>
    <t xml:space="preserve"> 734053101</t>
  </si>
  <si>
    <t xml:space="preserve"> 789477401</t>
  </si>
  <si>
    <t xml:space="preserve"> 789478001</t>
  </si>
  <si>
    <t xml:space="preserve"> 789479501</t>
  </si>
  <si>
    <t xml:space="preserve"> 789480401</t>
  </si>
  <si>
    <t xml:space="preserve"> 789483101</t>
  </si>
  <si>
    <t xml:space="preserve"> 789485801</t>
  </si>
  <si>
    <t xml:space="preserve"> 789486401</t>
  </si>
  <si>
    <t xml:space="preserve"> 789486701</t>
  </si>
  <si>
    <t xml:space="preserve"> 789487001</t>
  </si>
  <si>
    <t xml:space="preserve"> 789487301</t>
  </si>
  <si>
    <t xml:space="preserve"> 794357901</t>
  </si>
  <si>
    <t xml:space="preserve"> 794358801</t>
  </si>
  <si>
    <t xml:space="preserve"> 794359701</t>
  </si>
  <si>
    <t xml:space="preserve"> 794363301</t>
  </si>
  <si>
    <t xml:space="preserve">               94338</t>
  </si>
  <si>
    <t xml:space="preserve"> 783613001</t>
  </si>
  <si>
    <t>BELMIR RAMBO</t>
  </si>
  <si>
    <t xml:space="preserve">  CONT2015</t>
  </si>
  <si>
    <t>ALUGUEL POR 12 MESES LIVRE DE ENERGIA - ESCRITÓRIO COMPRAS SAPEZAL</t>
  </si>
  <si>
    <t xml:space="preserve"> 809316601</t>
  </si>
  <si>
    <t>OURO FINO QUIMICA LTDA.</t>
  </si>
  <si>
    <t xml:space="preserve">     94298</t>
  </si>
  <si>
    <t>DESAFIOBR - 2.500 KG</t>
  </si>
  <si>
    <t xml:space="preserve"> 807231301</t>
  </si>
  <si>
    <t xml:space="preserve">    178941</t>
  </si>
  <si>
    <t>PEDIDO ANTERIOR NO SISTEMA EM NOME DE CROPFIELD</t>
  </si>
  <si>
    <t xml:space="preserve"> 831538001</t>
  </si>
  <si>
    <t xml:space="preserve">    295146</t>
  </si>
  <si>
    <t>PGTO - TELEFONES - FAZENDAS</t>
  </si>
  <si>
    <t>### NÃO PAGAR ### O PAULO ESTÁ VENDO PARA CANCELAR - 65 0441 931 REF. 11/2015 - IP COMODORO</t>
  </si>
  <si>
    <t xml:space="preserve"> 826122801</t>
  </si>
  <si>
    <t xml:space="preserve"> 855528201</t>
  </si>
  <si>
    <t>MACROSEEDS INDUSTRIA E COMERCIO DE INSUMOS AGRICOL</t>
  </si>
  <si>
    <t xml:space="preserve">              905001</t>
  </si>
  <si>
    <t xml:space="preserve"> 845019801</t>
  </si>
  <si>
    <t xml:space="preserve">              912077</t>
  </si>
  <si>
    <t xml:space="preserve"> 849108901</t>
  </si>
  <si>
    <t xml:space="preserve">          1063151200</t>
  </si>
  <si>
    <t xml:space="preserve"> 851301901</t>
  </si>
  <si>
    <t xml:space="preserve">          CCB2025720</t>
  </si>
  <si>
    <t xml:space="preserve"> 845503801</t>
  </si>
  <si>
    <t xml:space="preserve"> 845505301</t>
  </si>
  <si>
    <t xml:space="preserve"> 845505901</t>
  </si>
  <si>
    <t xml:space="preserve"> 866939201</t>
  </si>
  <si>
    <t xml:space="preserve"> 864943201</t>
  </si>
  <si>
    <t xml:space="preserve"> 865397201</t>
  </si>
  <si>
    <t xml:space="preserve"> 865311201</t>
  </si>
  <si>
    <t>2016-TORRE</t>
  </si>
  <si>
    <t>ALUGUEL LOCAL INSTALAÇÃO DA TORRE FERNANDES - ANO 2016 - 90% DO SALÁRIO MÍNIMO</t>
  </si>
  <si>
    <t xml:space="preserve"> 858286701</t>
  </si>
  <si>
    <t xml:space="preserve"> 858287101</t>
  </si>
  <si>
    <t xml:space="preserve">OLENINA G. DE SA </t>
  </si>
  <si>
    <t xml:space="preserve">                2257</t>
  </si>
  <si>
    <t>COMBUSTIVEL CIAGRAM - PAGO PELO SR. TAKUARA DIA 14/01/2016</t>
  </si>
  <si>
    <t xml:space="preserve"> 869666301</t>
  </si>
  <si>
    <t xml:space="preserve"> 865387701</t>
  </si>
  <si>
    <t xml:space="preserve"> 865387901</t>
  </si>
  <si>
    <t xml:space="preserve"> 865391201</t>
  </si>
  <si>
    <t xml:space="preserve"> 893773901</t>
  </si>
  <si>
    <t xml:space="preserve"> 879221601</t>
  </si>
  <si>
    <t xml:space="preserve"> 858255001</t>
  </si>
  <si>
    <t xml:space="preserve"> 894375101</t>
  </si>
  <si>
    <t xml:space="preserve"> 893212401</t>
  </si>
  <si>
    <t xml:space="preserve"> 886723901</t>
  </si>
  <si>
    <t xml:space="preserve">ROTASILOS DO BRASIL INDUSTRIA E COMERCIO DE EQUIP </t>
  </si>
  <si>
    <t>SEMENTEIRA</t>
  </si>
  <si>
    <t>ADTO REF. COMPRA DE MATERIAL P/ SEMENTEIRA - PEDIDO 1466 DE 01/02/2016</t>
  </si>
  <si>
    <t xml:space="preserve"> 885366301</t>
  </si>
  <si>
    <t xml:space="preserve">             9051371</t>
  </si>
  <si>
    <t>DEFENSIVO</t>
  </si>
  <si>
    <t xml:space="preserve"> 900117201</t>
  </si>
  <si>
    <t xml:space="preserve"> 919831401</t>
  </si>
  <si>
    <t xml:space="preserve"> 907553801</t>
  </si>
  <si>
    <t xml:space="preserve"> 907554201</t>
  </si>
  <si>
    <t xml:space="preserve">               23425</t>
  </si>
  <si>
    <t>GASTO  PECAS  NISSEY  APLICACAO</t>
  </si>
  <si>
    <t xml:space="preserve"> 902213801</t>
  </si>
  <si>
    <t xml:space="preserve">              791503</t>
  </si>
  <si>
    <t>FRETE - PAGO PELO SR. ANTONIO MARCOS (TAQUARA)</t>
  </si>
  <si>
    <t xml:space="preserve"> 936678901</t>
  </si>
  <si>
    <t xml:space="preserve">               52136</t>
  </si>
  <si>
    <t>CUSTO PLACA OBJ-2402 FROTA 01940</t>
  </si>
  <si>
    <t xml:space="preserve"> 925018901</t>
  </si>
  <si>
    <t xml:space="preserve">               11997</t>
  </si>
  <si>
    <t xml:space="preserve"> 932912901</t>
  </si>
  <si>
    <t>CONTRATO 1</t>
  </si>
  <si>
    <t>CONSTRUÇÃO PARTE PORTO EXPORTAÇÃO CIAGRAM EM HUMAITA-AM</t>
  </si>
  <si>
    <t xml:space="preserve"> 842255001</t>
  </si>
  <si>
    <t xml:space="preserve"> 842255401</t>
  </si>
  <si>
    <t>JOSE RODRIGO MORAIS DOS SANTOS</t>
  </si>
  <si>
    <t xml:space="preserve">               29129</t>
  </si>
  <si>
    <t>PAGO PELO TAQUARA - SERVICO COMO PEDREIRO - CONSTRUCAO DE UMA MOEGA</t>
  </si>
  <si>
    <t xml:space="preserve"> 940157501</t>
  </si>
  <si>
    <t xml:space="preserve"> 940339901</t>
  </si>
  <si>
    <t xml:space="preserve"> 940343901</t>
  </si>
  <si>
    <t xml:space="preserve"> 940346801</t>
  </si>
  <si>
    <t xml:space="preserve"> 940347401</t>
  </si>
  <si>
    <t xml:space="preserve"> 940347701</t>
  </si>
  <si>
    <t xml:space="preserve"> 940348001</t>
  </si>
  <si>
    <t xml:space="preserve"> 940348901</t>
  </si>
  <si>
    <t xml:space="preserve"> 940350001</t>
  </si>
  <si>
    <t xml:space="preserve"> 940351701</t>
  </si>
  <si>
    <t xml:space="preserve"> 940422401</t>
  </si>
  <si>
    <t xml:space="preserve"> 940427501</t>
  </si>
  <si>
    <t xml:space="preserve"> 940428101</t>
  </si>
  <si>
    <t xml:space="preserve"> 940429901</t>
  </si>
  <si>
    <t xml:space="preserve"> 940431101</t>
  </si>
  <si>
    <t xml:space="preserve"> 940431701</t>
  </si>
  <si>
    <t xml:space="preserve"> 940435601</t>
  </si>
  <si>
    <t xml:space="preserve"> 940440401</t>
  </si>
  <si>
    <t xml:space="preserve"> 940443401</t>
  </si>
  <si>
    <t xml:space="preserve"> 940448801</t>
  </si>
  <si>
    <t xml:space="preserve"> 940449401</t>
  </si>
  <si>
    <t xml:space="preserve"> 940450001</t>
  </si>
  <si>
    <t xml:space="preserve"> 940450601</t>
  </si>
  <si>
    <t xml:space="preserve">J.J. COM E IMPORTACAO DE PECAS, ACES SERVICO LTDA </t>
  </si>
  <si>
    <t xml:space="preserve">                3170</t>
  </si>
  <si>
    <t xml:space="preserve">USO  EM    CAMINHAO  </t>
  </si>
  <si>
    <t xml:space="preserve"> 949516001</t>
  </si>
  <si>
    <t>JAIME MAXIMINO BAGATTOLI</t>
  </si>
  <si>
    <t>ARRENDAMENTO DE 542,1635 HECTARES E 11 SACAS POR HECTARE TOTAL DE 5.963,8 SACAS ANUAIS A R$ 60,00 A SACA</t>
  </si>
  <si>
    <t xml:space="preserve"> 947536501</t>
  </si>
  <si>
    <t xml:space="preserve"> 947536701</t>
  </si>
  <si>
    <t xml:space="preserve">FBA BUENO COMERCIO E SERVICOS EIRELI - ME </t>
  </si>
  <si>
    <t xml:space="preserve">                1748</t>
  </si>
  <si>
    <t xml:space="preserve">USO  EM  CAMINHONETE  </t>
  </si>
  <si>
    <t xml:space="preserve"> 948695601</t>
  </si>
  <si>
    <t xml:space="preserve">           697227111</t>
  </si>
  <si>
    <t xml:space="preserve"> 949187001</t>
  </si>
  <si>
    <t xml:space="preserve">           697227112</t>
  </si>
  <si>
    <t xml:space="preserve"> 949187401</t>
  </si>
  <si>
    <t xml:space="preserve"> 940320901</t>
  </si>
  <si>
    <t xml:space="preserve"> 940321801</t>
  </si>
  <si>
    <t xml:space="preserve"> 940322101</t>
  </si>
  <si>
    <t xml:space="preserve"> 940327801</t>
  </si>
  <si>
    <t xml:space="preserve"> 940329901</t>
  </si>
  <si>
    <t xml:space="preserve"> 940330201</t>
  </si>
  <si>
    <t xml:space="preserve"> 940330501</t>
  </si>
  <si>
    <t xml:space="preserve"> 940330801</t>
  </si>
  <si>
    <t xml:space="preserve"> 940333501</t>
  </si>
  <si>
    <t xml:space="preserve">              113794</t>
  </si>
  <si>
    <t xml:space="preserve"> 956784501</t>
  </si>
  <si>
    <t xml:space="preserve">               83848</t>
  </si>
  <si>
    <t xml:space="preserve"> 914716701</t>
  </si>
  <si>
    <t xml:space="preserve">           697223837</t>
  </si>
  <si>
    <t xml:space="preserve"> 909917401</t>
  </si>
  <si>
    <t>A.VOLPATO &amp; R.VOLPATO LTDA.</t>
  </si>
  <si>
    <t xml:space="preserve">               89453</t>
  </si>
  <si>
    <t>ESTOQUE CONF. MASUTTI</t>
  </si>
  <si>
    <t xml:space="preserve"> 964448301</t>
  </si>
  <si>
    <t>JOSE APARECIDO DA COSTA</t>
  </si>
  <si>
    <t>CONT TRINCHEIRA</t>
  </si>
  <si>
    <t>ADITIVO AO CONTRATO DE CONSTRUÇÃO DE TRINCHEIRA PARA DUBOS E MATERIAL PARA MOEGA DO SECADOR</t>
  </si>
  <si>
    <t xml:space="preserve"> 957140901</t>
  </si>
  <si>
    <t>MACROSEEDS 2</t>
  </si>
  <si>
    <t>PGTO - JUROS A FORNECEDORES</t>
  </si>
  <si>
    <t>CONFORME E-MAIL DE SCHEILA FORESTI</t>
  </si>
  <si>
    <t xml:space="preserve"> 967569601</t>
  </si>
  <si>
    <t xml:space="preserve">    930590</t>
  </si>
  <si>
    <t>ICMS DIFAL - 1020161930590 - CIAGRAM</t>
  </si>
  <si>
    <t xml:space="preserve"> 985068901</t>
  </si>
  <si>
    <t>ROTTA &amp; ROTTA LTDA</t>
  </si>
  <si>
    <t>42995</t>
  </si>
  <si>
    <t xml:space="preserve"> 990898001</t>
  </si>
  <si>
    <t xml:space="preserve">               35068</t>
  </si>
  <si>
    <t>DESP.CANTINA</t>
  </si>
  <si>
    <t xml:space="preserve"> 986570701</t>
  </si>
  <si>
    <t xml:space="preserve">              104984</t>
  </si>
  <si>
    <t>NF SEM BOLETO</t>
  </si>
  <si>
    <t xml:space="preserve"> 989536001</t>
  </si>
  <si>
    <t>TECNICA DIESEL TOZZO LTDA</t>
  </si>
  <si>
    <t xml:space="preserve">               10979</t>
  </si>
  <si>
    <t>CUSTO 01237</t>
  </si>
  <si>
    <t xml:space="preserve"> 980692801</t>
  </si>
  <si>
    <t xml:space="preserve">                6881</t>
  </si>
  <si>
    <t>CUSTO FRETE COMBUSTIVEL</t>
  </si>
  <si>
    <t xml:space="preserve"> 980725001</t>
  </si>
  <si>
    <t xml:space="preserve">               22942</t>
  </si>
  <si>
    <t xml:space="preserve"> 985733201</t>
  </si>
  <si>
    <t xml:space="preserve"> 989247201</t>
  </si>
  <si>
    <t xml:space="preserve"> 989252001</t>
  </si>
  <si>
    <t xml:space="preserve"> 989039601</t>
  </si>
  <si>
    <t xml:space="preserve">              106050</t>
  </si>
  <si>
    <t xml:space="preserve"> 989076101</t>
  </si>
  <si>
    <t xml:space="preserve">              231919</t>
  </si>
  <si>
    <t xml:space="preserve"> 977142401</t>
  </si>
  <si>
    <t xml:space="preserve"> 977142601</t>
  </si>
  <si>
    <t xml:space="preserve">                3497</t>
  </si>
  <si>
    <t xml:space="preserve"> 989170801</t>
  </si>
  <si>
    <t xml:space="preserve"> 972880801</t>
  </si>
  <si>
    <t xml:space="preserve">              114138</t>
  </si>
  <si>
    <t>PC PLANTADEIRA/COLHETADEIRA</t>
  </si>
  <si>
    <t xml:space="preserve"> 984607401</t>
  </si>
  <si>
    <t xml:space="preserve"> 987537201</t>
  </si>
  <si>
    <t xml:space="preserve"> 987537801</t>
  </si>
  <si>
    <t xml:space="preserve">              114451</t>
  </si>
  <si>
    <t>PÇ PLATAFORMA DE MILHO</t>
  </si>
  <si>
    <t xml:space="preserve"> 990695501</t>
  </si>
  <si>
    <t>1232</t>
  </si>
  <si>
    <t>BCO HSBC - AG: 0823 C/C 0013142 CPF 088.583.357-08NF REFERENTE A COMPRA DE 96 KB PARTICULAR DO VOLNEI</t>
  </si>
  <si>
    <t xml:space="preserve"> 987900101</t>
  </si>
  <si>
    <t>1233</t>
  </si>
  <si>
    <t xml:space="preserve"> 987910001</t>
  </si>
  <si>
    <t>18 ADTO</t>
  </si>
  <si>
    <t>ADTO REF. PEDIDO 18 - 20% ENTRADA - 3.000 SCS DE SEMENTE DE SOJA</t>
  </si>
  <si>
    <t xml:space="preserve"> 972452101</t>
  </si>
  <si>
    <t>53149</t>
  </si>
  <si>
    <t>COMPRAS  CANTINA</t>
  </si>
  <si>
    <t xml:space="preserve"> 991486901</t>
  </si>
  <si>
    <t xml:space="preserve">AMAZONIA HIDRAULICA LTDA </t>
  </si>
  <si>
    <t xml:space="preserve">               22721</t>
  </si>
  <si>
    <t xml:space="preserve"> 997103801</t>
  </si>
  <si>
    <t xml:space="preserve">              978253</t>
  </si>
  <si>
    <t>USO EM CANTINA</t>
  </si>
  <si>
    <t xml:space="preserve"> 997124001</t>
  </si>
  <si>
    <t>COMERCIO DE COMBUSTIVEIS CAMPANHOLLI</t>
  </si>
  <si>
    <t xml:space="preserve">                9707</t>
  </si>
  <si>
    <t>COMBUSTIVEL</t>
  </si>
  <si>
    <t>1007158401</t>
  </si>
  <si>
    <t xml:space="preserve">             2592369</t>
  </si>
  <si>
    <t xml:space="preserve"> 997192001</t>
  </si>
  <si>
    <t xml:space="preserve">             2592182</t>
  </si>
  <si>
    <t xml:space="preserve"> 997192401</t>
  </si>
  <si>
    <t xml:space="preserve">ATTUAL PRODUTOS AGROPECUARIOS LTDA - ME </t>
  </si>
  <si>
    <t xml:space="preserve">                5685</t>
  </si>
  <si>
    <t>1007244901</t>
  </si>
  <si>
    <t>SERRA-SERVICO DE RECUPERACAO E REVISAO DE AERONAVE</t>
  </si>
  <si>
    <t xml:space="preserve">                 102</t>
  </si>
  <si>
    <t>SV AVIAO PR JUC</t>
  </si>
  <si>
    <t>1007279801</t>
  </si>
  <si>
    <t>JOSE ANTONIO DE ASSIS - ME</t>
  </si>
  <si>
    <t xml:space="preserve">                  25</t>
  </si>
  <si>
    <t>SV ALGODOEIRA</t>
  </si>
  <si>
    <t>1007359401</t>
  </si>
  <si>
    <t xml:space="preserve">              244228</t>
  </si>
  <si>
    <t>PEÇAS ALGODOEIRA</t>
  </si>
  <si>
    <t>1000115601</t>
  </si>
  <si>
    <t xml:space="preserve">                1646</t>
  </si>
  <si>
    <t>1004768201</t>
  </si>
  <si>
    <t xml:space="preserve">                1645</t>
  </si>
  <si>
    <t>SEDE CONF. MASUTTI</t>
  </si>
  <si>
    <t>1004764001</t>
  </si>
  <si>
    <t>ANDREMAQ MAQUINAS AGRICOLAS LTDA</t>
  </si>
  <si>
    <t xml:space="preserve">               23023</t>
  </si>
  <si>
    <t>1007811401</t>
  </si>
  <si>
    <t xml:space="preserve">               14828</t>
  </si>
  <si>
    <t>1007815601</t>
  </si>
  <si>
    <t xml:space="preserve">               44013</t>
  </si>
  <si>
    <t>1007868201</t>
  </si>
  <si>
    <t xml:space="preserve">               53673</t>
  </si>
  <si>
    <t>ESCRITORIO SAUDADES</t>
  </si>
  <si>
    <t>1007910301</t>
  </si>
  <si>
    <t xml:space="preserve">M. SILVA LEON - EPP </t>
  </si>
  <si>
    <t xml:space="preserve">                7312</t>
  </si>
  <si>
    <t>1006649201</t>
  </si>
  <si>
    <t xml:space="preserve"> 992649701</t>
  </si>
  <si>
    <t xml:space="preserve">               75201</t>
  </si>
  <si>
    <t>USO EM LAVADOR</t>
  </si>
  <si>
    <t>1007518401</t>
  </si>
  <si>
    <t>AMAZONAS DISTRIBUIDORA DE ENERGIA S/A</t>
  </si>
  <si>
    <t>207598</t>
  </si>
  <si>
    <t>UC 11548967 / JUNHO 2016 / CIAGRAM</t>
  </si>
  <si>
    <t>1008302901</t>
  </si>
  <si>
    <t>1008047401</t>
  </si>
  <si>
    <t>73873</t>
  </si>
  <si>
    <t>UC 20719332/ JUNHO 2016 / JK CASA 03</t>
  </si>
  <si>
    <t>1003512501</t>
  </si>
  <si>
    <t>73870</t>
  </si>
  <si>
    <t>UC 2071912 / JUNHO 2016 / FAZ. JK - REFEITÓRIO</t>
  </si>
  <si>
    <t>1003607401</t>
  </si>
  <si>
    <t>178840</t>
  </si>
  <si>
    <t>UC 887182 / JUNHO 2016 / FAZ. SAUDADES</t>
  </si>
  <si>
    <t>1002911301</t>
  </si>
  <si>
    <t xml:space="preserve">              242578</t>
  </si>
  <si>
    <t xml:space="preserve"> 992649401</t>
  </si>
  <si>
    <t xml:space="preserve">                1744</t>
  </si>
  <si>
    <t xml:space="preserve"> 996494801</t>
  </si>
  <si>
    <t xml:space="preserve">              238807</t>
  </si>
  <si>
    <t>MATERIAL PARA SISTEMA DE COMBATE A INCENDIO</t>
  </si>
  <si>
    <t xml:space="preserve"> 996563101</t>
  </si>
  <si>
    <t xml:space="preserve">              2016/4</t>
  </si>
  <si>
    <t>2.000 TONS DE CALCARIO CALCITICO 10% ENTRADA E MAIS 3 PARCELAS</t>
  </si>
  <si>
    <t>1003435901</t>
  </si>
  <si>
    <t>1003440201</t>
  </si>
  <si>
    <t xml:space="preserve">                2841</t>
  </si>
  <si>
    <t xml:space="preserve"> 994314101</t>
  </si>
  <si>
    <t xml:space="preserve">               53612</t>
  </si>
  <si>
    <t>DESP. EPI</t>
  </si>
  <si>
    <t>1002234801</t>
  </si>
  <si>
    <t xml:space="preserve">               25214</t>
  </si>
  <si>
    <t>CUSTO 00098</t>
  </si>
  <si>
    <t>1008977701</t>
  </si>
  <si>
    <t xml:space="preserve">              244101</t>
  </si>
  <si>
    <t>1008981501</t>
  </si>
  <si>
    <t>DUAL DUARTE ALBUQUERQUE COM. E IND. LTDA</t>
  </si>
  <si>
    <t xml:space="preserve">            CAR16/06</t>
  </si>
  <si>
    <t>TROCA POR CAROCO - COMPENSAR</t>
  </si>
  <si>
    <t>1007452001</t>
  </si>
  <si>
    <t xml:space="preserve">                 272</t>
  </si>
  <si>
    <t>1000066101</t>
  </si>
  <si>
    <t xml:space="preserve">                  53</t>
  </si>
  <si>
    <t>1003892301</t>
  </si>
  <si>
    <t xml:space="preserve">                 778</t>
  </si>
  <si>
    <t>1003929401</t>
  </si>
  <si>
    <t xml:space="preserve">              116121</t>
  </si>
  <si>
    <t>REVISAO PV 4730</t>
  </si>
  <si>
    <t>1008260301</t>
  </si>
  <si>
    <t>EPI MT COM. DE FER. E EQUIP. DE PROT. LTDA ME</t>
  </si>
  <si>
    <t xml:space="preserve">               55734</t>
  </si>
  <si>
    <t>1005866901</t>
  </si>
  <si>
    <t>MGF ASSESSORIA E INFORMATICA LTDA - ME</t>
  </si>
  <si>
    <t xml:space="preserve">               16911</t>
  </si>
  <si>
    <t>1005912401</t>
  </si>
  <si>
    <t>1005293801</t>
  </si>
  <si>
    <t>ROMANI COMERCIO DE MATERIAIS PARA CONSTRUÇÃO LTDA</t>
  </si>
  <si>
    <t xml:space="preserve">               20820</t>
  </si>
  <si>
    <t>APLIC. CARREGADEIRA TIANGONG</t>
  </si>
  <si>
    <t>1005976101</t>
  </si>
  <si>
    <t xml:space="preserve">               13956</t>
  </si>
  <si>
    <t xml:space="preserve"> 996814101</t>
  </si>
  <si>
    <t xml:space="preserve">               22915</t>
  </si>
  <si>
    <t xml:space="preserve"> 999365401</t>
  </si>
  <si>
    <t>CENTRO OESTE COM. DE MAQ. E MOVIMENTACAO LTDA - ME</t>
  </si>
  <si>
    <t xml:space="preserve">                3113</t>
  </si>
  <si>
    <t xml:space="preserve"> 996486501</t>
  </si>
  <si>
    <t xml:space="preserve">             1764129</t>
  </si>
  <si>
    <t>FRETE REF. NF 798</t>
  </si>
  <si>
    <t>1006108801</t>
  </si>
  <si>
    <t>INSS 06-16</t>
  </si>
  <si>
    <t>INSS FOLHA 06-2016 CIAGRAM</t>
  </si>
  <si>
    <t>1006768001</t>
  </si>
  <si>
    <t>FGTS 06-16</t>
  </si>
  <si>
    <t>FGTS FOLHA 06-2016 CIAGRAM</t>
  </si>
  <si>
    <t>1006767701</t>
  </si>
  <si>
    <t>DARF 05/2016</t>
  </si>
  <si>
    <t>PGTO - JUROS/MULTA S/TRIBUTOS</t>
  </si>
  <si>
    <t>MULTA PELO ATRASO NA ENTREGA DA DCTF - REF. 05/2016</t>
  </si>
  <si>
    <t>1004062701</t>
  </si>
  <si>
    <t xml:space="preserve">     22073</t>
  </si>
  <si>
    <t>VIAGEM SOUZA BAIHA GRATIFICACAO</t>
  </si>
  <si>
    <t xml:space="preserve"> 999589601</t>
  </si>
  <si>
    <t xml:space="preserve">               43554</t>
  </si>
  <si>
    <t>HILUX LAYDSON</t>
  </si>
  <si>
    <t xml:space="preserve"> 999175801</t>
  </si>
  <si>
    <t xml:space="preserve">              192690</t>
  </si>
  <si>
    <t>PÇ CONF. MASUTTI</t>
  </si>
  <si>
    <t xml:space="preserve"> 999808501</t>
  </si>
  <si>
    <t xml:space="preserve">               55487</t>
  </si>
  <si>
    <t>1000003301</t>
  </si>
  <si>
    <t xml:space="preserve">              128512</t>
  </si>
  <si>
    <t>PÇ PC 320</t>
  </si>
  <si>
    <t>1003201601</t>
  </si>
  <si>
    <t>1003201401</t>
  </si>
  <si>
    <t>1006336401</t>
  </si>
  <si>
    <t>1006336601</t>
  </si>
  <si>
    <t xml:space="preserve">              162845</t>
  </si>
  <si>
    <t>FUNC. FERRAMENTA</t>
  </si>
  <si>
    <t>1005441801</t>
  </si>
  <si>
    <t xml:space="preserve">              243184</t>
  </si>
  <si>
    <t>1005597701</t>
  </si>
  <si>
    <t xml:space="preserve">                4605</t>
  </si>
  <si>
    <t>SERVIÇO EM MAQUINAS</t>
  </si>
  <si>
    <t>1008266101</t>
  </si>
  <si>
    <t xml:space="preserve">               16395</t>
  </si>
  <si>
    <t xml:space="preserve"> 998733601</t>
  </si>
  <si>
    <t xml:space="preserve">               43660</t>
  </si>
  <si>
    <t>CUSTO COM VEICULO FROTA 01931</t>
  </si>
  <si>
    <t xml:space="preserve"> 998743001</t>
  </si>
  <si>
    <t>ZANETTE &amp; OLIVEIRA COMÉRCIO DE EXTINTORES LTDA - M</t>
  </si>
  <si>
    <t xml:space="preserve">                2814</t>
  </si>
  <si>
    <t>CUSTO CAMINHÃO AVIAÇÃO</t>
  </si>
  <si>
    <t xml:space="preserve"> 998887701</t>
  </si>
  <si>
    <t xml:space="preserve">      1614</t>
  </si>
  <si>
    <t>PGTO NF. 1614 - CONECTOR ATERRAMENTO</t>
  </si>
  <si>
    <t>1002227001</t>
  </si>
  <si>
    <t>136138</t>
  </si>
  <si>
    <t>UC 1151553 / REF. JUNHO 2016 / FAZ. SAUDADES</t>
  </si>
  <si>
    <t xml:space="preserve"> 998691401</t>
  </si>
  <si>
    <t xml:space="preserve">              162846</t>
  </si>
  <si>
    <t>1005186601</t>
  </si>
  <si>
    <t xml:space="preserve">              162827</t>
  </si>
  <si>
    <t>1005184601</t>
  </si>
  <si>
    <t xml:space="preserve"> 998529801</t>
  </si>
  <si>
    <t xml:space="preserve">              105705</t>
  </si>
  <si>
    <t xml:space="preserve"> 999799401</t>
  </si>
  <si>
    <t xml:space="preserve">R &amp; E GONCALVES LTDA - ME </t>
  </si>
  <si>
    <t xml:space="preserve">                 836</t>
  </si>
  <si>
    <t xml:space="preserve"> 999842401</t>
  </si>
  <si>
    <t xml:space="preserve">                6964</t>
  </si>
  <si>
    <t>FRETE REFERENTE A NF 23212 IPIRANGA PRODUTOS DE PETROLEO S/A</t>
  </si>
  <si>
    <t xml:space="preserve"> 996455601</t>
  </si>
  <si>
    <t>TRAEL TRANSFORMADORES ELETRICOS LTDA</t>
  </si>
  <si>
    <t xml:space="preserve">               26923</t>
  </si>
  <si>
    <t>AMPLIACAO SEMENTEIRA (SEM BOLETO)</t>
  </si>
  <si>
    <t>1003555901</t>
  </si>
  <si>
    <t xml:space="preserve">              241466</t>
  </si>
  <si>
    <t xml:space="preserve"> 993006101</t>
  </si>
  <si>
    <t xml:space="preserve">              242247</t>
  </si>
  <si>
    <t xml:space="preserve"> 993011601</t>
  </si>
  <si>
    <t xml:space="preserve">              242339</t>
  </si>
  <si>
    <t xml:space="preserve"> 993015301</t>
  </si>
  <si>
    <t xml:space="preserve">              242211</t>
  </si>
  <si>
    <t>PÇ CARREGADEIRA</t>
  </si>
  <si>
    <t xml:space="preserve"> 993021101</t>
  </si>
  <si>
    <t xml:space="preserve">               53091</t>
  </si>
  <si>
    <t>MATERIAL ALMOXARIFADO</t>
  </si>
  <si>
    <t xml:space="preserve"> 993318501</t>
  </si>
  <si>
    <t>1004062501</t>
  </si>
  <si>
    <t xml:space="preserve">               13886</t>
  </si>
  <si>
    <t>1007557301</t>
  </si>
  <si>
    <t>535850</t>
  </si>
  <si>
    <t>UC 11996005 / JUNHO 2016/ FAZ. TRIUNFO</t>
  </si>
  <si>
    <t>1007036701</t>
  </si>
  <si>
    <t>245855</t>
  </si>
  <si>
    <t>TEL. 65 3383-1072 / JULHO 2016 / COMPRAS SAPEZAL</t>
  </si>
  <si>
    <t>1006306601</t>
  </si>
  <si>
    <t xml:space="preserve">               25150</t>
  </si>
  <si>
    <t>1004285601</t>
  </si>
  <si>
    <t>MARIA LUCIA DO NASCIMENTO - ME</t>
  </si>
  <si>
    <t>1004492001</t>
  </si>
  <si>
    <t xml:space="preserve">              207708</t>
  </si>
  <si>
    <t>CONFINAMENTO</t>
  </si>
  <si>
    <t>1004611501</t>
  </si>
  <si>
    <t xml:space="preserve">              242958</t>
  </si>
  <si>
    <t xml:space="preserve"> 994879601</t>
  </si>
  <si>
    <t>1006861201</t>
  </si>
  <si>
    <t>1006861601</t>
  </si>
  <si>
    <t xml:space="preserve">              161669</t>
  </si>
  <si>
    <t xml:space="preserve"> 993088101</t>
  </si>
  <si>
    <t xml:space="preserve">              161693</t>
  </si>
  <si>
    <t>PÇ PLATAFORMA</t>
  </si>
  <si>
    <t xml:space="preserve"> 993089701</t>
  </si>
  <si>
    <t>B010176900</t>
  </si>
  <si>
    <t>MULTA POR EXCESSO DE PESO - IVECO STRALIS 740 - AUS3102/PR - FORMOSA/GO - 24/03/2013</t>
  </si>
  <si>
    <t>1007512301</t>
  </si>
  <si>
    <t>B010176358</t>
  </si>
  <si>
    <t>MULTA POR EXCESSO DE PESO - SCANIA R420A 6X2 - MIZ3864/SC - FORMOSA/GO 18/03/2016</t>
  </si>
  <si>
    <t>1007518801</t>
  </si>
  <si>
    <t xml:space="preserve">               14106</t>
  </si>
  <si>
    <t>USO EM CERCA CASA FERNANDO</t>
  </si>
  <si>
    <t>1007538901</t>
  </si>
  <si>
    <t>1007679501</t>
  </si>
  <si>
    <t xml:space="preserve">               25028</t>
  </si>
  <si>
    <t>S550 JD</t>
  </si>
  <si>
    <t xml:space="preserve"> 994412501</t>
  </si>
  <si>
    <t xml:space="preserve">               99370</t>
  </si>
  <si>
    <t>1005235601</t>
  </si>
  <si>
    <t xml:space="preserve">      2628</t>
  </si>
  <si>
    <t>NF 2628 - A. J. DILL - CIAGRAM</t>
  </si>
  <si>
    <t xml:space="preserve"> 994075001</t>
  </si>
  <si>
    <t>POLITECNICA COMERCIAL ELETRICA LTDA</t>
  </si>
  <si>
    <t xml:space="preserve">     17307</t>
  </si>
  <si>
    <t>NF 17307 - ARMAZÉM DE CEREJEIRAS</t>
  </si>
  <si>
    <t xml:space="preserve"> 994091201</t>
  </si>
  <si>
    <t xml:space="preserve">               20979</t>
  </si>
  <si>
    <t xml:space="preserve">APLIC. COLHEDEIRA ALGODÃO </t>
  </si>
  <si>
    <t>1005266401</t>
  </si>
  <si>
    <t xml:space="preserve">               10884</t>
  </si>
  <si>
    <t>1003116701</t>
  </si>
  <si>
    <t xml:space="preserve">               25285</t>
  </si>
  <si>
    <t>1008333101</t>
  </si>
  <si>
    <t xml:space="preserve">               27798</t>
  </si>
  <si>
    <t>1006564401</t>
  </si>
  <si>
    <t xml:space="preserve">               40049</t>
  </si>
  <si>
    <t>1006739201</t>
  </si>
  <si>
    <t xml:space="preserve">                9781</t>
  </si>
  <si>
    <t>CASAS FUNCIONARIOS MARABA</t>
  </si>
  <si>
    <t>1006939101</t>
  </si>
  <si>
    <t xml:space="preserve">                6375</t>
  </si>
  <si>
    <t>1006958001</t>
  </si>
  <si>
    <t xml:space="preserve">               25030</t>
  </si>
  <si>
    <t xml:space="preserve"> 998270201</t>
  </si>
  <si>
    <t xml:space="preserve">    101481</t>
  </si>
  <si>
    <t>PGTO CASA COMODORO ENERGIA</t>
  </si>
  <si>
    <t>1002267101</t>
  </si>
  <si>
    <t>ALVARO ABREU RIBEIRO E OUTRO</t>
  </si>
  <si>
    <t>0026</t>
  </si>
  <si>
    <t>RECEBIMENTO DE SEMENTE DE SOJA REF NF 26</t>
  </si>
  <si>
    <t xml:space="preserve"> 998004101</t>
  </si>
  <si>
    <t xml:space="preserve"> 998908001</t>
  </si>
  <si>
    <t xml:space="preserve">PORTO ELETRODIESEL LTDA - ME </t>
  </si>
  <si>
    <t xml:space="preserve">                1372</t>
  </si>
  <si>
    <t>SERVIÇO EM CAMINHÃO</t>
  </si>
  <si>
    <t xml:space="preserve"> 993710001</t>
  </si>
  <si>
    <t>237366</t>
  </si>
  <si>
    <t>ARRENDAMENTO DOMINGOS/ JUNHO 2016 / UC 925357</t>
  </si>
  <si>
    <t>1008182401</t>
  </si>
  <si>
    <t xml:space="preserve">              116747</t>
  </si>
  <si>
    <t xml:space="preserve"> 997477601</t>
  </si>
  <si>
    <t>PAULO SERGIO CAMPAGNHOLLI</t>
  </si>
  <si>
    <t>RPA 06/2016</t>
  </si>
  <si>
    <t>9 VIAGENS DE PUXA DE RESÍDUO DE SOJA DA CARGILL PARA VENTANIA</t>
  </si>
  <si>
    <t>1007468901</t>
  </si>
  <si>
    <t xml:space="preserve">      1135</t>
  </si>
  <si>
    <t xml:space="preserve">NF 1135 - AERO SIAQ - ABASTECIMENTO PRBBM LENNON - AGROPECUÁRIA </t>
  </si>
  <si>
    <t>1007485201</t>
  </si>
  <si>
    <t xml:space="preserve">               90304</t>
  </si>
  <si>
    <t xml:space="preserve"> 999711401</t>
  </si>
  <si>
    <t xml:space="preserve">LAVORACO - INDUSTRIA E COMERCIO DE FERRO LTDA </t>
  </si>
  <si>
    <t xml:space="preserve">               55143</t>
  </si>
  <si>
    <t>1004981501</t>
  </si>
  <si>
    <t xml:space="preserve">              983920</t>
  </si>
  <si>
    <t>1006427901</t>
  </si>
  <si>
    <t xml:space="preserve">                9030</t>
  </si>
  <si>
    <t>PÇ COLHEITADEIRA/PLATAFORMA/PV</t>
  </si>
  <si>
    <t>1002472901</t>
  </si>
  <si>
    <t xml:space="preserve">                9031</t>
  </si>
  <si>
    <t>PÇ TRATOR 8320</t>
  </si>
  <si>
    <t>1002647601</t>
  </si>
  <si>
    <t xml:space="preserve">               90775</t>
  </si>
  <si>
    <t xml:space="preserve"> 999714101</t>
  </si>
  <si>
    <t xml:space="preserve">               90226</t>
  </si>
  <si>
    <t xml:space="preserve"> 999715301</t>
  </si>
  <si>
    <t xml:space="preserve">               90177</t>
  </si>
  <si>
    <t>USO EM HILUX</t>
  </si>
  <si>
    <t xml:space="preserve"> 999717901</t>
  </si>
  <si>
    <t xml:space="preserve">AUTO POSTO G-10 LTDA </t>
  </si>
  <si>
    <t xml:space="preserve">               29888</t>
  </si>
  <si>
    <t xml:space="preserve"> 999790401</t>
  </si>
  <si>
    <t xml:space="preserve">               29864</t>
  </si>
  <si>
    <t xml:space="preserve"> 999793701</t>
  </si>
  <si>
    <t xml:space="preserve">               91121</t>
  </si>
  <si>
    <t>1000185001</t>
  </si>
  <si>
    <t>272842</t>
  </si>
  <si>
    <t>UC 2220865 / JUNHO 2016 / FAZ. VENTANIA</t>
  </si>
  <si>
    <t>1002750901</t>
  </si>
  <si>
    <t>271719</t>
  </si>
  <si>
    <t>UC 6862942/ JUNHO 2016 / FAZ. MUSTANG</t>
  </si>
  <si>
    <t>1002801901</t>
  </si>
  <si>
    <t>835601 ICMS</t>
  </si>
  <si>
    <t xml:space="preserve">PGTO ICMS IPLEMENTOS AGRICOLAS </t>
  </si>
  <si>
    <t>1003166701</t>
  </si>
  <si>
    <t xml:space="preserve">  115 ICMS</t>
  </si>
  <si>
    <t>ICMS MERC NAC I A NASCIMENTO</t>
  </si>
  <si>
    <t>1003177201</t>
  </si>
  <si>
    <t>18978 ICMS</t>
  </si>
  <si>
    <t>PGTO DIFERENCIAL ALIQUOTA NF  18978 GERDAU</t>
  </si>
  <si>
    <t>1003201201</t>
  </si>
  <si>
    <t>113794 ICMS</t>
  </si>
  <si>
    <t xml:space="preserve">PGTO DIF ALIQUOTA NF 113794 ELETROTEL </t>
  </si>
  <si>
    <t>1003227701</t>
  </si>
  <si>
    <t xml:space="preserve"> 4572 ICMS</t>
  </si>
  <si>
    <t>ICMS SOBRE MERCADORIA DA RAFI</t>
  </si>
  <si>
    <t>1003228401</t>
  </si>
  <si>
    <t>73878</t>
  </si>
  <si>
    <t>UC  2072063 / JUNHO 2016 / JK CASA 08</t>
  </si>
  <si>
    <t>1003293801</t>
  </si>
  <si>
    <t>02 PLANTADEIRAS JD SERIE 2100</t>
  </si>
  <si>
    <t xml:space="preserve">  68477101</t>
  </si>
  <si>
    <t>CARLOS ANTONIO SCHUMANN JUNIOR</t>
  </si>
  <si>
    <t>CONT 25.12</t>
  </si>
  <si>
    <t>5 PARC CONTR ARREND 25/2012 = 5.760 SCS SOJA + 1.280 SCS MILHO</t>
  </si>
  <si>
    <t xml:space="preserve"> 104005801</t>
  </si>
  <si>
    <t xml:space="preserve"> 305759701</t>
  </si>
  <si>
    <t xml:space="preserve"> 305760601</t>
  </si>
  <si>
    <t xml:space="preserve"> 160898801</t>
  </si>
  <si>
    <t xml:space="preserve"> 205144201</t>
  </si>
  <si>
    <t xml:space="preserve"> 247618201</t>
  </si>
  <si>
    <t xml:space="preserve"> 247629801</t>
  </si>
  <si>
    <t xml:space="preserve"> 231308601</t>
  </si>
  <si>
    <t xml:space="preserve"> 259712201</t>
  </si>
  <si>
    <t xml:space="preserve"> 259712801</t>
  </si>
  <si>
    <t xml:space="preserve"> 259713101</t>
  </si>
  <si>
    <t xml:space="preserve"> 259709201</t>
  </si>
  <si>
    <t xml:space="preserve"> 247656401</t>
  </si>
  <si>
    <t xml:space="preserve"> 246876101</t>
  </si>
  <si>
    <t xml:space="preserve"> 247680801</t>
  </si>
  <si>
    <t xml:space="preserve"> 256182101</t>
  </si>
  <si>
    <t xml:space="preserve"> 255740401</t>
  </si>
  <si>
    <t xml:space="preserve"> 255741601</t>
  </si>
  <si>
    <t xml:space="preserve"> 246877601</t>
  </si>
  <si>
    <t xml:space="preserve"> 246878601</t>
  </si>
  <si>
    <t xml:space="preserve"> 246842901</t>
  </si>
  <si>
    <t xml:space="preserve"> 268706801</t>
  </si>
  <si>
    <t xml:space="preserve"> 255740101</t>
  </si>
  <si>
    <t xml:space="preserve"> 247661701</t>
  </si>
  <si>
    <t xml:space="preserve"> 247662501</t>
  </si>
  <si>
    <t xml:space="preserve"> 246873901</t>
  </si>
  <si>
    <t xml:space="preserve"> 246875401</t>
  </si>
  <si>
    <t xml:space="preserve"> 255837001</t>
  </si>
  <si>
    <t xml:space="preserve"> 253500301</t>
  </si>
  <si>
    <t xml:space="preserve"> 256695801</t>
  </si>
  <si>
    <t xml:space="preserve"> 253478501</t>
  </si>
  <si>
    <t>0395490-0</t>
  </si>
  <si>
    <t>SALDO CONTRATO 0395490-0 (PICADOR TRIMAX)</t>
  </si>
  <si>
    <t xml:space="preserve"> 253458501</t>
  </si>
  <si>
    <t xml:space="preserve"> 253469501</t>
  </si>
  <si>
    <t xml:space="preserve"> 259726301</t>
  </si>
  <si>
    <t xml:space="preserve"> 259727201</t>
  </si>
  <si>
    <t xml:space="preserve"> 255821501</t>
  </si>
  <si>
    <t xml:space="preserve"> 264623601</t>
  </si>
  <si>
    <t>875604-13</t>
  </si>
  <si>
    <t>05 TRATORES JOHN DEERE MODELO 8335.</t>
  </si>
  <si>
    <t xml:space="preserve"> 301996101</t>
  </si>
  <si>
    <t xml:space="preserve"> 301997601</t>
  </si>
  <si>
    <t xml:space="preserve"> 301969501</t>
  </si>
  <si>
    <t xml:space="preserve"> 301963801</t>
  </si>
  <si>
    <t xml:space="preserve"> 301967101</t>
  </si>
  <si>
    <t xml:space="preserve"> 301986301</t>
  </si>
  <si>
    <t xml:space="preserve"> 301983301</t>
  </si>
  <si>
    <t xml:space="preserve"> 301983601</t>
  </si>
  <si>
    <t xml:space="preserve"> 305681401</t>
  </si>
  <si>
    <t xml:space="preserve"> 305709301</t>
  </si>
  <si>
    <t xml:space="preserve"> 305710501</t>
  </si>
  <si>
    <t xml:space="preserve"> 300984701</t>
  </si>
  <si>
    <t xml:space="preserve"> 300604401</t>
  </si>
  <si>
    <t xml:space="preserve"> 300606501</t>
  </si>
  <si>
    <t xml:space="preserve"> 291464901</t>
  </si>
  <si>
    <t xml:space="preserve"> 291465501</t>
  </si>
  <si>
    <t xml:space="preserve"> 300688801</t>
  </si>
  <si>
    <t xml:space="preserve"> 331852701</t>
  </si>
  <si>
    <t xml:space="preserve"> 331853601</t>
  </si>
  <si>
    <t xml:space="preserve"> 369823901</t>
  </si>
  <si>
    <t xml:space="preserve"> 381193801</t>
  </si>
  <si>
    <t xml:space="preserve"> 386480501</t>
  </si>
  <si>
    <t xml:space="preserve"> 407680601</t>
  </si>
  <si>
    <t xml:space="preserve"> 407752901</t>
  </si>
  <si>
    <t xml:space="preserve"> 400441801</t>
  </si>
  <si>
    <t xml:space="preserve"> 254116001</t>
  </si>
  <si>
    <t xml:space="preserve"> 254127401</t>
  </si>
  <si>
    <t xml:space="preserve"> 253952901</t>
  </si>
  <si>
    <t xml:space="preserve"> 263490901</t>
  </si>
  <si>
    <t xml:space="preserve"> 444376801</t>
  </si>
  <si>
    <t xml:space="preserve"> 444378301</t>
  </si>
  <si>
    <t xml:space="preserve"> 461347601</t>
  </si>
  <si>
    <t xml:space="preserve">  FPS36630</t>
  </si>
  <si>
    <t xml:space="preserve"> 461349101</t>
  </si>
  <si>
    <t xml:space="preserve"> 461352401</t>
  </si>
  <si>
    <t xml:space="preserve"> 461743601</t>
  </si>
  <si>
    <t xml:space="preserve"> 461751701</t>
  </si>
  <si>
    <t xml:space="preserve"> 461753801</t>
  </si>
  <si>
    <t xml:space="preserve"> 461754101</t>
  </si>
  <si>
    <t xml:space="preserve"> 461771901</t>
  </si>
  <si>
    <t xml:space="preserve"> 461775201</t>
  </si>
  <si>
    <t xml:space="preserve"> 461775801</t>
  </si>
  <si>
    <t xml:space="preserve"> 461777601</t>
  </si>
  <si>
    <t xml:space="preserve"> 461779401</t>
  </si>
  <si>
    <t xml:space="preserve"> 461780001</t>
  </si>
  <si>
    <t xml:space="preserve"> 461382301</t>
  </si>
  <si>
    <t xml:space="preserve"> 461387701</t>
  </si>
  <si>
    <t xml:space="preserve"> 461388001</t>
  </si>
  <si>
    <t xml:space="preserve"> 483792001</t>
  </si>
  <si>
    <t xml:space="preserve"> 483795601</t>
  </si>
  <si>
    <t xml:space="preserve"> 483771801</t>
  </si>
  <si>
    <t xml:space="preserve"> 483772101</t>
  </si>
  <si>
    <t xml:space="preserve"> 483774501</t>
  </si>
  <si>
    <t xml:space="preserve"> 483775701</t>
  </si>
  <si>
    <t xml:space="preserve"> 483777501</t>
  </si>
  <si>
    <t xml:space="preserve"> 483777201</t>
  </si>
  <si>
    <t xml:space="preserve"> 483788401</t>
  </si>
  <si>
    <t xml:space="preserve"> 499282601</t>
  </si>
  <si>
    <t xml:space="preserve"> 506268001</t>
  </si>
  <si>
    <t xml:space="preserve"> 506271501</t>
  </si>
  <si>
    <t xml:space="preserve"> 506325101</t>
  </si>
  <si>
    <t xml:space="preserve"> 506325701</t>
  </si>
  <si>
    <t xml:space="preserve"> 518903201</t>
  </si>
  <si>
    <t xml:space="preserve"> 533484201</t>
  </si>
  <si>
    <t xml:space="preserve"> 533486601</t>
  </si>
  <si>
    <t xml:space="preserve"> 533489401</t>
  </si>
  <si>
    <t xml:space="preserve"> 533501801</t>
  </si>
  <si>
    <t xml:space="preserve"> 533506301</t>
  </si>
  <si>
    <t xml:space="preserve"> 533507801</t>
  </si>
  <si>
    <t xml:space="preserve"> 533509301</t>
  </si>
  <si>
    <t xml:space="preserve"> 558641901</t>
  </si>
  <si>
    <t xml:space="preserve">      7087</t>
  </si>
  <si>
    <t>DEFENSIVOS A SEREM TROCADOS POR SOJA</t>
  </si>
  <si>
    <t xml:space="preserve"> 573968901</t>
  </si>
  <si>
    <t xml:space="preserve"> 579816101</t>
  </si>
  <si>
    <t xml:space="preserve"> 579831201</t>
  </si>
  <si>
    <t>S.SCHISUCO HIROOKA</t>
  </si>
  <si>
    <t xml:space="preserve">   01/2011</t>
  </si>
  <si>
    <t>RESGATE ARQUEOLOGICO EDUC PATRIMONIAL RIO FORMIGA - PRORROGADO CONF. AUT. SOUZA</t>
  </si>
  <si>
    <t xml:space="preserve"> 406995401</t>
  </si>
  <si>
    <t>PGTO - FIN INVEST BCO DE LAGE</t>
  </si>
  <si>
    <t xml:space="preserve"> 619911601</t>
  </si>
  <si>
    <t xml:space="preserve"> 619912201</t>
  </si>
  <si>
    <t xml:space="preserve"> 619915301</t>
  </si>
  <si>
    <t xml:space="preserve"> 619916501</t>
  </si>
  <si>
    <t xml:space="preserve"> 647302301</t>
  </si>
  <si>
    <t xml:space="preserve"> 647303201</t>
  </si>
  <si>
    <t xml:space="preserve"> 647298801</t>
  </si>
  <si>
    <t xml:space="preserve">       354</t>
  </si>
  <si>
    <t xml:space="preserve"> 659506801</t>
  </si>
  <si>
    <t xml:space="preserve">       338</t>
  </si>
  <si>
    <t xml:space="preserve"> 659775301</t>
  </si>
  <si>
    <t xml:space="preserve">       373</t>
  </si>
  <si>
    <t xml:space="preserve"> 659778101</t>
  </si>
  <si>
    <t xml:space="preserve">       374</t>
  </si>
  <si>
    <t xml:space="preserve"> 660722901</t>
  </si>
  <si>
    <t xml:space="preserve"> 666766001</t>
  </si>
  <si>
    <t xml:space="preserve"> 666766301</t>
  </si>
  <si>
    <t xml:space="preserve"> 666767201</t>
  </si>
  <si>
    <t xml:space="preserve"> 666768401</t>
  </si>
  <si>
    <t xml:space="preserve"> 666870901</t>
  </si>
  <si>
    <t xml:space="preserve"> 675032001</t>
  </si>
  <si>
    <t xml:space="preserve"> 675032601</t>
  </si>
  <si>
    <t xml:space="preserve">       409</t>
  </si>
  <si>
    <t xml:space="preserve"> 703451301</t>
  </si>
  <si>
    <t xml:space="preserve"> 702306301</t>
  </si>
  <si>
    <t xml:space="preserve"> 705284801</t>
  </si>
  <si>
    <t xml:space="preserve"> 705285001</t>
  </si>
  <si>
    <t xml:space="preserve"> 729350601</t>
  </si>
  <si>
    <t xml:space="preserve"> 729352401</t>
  </si>
  <si>
    <t xml:space="preserve"> 729354301</t>
  </si>
  <si>
    <t xml:space="preserve"> 729355201</t>
  </si>
  <si>
    <t>201505137</t>
  </si>
  <si>
    <t>CCB BRADESCO Nº 201505137 - CLAIDES</t>
  </si>
  <si>
    <t xml:space="preserve"> 751544701</t>
  </si>
  <si>
    <t xml:space="preserve"> 734063501</t>
  </si>
  <si>
    <t xml:space="preserve"> 734050301</t>
  </si>
  <si>
    <t xml:space="preserve"> 734053701</t>
  </si>
  <si>
    <t xml:space="preserve">                  81</t>
  </si>
  <si>
    <t xml:space="preserve"> 776391301</t>
  </si>
  <si>
    <t xml:space="preserve"> 776393101</t>
  </si>
  <si>
    <t xml:space="preserve"> 789476501</t>
  </si>
  <si>
    <t xml:space="preserve"> 789477101</t>
  </si>
  <si>
    <t xml:space="preserve"> 794359401</t>
  </si>
  <si>
    <t xml:space="preserve"> 794361201</t>
  </si>
  <si>
    <t xml:space="preserve"> 794362701</t>
  </si>
  <si>
    <t xml:space="preserve"> 794366301</t>
  </si>
  <si>
    <t>NUFARM INDUSTRIA QUIMICA E FARMACEUTICA S.A</t>
  </si>
  <si>
    <t xml:space="preserve"> 300014529</t>
  </si>
  <si>
    <t>SUMYZIN 500</t>
  </si>
  <si>
    <t xml:space="preserve"> 801074101</t>
  </si>
  <si>
    <t xml:space="preserve">     94151</t>
  </si>
  <si>
    <t>CAPATAZBR - 15.000 LTS</t>
  </si>
  <si>
    <t xml:space="preserve"> 807223601</t>
  </si>
  <si>
    <t xml:space="preserve">             9051336</t>
  </si>
  <si>
    <t xml:space="preserve"> 832385401</t>
  </si>
  <si>
    <t>ARREND AREA DE TERRA C.JULIO - TOTAL 1.690 HA, ANO 2016 3.250 SCS A 56,00</t>
  </si>
  <si>
    <t xml:space="preserve"> 412492601</t>
  </si>
  <si>
    <t xml:space="preserve">    178943</t>
  </si>
  <si>
    <t xml:space="preserve"> 831521401</t>
  </si>
  <si>
    <t xml:space="preserve"> 851298701</t>
  </si>
  <si>
    <t xml:space="preserve"> 845506801</t>
  </si>
  <si>
    <t xml:space="preserve"> 864944101</t>
  </si>
  <si>
    <t xml:space="preserve"> 862940101</t>
  </si>
  <si>
    <t xml:space="preserve"> 862940501</t>
  </si>
  <si>
    <t xml:space="preserve"> 865391401</t>
  </si>
  <si>
    <t xml:space="preserve"> 863179901</t>
  </si>
  <si>
    <t xml:space="preserve"> 858287301</t>
  </si>
  <si>
    <t xml:space="preserve"> 865390401</t>
  </si>
  <si>
    <t xml:space="preserve"> 865390801</t>
  </si>
  <si>
    <t xml:space="preserve"> 879222201</t>
  </si>
  <si>
    <t xml:space="preserve"> 879355501</t>
  </si>
  <si>
    <t xml:space="preserve">               23039</t>
  </si>
  <si>
    <t xml:space="preserve">GASTO  PECAS  PLANTIO  JK  </t>
  </si>
  <si>
    <t xml:space="preserve"> 897692001</t>
  </si>
  <si>
    <t xml:space="preserve"> 883255901</t>
  </si>
  <si>
    <t xml:space="preserve"> 883256101</t>
  </si>
  <si>
    <t xml:space="preserve"> 894373901</t>
  </si>
  <si>
    <t xml:space="preserve"> 880877301</t>
  </si>
  <si>
    <t xml:space="preserve">            57080254</t>
  </si>
  <si>
    <t xml:space="preserve"> 883041401</t>
  </si>
  <si>
    <t xml:space="preserve"> 919831201</t>
  </si>
  <si>
    <t xml:space="preserve"> 907553401</t>
  </si>
  <si>
    <t xml:space="preserve"> 907554601</t>
  </si>
  <si>
    <t xml:space="preserve"> 907554801</t>
  </si>
  <si>
    <t xml:space="preserve"> 907555001</t>
  </si>
  <si>
    <t xml:space="preserve">             2582482</t>
  </si>
  <si>
    <t xml:space="preserve"> 914313201</t>
  </si>
  <si>
    <t xml:space="preserve"> 923653301</t>
  </si>
  <si>
    <t xml:space="preserve">                8479</t>
  </si>
  <si>
    <t>GASTO  MANGUEIRA  TURBINA  S-550</t>
  </si>
  <si>
    <t xml:space="preserve"> 924620501</t>
  </si>
  <si>
    <t xml:space="preserve"> 927790101</t>
  </si>
  <si>
    <t xml:space="preserve">               24114</t>
  </si>
  <si>
    <t xml:space="preserve"> 934925901</t>
  </si>
  <si>
    <t xml:space="preserve"> 941212801</t>
  </si>
  <si>
    <t xml:space="preserve"> 941213401</t>
  </si>
  <si>
    <t xml:space="preserve"> 941214001</t>
  </si>
  <si>
    <t xml:space="preserve"> 941215401</t>
  </si>
  <si>
    <t xml:space="preserve">               24230</t>
  </si>
  <si>
    <t xml:space="preserve"> 946272001</t>
  </si>
  <si>
    <t xml:space="preserve">                4897</t>
  </si>
  <si>
    <t>COMPENSAR COM CONTRATO DE FIBRILHA - MATERIAL PARA BARRACAO SEMENTEIRA</t>
  </si>
  <si>
    <t xml:space="preserve"> 950625901</t>
  </si>
  <si>
    <t>PARC. 09/12 - CONSTRUÇÃO PORTO EM HUMAITÁ/AM - CIAGRAM</t>
  </si>
  <si>
    <t xml:space="preserve"> 915623001</t>
  </si>
  <si>
    <t xml:space="preserve"> 842255801</t>
  </si>
  <si>
    <t xml:space="preserve"> 940343601</t>
  </si>
  <si>
    <t xml:space="preserve"> 940345901</t>
  </si>
  <si>
    <t xml:space="preserve"> 940348301</t>
  </si>
  <si>
    <t xml:space="preserve"> 940356601</t>
  </si>
  <si>
    <t xml:space="preserve"> 940421801</t>
  </si>
  <si>
    <t xml:space="preserve"> 940426601</t>
  </si>
  <si>
    <t xml:space="preserve"> 940427801</t>
  </si>
  <si>
    <t xml:space="preserve"> 940433201</t>
  </si>
  <si>
    <t xml:space="preserve"> 940436801</t>
  </si>
  <si>
    <t xml:space="preserve"> 940438601</t>
  </si>
  <si>
    <t xml:space="preserve"> 940442801</t>
  </si>
  <si>
    <t xml:space="preserve"> 940445201</t>
  </si>
  <si>
    <t xml:space="preserve"> 940447001</t>
  </si>
  <si>
    <t xml:space="preserve"> 940447301</t>
  </si>
  <si>
    <t xml:space="preserve"> 940447601</t>
  </si>
  <si>
    <t xml:space="preserve"> 940447901</t>
  </si>
  <si>
    <t xml:space="preserve"> 940450301</t>
  </si>
  <si>
    <t xml:space="preserve"> 945463801</t>
  </si>
  <si>
    <t xml:space="preserve">           697226087</t>
  </si>
  <si>
    <t xml:space="preserve"> 947553701</t>
  </si>
  <si>
    <t xml:space="preserve">           998589123</t>
  </si>
  <si>
    <t xml:space="preserve"> SEGURO MICRO ONIBUS PLACA DTE 6179</t>
  </si>
  <si>
    <t xml:space="preserve"> 942531501</t>
  </si>
  <si>
    <t xml:space="preserve"> 940325401</t>
  </si>
  <si>
    <t xml:space="preserve"> 940326601</t>
  </si>
  <si>
    <t xml:space="preserve"> 940326901</t>
  </si>
  <si>
    <t xml:space="preserve"> 940327201</t>
  </si>
  <si>
    <t xml:space="preserve"> 940334501</t>
  </si>
  <si>
    <t xml:space="preserve"> 940337901</t>
  </si>
  <si>
    <t xml:space="preserve">              113795</t>
  </si>
  <si>
    <t xml:space="preserve"> 956497101</t>
  </si>
  <si>
    <t>JARBAS ALEXANDRE - ME</t>
  </si>
  <si>
    <t>CONDOMI/16</t>
  </si>
  <si>
    <t>PGTO - TAXAS DE CONDOMINIO</t>
  </si>
  <si>
    <t>CONDOMÍNIO REF. CASA DE PORTO VELHO ANO 2016</t>
  </si>
  <si>
    <t xml:space="preserve"> 968614101</t>
  </si>
  <si>
    <t xml:space="preserve">               80851</t>
  </si>
  <si>
    <t xml:space="preserve"> 907326801</t>
  </si>
  <si>
    <t xml:space="preserve">           697227531</t>
  </si>
  <si>
    <t xml:space="preserve"> 961912701</t>
  </si>
  <si>
    <t>1467/16</t>
  </si>
  <si>
    <t>CCE 1467/2016 - 5..000.000,00 PTAX 3,495: 17.475.000,00</t>
  </si>
  <si>
    <t xml:space="preserve"> 960492101</t>
  </si>
  <si>
    <t xml:space="preserve"> 960492401</t>
  </si>
  <si>
    <t xml:space="preserve">             1786042</t>
  </si>
  <si>
    <t xml:space="preserve"> 957880501</t>
  </si>
  <si>
    <t>BAYER S/A</t>
  </si>
  <si>
    <t xml:space="preserve">                 022</t>
  </si>
  <si>
    <t xml:space="preserve"> 926236801</t>
  </si>
  <si>
    <t>CONTRATO EMPRESTIMO TERCEIROS 2016. - VINICIUS</t>
  </si>
  <si>
    <t xml:space="preserve"> 962017401</t>
  </si>
  <si>
    <t xml:space="preserve">              113796</t>
  </si>
  <si>
    <t xml:space="preserve"> 953245401</t>
  </si>
  <si>
    <t xml:space="preserve">    930468</t>
  </si>
  <si>
    <t>ICMS DIFAL - 1020161930468 - CIAGRAM</t>
  </si>
  <si>
    <t xml:space="preserve"> 985074201</t>
  </si>
  <si>
    <t xml:space="preserve"> 985847701</t>
  </si>
  <si>
    <t>13478</t>
  </si>
  <si>
    <t>ESCRITÓRIO</t>
  </si>
  <si>
    <t xml:space="preserve"> 986982701</t>
  </si>
  <si>
    <t xml:space="preserve">                2379</t>
  </si>
  <si>
    <t>CUSTO  EPI</t>
  </si>
  <si>
    <t xml:space="preserve"> 988255301</t>
  </si>
  <si>
    <t xml:space="preserve">                2378</t>
  </si>
  <si>
    <t xml:space="preserve"> 988278601</t>
  </si>
  <si>
    <t xml:space="preserve">               11013</t>
  </si>
  <si>
    <t>REVISAO MB 1418</t>
  </si>
  <si>
    <t xml:space="preserve"> 980881501</t>
  </si>
  <si>
    <t xml:space="preserve">               26985</t>
  </si>
  <si>
    <t xml:space="preserve"> 980689701</t>
  </si>
  <si>
    <t xml:space="preserve">                3378</t>
  </si>
  <si>
    <t xml:space="preserve"> 980696801</t>
  </si>
  <si>
    <t>MEZZOMO ASSISTENCIA TECNICA LTDA ME</t>
  </si>
  <si>
    <t xml:space="preserve">                 471</t>
  </si>
  <si>
    <t xml:space="preserve"> 992003101</t>
  </si>
  <si>
    <t xml:space="preserve">                6873</t>
  </si>
  <si>
    <t xml:space="preserve"> 985457001</t>
  </si>
  <si>
    <t xml:space="preserve">              241453</t>
  </si>
  <si>
    <t xml:space="preserve"> 992318101</t>
  </si>
  <si>
    <t>242570</t>
  </si>
  <si>
    <t xml:space="preserve"> 992119701</t>
  </si>
  <si>
    <t>CUSTO FRETE</t>
  </si>
  <si>
    <t xml:space="preserve"> 982196001</t>
  </si>
  <si>
    <t>NERY DELAZZERI</t>
  </si>
  <si>
    <t>ADTO 2016</t>
  </si>
  <si>
    <t>ADTO REF. NEGOCIAÇÃO FEITA PELO VOLNEI - CONFIRMAR COM SOUZA</t>
  </si>
  <si>
    <t xml:space="preserve"> 982220701</t>
  </si>
  <si>
    <t xml:space="preserve">              161741</t>
  </si>
  <si>
    <t xml:space="preserve"> 986280501</t>
  </si>
  <si>
    <t xml:space="preserve">              114313</t>
  </si>
  <si>
    <t>PEÇA TRATOR JOHN DEERE</t>
  </si>
  <si>
    <t xml:space="preserve"> 986302201</t>
  </si>
  <si>
    <t xml:space="preserve">              114315</t>
  </si>
  <si>
    <t>PEÇA PLANTADEIRA</t>
  </si>
  <si>
    <t xml:space="preserve"> 986397201</t>
  </si>
  <si>
    <t xml:space="preserve">              114316</t>
  </si>
  <si>
    <t xml:space="preserve"> 986513501</t>
  </si>
  <si>
    <t>BOMBAS VANBRO LTDA</t>
  </si>
  <si>
    <t xml:space="preserve">               41414</t>
  </si>
  <si>
    <t>PÇ SEDE</t>
  </si>
  <si>
    <t xml:space="preserve"> 976526301</t>
  </si>
  <si>
    <t xml:space="preserve">               51627</t>
  </si>
  <si>
    <t xml:space="preserve"> 977091601</t>
  </si>
  <si>
    <t xml:space="preserve">              115877</t>
  </si>
  <si>
    <t>USO EM FAZENDA</t>
  </si>
  <si>
    <t xml:space="preserve"> 980675901</t>
  </si>
  <si>
    <t>RIGON &amp; RIGON LTDA</t>
  </si>
  <si>
    <t xml:space="preserve">               76815</t>
  </si>
  <si>
    <t xml:space="preserve"> 989304801</t>
  </si>
  <si>
    <t xml:space="preserve">               22927</t>
  </si>
  <si>
    <t>CUSTO COMBUSTIVEL FAZENDA PANTANAL</t>
  </si>
  <si>
    <t xml:space="preserve"> 981343901</t>
  </si>
  <si>
    <t xml:space="preserve">                8997</t>
  </si>
  <si>
    <t>PC PLANTADEIRA/PULVERIZADOR/COLHETADEIRA</t>
  </si>
  <si>
    <t xml:space="preserve"> 984497601</t>
  </si>
  <si>
    <t>2 SERV. NOT.E REG. PROT. DE PESS. JUR. COMARCA CDO</t>
  </si>
  <si>
    <t>REC. 2015/2016</t>
  </si>
  <si>
    <t>PGTO - CARTORIOS</t>
  </si>
  <si>
    <t xml:space="preserve">REEMBOLSO A SRA. CLAIDES DE DESPESAS CARTORÁRIAS REF. 2015/2016 </t>
  </si>
  <si>
    <t xml:space="preserve"> 988212901</t>
  </si>
  <si>
    <t xml:space="preserve">              114210</t>
  </si>
  <si>
    <t xml:space="preserve"> 984725201</t>
  </si>
  <si>
    <t xml:space="preserve"> 987537501</t>
  </si>
  <si>
    <t xml:space="preserve">              240462</t>
  </si>
  <si>
    <t xml:space="preserve"> 988786901</t>
  </si>
  <si>
    <t>ADTO REF. CONJUNTO DE SILOS - CIAGRAM - NO CONTRATO ESTÁ 2 MM PORÉM NA ENTRADA PAGAMOS R$ 10.000,00 A MAIS DO QUE NO CONTRATO</t>
  </si>
  <si>
    <t xml:space="preserve"> 990753201</t>
  </si>
  <si>
    <t>EMPR. 05/2016</t>
  </si>
  <si>
    <t>EMPRESTIMOS DE TERCEIROS - PGTO</t>
  </si>
  <si>
    <t>EMPRESTIMO DA SRA. CLAIDES PARA LIQUIDAÇÕES DE OPERAÇÕES DIVERSAS</t>
  </si>
  <si>
    <t xml:space="preserve"> 972026301</t>
  </si>
  <si>
    <t xml:space="preserve"> 991081201</t>
  </si>
  <si>
    <t>FUCK DISTR. DE AUTO PECAS LTDA</t>
  </si>
  <si>
    <t xml:space="preserve">              238704</t>
  </si>
  <si>
    <t>BOLETO COM PARCELAMENTO EM 3X</t>
  </si>
  <si>
    <t xml:space="preserve"> 972714301</t>
  </si>
  <si>
    <t xml:space="preserve"> 974197001</t>
  </si>
  <si>
    <t xml:space="preserve">              241859</t>
  </si>
  <si>
    <t xml:space="preserve"> 991335401</t>
  </si>
  <si>
    <t xml:space="preserve">                4208</t>
  </si>
  <si>
    <t xml:space="preserve"> 997105801</t>
  </si>
  <si>
    <t>DISTRIBUIDORA DE AUTO PECAS RONDOBRAS LTDA</t>
  </si>
  <si>
    <t xml:space="preserve">               86031</t>
  </si>
  <si>
    <t>USO EM F4000</t>
  </si>
  <si>
    <t xml:space="preserve"> 997120001</t>
  </si>
  <si>
    <t xml:space="preserve">             2592180</t>
  </si>
  <si>
    <t xml:space="preserve"> 997192801</t>
  </si>
  <si>
    <t>AGUILERA &amp; CIA LTDA</t>
  </si>
  <si>
    <t xml:space="preserve">               33933</t>
  </si>
  <si>
    <t>1000493201</t>
  </si>
  <si>
    <t xml:space="preserve">               29022</t>
  </si>
  <si>
    <t xml:space="preserve">LIMPEZA ALOJAMENTO </t>
  </si>
  <si>
    <t>1000495901</t>
  </si>
  <si>
    <t xml:space="preserve">POSTO DE MOLAS PIRACICABA LTDA - ME </t>
  </si>
  <si>
    <t xml:space="preserve">                 205</t>
  </si>
  <si>
    <t>REVISAO CARREGADEIRA VOLVO</t>
  </si>
  <si>
    <t>1000497001</t>
  </si>
  <si>
    <t xml:space="preserve">               40498</t>
  </si>
  <si>
    <t>PECAS CASE 8120</t>
  </si>
  <si>
    <t>1000497601</t>
  </si>
  <si>
    <t xml:space="preserve">                8423</t>
  </si>
  <si>
    <t>CUSTO COM PEÇAS FAZENDA PANTANAL</t>
  </si>
  <si>
    <t>1003407301</t>
  </si>
  <si>
    <t xml:space="preserve">               44629</t>
  </si>
  <si>
    <t>1003616801</t>
  </si>
  <si>
    <t xml:space="preserve">               54095</t>
  </si>
  <si>
    <t>PÇ ONIBUS VW</t>
  </si>
  <si>
    <t>1007356901</t>
  </si>
  <si>
    <t xml:space="preserve">                9772</t>
  </si>
  <si>
    <t xml:space="preserve">OBRA SILO </t>
  </si>
  <si>
    <t>1000094401</t>
  </si>
  <si>
    <t xml:space="preserve">              372466</t>
  </si>
  <si>
    <t>1007817101</t>
  </si>
  <si>
    <t xml:space="preserve">                3921</t>
  </si>
  <si>
    <t>1006334601</t>
  </si>
  <si>
    <t xml:space="preserve">                7564</t>
  </si>
  <si>
    <t>1002895501</t>
  </si>
  <si>
    <t>IRRF 06/2016 FLPGT</t>
  </si>
  <si>
    <t>PGTO DARF REF IRRF RETIDO FL PGTO 06/2016 - PESSOAL CIAGRAM</t>
  </si>
  <si>
    <t>1008334801</t>
  </si>
  <si>
    <t>JOAO BENTO JUNIOR</t>
  </si>
  <si>
    <t>78252564</t>
  </si>
  <si>
    <t>NF REFERENTE A COMPRA DE GADO PARA O ARRENDAMENTO VOLNEI - BANCO BRADESCO - AG: 1887 - C/C: 0006946 - 9 - CPF: 604.012.651-53</t>
  </si>
  <si>
    <t xml:space="preserve"> 997732401</t>
  </si>
  <si>
    <t xml:space="preserve"> 996563301</t>
  </si>
  <si>
    <t>ACOFORT INDUSTRIA E COMERCIO DE ARAME LTDA</t>
  </si>
  <si>
    <t xml:space="preserve">                 827</t>
  </si>
  <si>
    <t>1004035201</t>
  </si>
  <si>
    <t xml:space="preserve">               17510</t>
  </si>
  <si>
    <t>PÇ UNO 02142</t>
  </si>
  <si>
    <t>1002434501</t>
  </si>
  <si>
    <t>1008096401</t>
  </si>
  <si>
    <t xml:space="preserve">              162428</t>
  </si>
  <si>
    <t>PÇ LAVOURA SAUDADES</t>
  </si>
  <si>
    <t xml:space="preserve"> 997014901</t>
  </si>
  <si>
    <t xml:space="preserve">              243236</t>
  </si>
  <si>
    <t>CUSTO ALOJAMENTO JAQUELINE</t>
  </si>
  <si>
    <t>1004344901</t>
  </si>
  <si>
    <t xml:space="preserve">                2262</t>
  </si>
  <si>
    <t>1004291401</t>
  </si>
  <si>
    <t xml:space="preserve">     95503</t>
  </si>
  <si>
    <t>EXPEDIÇÃO DE CERTIDÕES INTERMAT - FAZ. PAPALÉGUAS - MAT. 1449 - AGROPECUÁRIA</t>
  </si>
  <si>
    <t>1008304001</t>
  </si>
  <si>
    <t xml:space="preserve"> 994085101</t>
  </si>
  <si>
    <t>MAXI CASE MAQUINAS LTDA</t>
  </si>
  <si>
    <t xml:space="preserve">               36622</t>
  </si>
  <si>
    <t xml:space="preserve"> 997143901</t>
  </si>
  <si>
    <t xml:space="preserve"> 992933001</t>
  </si>
  <si>
    <t xml:space="preserve"> 992933301</t>
  </si>
  <si>
    <t xml:space="preserve">               35708</t>
  </si>
  <si>
    <t>1006677101</t>
  </si>
  <si>
    <t xml:space="preserve"> 994364501</t>
  </si>
  <si>
    <t xml:space="preserve">              241967</t>
  </si>
  <si>
    <t xml:space="preserve"> 997719501</t>
  </si>
  <si>
    <t>H C MOLAS E SERVICOS PARA VEICULOS LTDA ME</t>
  </si>
  <si>
    <t xml:space="preserve">                3259</t>
  </si>
  <si>
    <t>SV CAMINHÃO VW</t>
  </si>
  <si>
    <t>1005782201</t>
  </si>
  <si>
    <t xml:space="preserve">                4368</t>
  </si>
  <si>
    <t>SV PRESA OFICINA</t>
  </si>
  <si>
    <t>1005833501</t>
  </si>
  <si>
    <t xml:space="preserve">               20197</t>
  </si>
  <si>
    <t>PÇ CARREGADEIRA KOMATSU</t>
  </si>
  <si>
    <t>1005895601</t>
  </si>
  <si>
    <t xml:space="preserve">              114927</t>
  </si>
  <si>
    <t>LUBRIFICANTES</t>
  </si>
  <si>
    <t>1005959701</t>
  </si>
  <si>
    <t>53424</t>
  </si>
  <si>
    <t xml:space="preserve"> 997189301</t>
  </si>
  <si>
    <t xml:space="preserve">                 310</t>
  </si>
  <si>
    <t>1007698901</t>
  </si>
  <si>
    <t xml:space="preserve">               98924</t>
  </si>
  <si>
    <t>FRETE REF. NF 8711</t>
  </si>
  <si>
    <t>1006087901</t>
  </si>
  <si>
    <t xml:space="preserve">                4702</t>
  </si>
  <si>
    <t>FRETE REF. NF 9055</t>
  </si>
  <si>
    <t>1006091201</t>
  </si>
  <si>
    <t xml:space="preserve">             1751974</t>
  </si>
  <si>
    <t>FRETE REF. NF 6825</t>
  </si>
  <si>
    <t>1006092801</t>
  </si>
  <si>
    <t xml:space="preserve">             1757020</t>
  </si>
  <si>
    <t>FRETE REF. NF 604006</t>
  </si>
  <si>
    <t>1006094201</t>
  </si>
  <si>
    <t xml:space="preserve">             1757041</t>
  </si>
  <si>
    <t>FRETE REF. NF 49974</t>
  </si>
  <si>
    <t>1006097901</t>
  </si>
  <si>
    <t>W B BARBOSA - ME</t>
  </si>
  <si>
    <t xml:space="preserve">                 245</t>
  </si>
  <si>
    <t xml:space="preserve"> 999359701</t>
  </si>
  <si>
    <t>CRISTIANO POLEZEL NOGUEIRA ME</t>
  </si>
  <si>
    <t xml:space="preserve">                2108</t>
  </si>
  <si>
    <t xml:space="preserve">RECARGAS E TONERS - ESCRITORIO </t>
  </si>
  <si>
    <t>1007025601</t>
  </si>
  <si>
    <t>WILSON WERMUTH - ME</t>
  </si>
  <si>
    <t xml:space="preserve">                1042</t>
  </si>
  <si>
    <t xml:space="preserve">DESPESA MANUTENCAO EM PLACA LED E FONTE 12V 2A </t>
  </si>
  <si>
    <t xml:space="preserve"> 994134401</t>
  </si>
  <si>
    <t>43391</t>
  </si>
  <si>
    <t xml:space="preserve"> 998980301</t>
  </si>
  <si>
    <t xml:space="preserve">                1216</t>
  </si>
  <si>
    <t>ABASTECIMENTO AERONAVE PRBBM - GIACOMO LEONARDO</t>
  </si>
  <si>
    <t>1007210601</t>
  </si>
  <si>
    <t>INSS 06/2016</t>
  </si>
  <si>
    <t>INSS FOLHA 06-2016</t>
  </si>
  <si>
    <t>1006747101</t>
  </si>
  <si>
    <t>INSS   06-16</t>
  </si>
  <si>
    <t>1006757701</t>
  </si>
  <si>
    <t xml:space="preserve">     57415</t>
  </si>
  <si>
    <t>MULTA PELA FALTA DE ENVIO DA EFD - ESCRITURAÇÃO FISCAL DIGITAL - REF. 08 E 09/2014 - AGROPECUÁRIA</t>
  </si>
  <si>
    <t>1003697801</t>
  </si>
  <si>
    <t xml:space="preserve">              242126</t>
  </si>
  <si>
    <t xml:space="preserve"> 999294901</t>
  </si>
  <si>
    <t xml:space="preserve">              101015</t>
  </si>
  <si>
    <t>MICRO ONIBUS JK</t>
  </si>
  <si>
    <t xml:space="preserve"> 999397601</t>
  </si>
  <si>
    <t>DISTRIBUIDORA DE AUTO PECAS GUARA LTDA</t>
  </si>
  <si>
    <t xml:space="preserve">               21013</t>
  </si>
  <si>
    <t xml:space="preserve"> 998243801</t>
  </si>
  <si>
    <t xml:space="preserve">              115147</t>
  </si>
  <si>
    <t xml:space="preserve"> 998414201</t>
  </si>
  <si>
    <t xml:space="preserve">              162603</t>
  </si>
  <si>
    <t xml:space="preserve"> 998415301</t>
  </si>
  <si>
    <t xml:space="preserve">              162543</t>
  </si>
  <si>
    <t>1002920201</t>
  </si>
  <si>
    <t xml:space="preserve">                3153</t>
  </si>
  <si>
    <t>EPI SAUDADES</t>
  </si>
  <si>
    <t>1002978801</t>
  </si>
  <si>
    <t xml:space="preserve">               76369</t>
  </si>
  <si>
    <t>EPI</t>
  </si>
  <si>
    <t>1003248401</t>
  </si>
  <si>
    <t xml:space="preserve">               43646</t>
  </si>
  <si>
    <t>SV CARRETA SEMI REBOQUE</t>
  </si>
  <si>
    <t>1003357201</t>
  </si>
  <si>
    <t>1006337001</t>
  </si>
  <si>
    <t xml:space="preserve">ADTO REF. 124 SACAS DE ARROZ (HAMILTON) - AGUARDANDO NF </t>
  </si>
  <si>
    <t>1007003001</t>
  </si>
  <si>
    <t>134 ARROZ</t>
  </si>
  <si>
    <t>ADTO REF. 134 SACAS DE ARROZ A R$ 100,00 - DIFERENÇA DE R$ 50,00</t>
  </si>
  <si>
    <t>1007084901</t>
  </si>
  <si>
    <t>1003683101</t>
  </si>
  <si>
    <t xml:space="preserve">    995113</t>
  </si>
  <si>
    <t>ICMS DIFAL REF. NF 127994 - J. D. COM. IMPORTAÇÃO</t>
  </si>
  <si>
    <t>1005043701</t>
  </si>
  <si>
    <t xml:space="preserve">              162686</t>
  </si>
  <si>
    <t>1005448301</t>
  </si>
  <si>
    <t xml:space="preserve">               53919</t>
  </si>
  <si>
    <t>PÇ ONIBUS FORD 1518</t>
  </si>
  <si>
    <t>1005468501</t>
  </si>
  <si>
    <t xml:space="preserve">              242622</t>
  </si>
  <si>
    <t>1005614201</t>
  </si>
  <si>
    <t xml:space="preserve">                4327</t>
  </si>
  <si>
    <t>1008218201</t>
  </si>
  <si>
    <t>EZAQUEL ALVES DA CHAGAS</t>
  </si>
  <si>
    <t xml:space="preserve">       109</t>
  </si>
  <si>
    <t>FRETE TRANSPORTE DE MILHO LAVOURA SECADOR JK</t>
  </si>
  <si>
    <t>1006511501</t>
  </si>
  <si>
    <t xml:space="preserve">                8312</t>
  </si>
  <si>
    <t>ESCRITORIO SAPEZAL</t>
  </si>
  <si>
    <t>1006667501</t>
  </si>
  <si>
    <t xml:space="preserve">                 839</t>
  </si>
  <si>
    <t xml:space="preserve"> 998725501</t>
  </si>
  <si>
    <t>MAIKENTHAIN ANSELO GOMES</t>
  </si>
  <si>
    <t xml:space="preserve">                  38</t>
  </si>
  <si>
    <t>MANUTENÇÃO EM TRATOR 6145J</t>
  </si>
  <si>
    <t xml:space="preserve"> 998727201</t>
  </si>
  <si>
    <t xml:space="preserve">               17308</t>
  </si>
  <si>
    <t xml:space="preserve"> 998751801</t>
  </si>
  <si>
    <t xml:space="preserve">               16398</t>
  </si>
  <si>
    <t>CUSTO COM PEÇAS FAZ JAQUELINE</t>
  </si>
  <si>
    <t xml:space="preserve"> 998803001</t>
  </si>
  <si>
    <t xml:space="preserve">                2851</t>
  </si>
  <si>
    <t>PRODUTO LAVADOR</t>
  </si>
  <si>
    <t>1005167801</t>
  </si>
  <si>
    <t xml:space="preserve">APLIC IND E COM DE ETIQUETAS ADESIVOS E EMB. LTDA </t>
  </si>
  <si>
    <t xml:space="preserve">               15565</t>
  </si>
  <si>
    <t>1005706601</t>
  </si>
  <si>
    <t xml:space="preserve">                2489</t>
  </si>
  <si>
    <t xml:space="preserve"> 998590901</t>
  </si>
  <si>
    <t xml:space="preserve">                4518</t>
  </si>
  <si>
    <t>AMPLIACAO SEMENTEIRA</t>
  </si>
  <si>
    <t>1003577401</t>
  </si>
  <si>
    <t xml:space="preserve">              241950</t>
  </si>
  <si>
    <t xml:space="preserve"> 992998801</t>
  </si>
  <si>
    <t xml:space="preserve">              241407</t>
  </si>
  <si>
    <t xml:space="preserve"> 993007701</t>
  </si>
  <si>
    <t>535851</t>
  </si>
  <si>
    <t>UC 11995971 / JUNHO 2016/ TRIUNFO CANTINA</t>
  </si>
  <si>
    <t>1007067801</t>
  </si>
  <si>
    <t xml:space="preserve">      2648</t>
  </si>
  <si>
    <t>NF 2648 - A.J. DILL - CIAGRAM</t>
  </si>
  <si>
    <t>1004820001</t>
  </si>
  <si>
    <t>1004254601</t>
  </si>
  <si>
    <t xml:space="preserve">               84539</t>
  </si>
  <si>
    <t>1004289601</t>
  </si>
  <si>
    <t xml:space="preserve">                 863</t>
  </si>
  <si>
    <t>1004426801</t>
  </si>
  <si>
    <t xml:space="preserve">               30558</t>
  </si>
  <si>
    <t>1004505201</t>
  </si>
  <si>
    <t>B008140693</t>
  </si>
  <si>
    <t>MULTA POR EXCESSO DE PESO - VOLVO FH 440 6X2 - PEP1465/PE - CACERES/MT 29/03/2013</t>
  </si>
  <si>
    <t>1007523501</t>
  </si>
  <si>
    <t>SCHONS &amp; SCHONS LTDA</t>
  </si>
  <si>
    <t xml:space="preserve">               34002</t>
  </si>
  <si>
    <t>US EM HILUX</t>
  </si>
  <si>
    <t>1007601601</t>
  </si>
  <si>
    <t xml:space="preserve">              207546</t>
  </si>
  <si>
    <t>1005291101</t>
  </si>
  <si>
    <t>MULTIFOS NUTRICAO ANIMAL LTDA.</t>
  </si>
  <si>
    <t xml:space="preserve">               77752</t>
  </si>
  <si>
    <t>CUSTO FLUTUANTE</t>
  </si>
  <si>
    <t xml:space="preserve"> 999750401</t>
  </si>
  <si>
    <t xml:space="preserve">               16459</t>
  </si>
  <si>
    <t>1003132501</t>
  </si>
  <si>
    <t xml:space="preserve">                6495</t>
  </si>
  <si>
    <t>1006720901</t>
  </si>
  <si>
    <t xml:space="preserve">                9760</t>
  </si>
  <si>
    <t>1006835801</t>
  </si>
  <si>
    <t xml:space="preserve">                2781</t>
  </si>
  <si>
    <t>MATERIAIS DIVERSOS</t>
  </si>
  <si>
    <t>1006507701</t>
  </si>
  <si>
    <t>B008139316</t>
  </si>
  <si>
    <t>ODG6769/ES - SCANIA G420A 6X4 - CACERES/MT - 15/03/2013</t>
  </si>
  <si>
    <t xml:space="preserve"> 995606901</t>
  </si>
  <si>
    <t>B010175206</t>
  </si>
  <si>
    <t>MKO8989/SC - SCANIA R380A 6X2 - FORMOSA - GO - 11/03/2013</t>
  </si>
  <si>
    <t xml:space="preserve"> 995612401</t>
  </si>
  <si>
    <t>1002725501</t>
  </si>
  <si>
    <t>1002862801</t>
  </si>
  <si>
    <t xml:space="preserve">    101519</t>
  </si>
  <si>
    <t>PGTO ENERGIA CASA COMODORO</t>
  </si>
  <si>
    <t>1002264901</t>
  </si>
  <si>
    <t>3576</t>
  </si>
  <si>
    <t>1004448401</t>
  </si>
  <si>
    <t xml:space="preserve">               23060</t>
  </si>
  <si>
    <t>1002868701</t>
  </si>
  <si>
    <t xml:space="preserve">              978254</t>
  </si>
  <si>
    <t>AR CONDICIONADO PARA CASA NOVA FAZ. TRIUNFO</t>
  </si>
  <si>
    <t xml:space="preserve"> 993645601</t>
  </si>
  <si>
    <t>1470</t>
  </si>
  <si>
    <t xml:space="preserve"> 998431801</t>
  </si>
  <si>
    <t xml:space="preserve">               33504</t>
  </si>
  <si>
    <t xml:space="preserve"> 999325001</t>
  </si>
  <si>
    <t xml:space="preserve">                1250</t>
  </si>
  <si>
    <t>CUSTO 01931</t>
  </si>
  <si>
    <t xml:space="preserve"> 996738201</t>
  </si>
  <si>
    <t xml:space="preserve">                6959</t>
  </si>
  <si>
    <t xml:space="preserve"> 996766301</t>
  </si>
  <si>
    <t>15115</t>
  </si>
  <si>
    <t>UC 15016 / JUNHO 2016/ FAZ. JAQUELINE</t>
  </si>
  <si>
    <t>1008057001</t>
  </si>
  <si>
    <t>224876</t>
  </si>
  <si>
    <t>UC 681434/ JUNHO 2016/ CONFINAMENTO MASUTTI</t>
  </si>
  <si>
    <t>1008132701</t>
  </si>
  <si>
    <t xml:space="preserve">LOJA DAS BOMBAS LTDA - EPP </t>
  </si>
  <si>
    <t xml:space="preserve">                2791</t>
  </si>
  <si>
    <t>SERVIÇOS EM BOMBA</t>
  </si>
  <si>
    <t xml:space="preserve"> 997426201</t>
  </si>
  <si>
    <t xml:space="preserve"> 997479201</t>
  </si>
  <si>
    <t xml:space="preserve">               28044</t>
  </si>
  <si>
    <t xml:space="preserve"> 997529001</t>
  </si>
  <si>
    <t xml:space="preserve">DESPACHANTE CARANTULAS LTDA - ME </t>
  </si>
  <si>
    <t xml:space="preserve">      1567</t>
  </si>
  <si>
    <t>PGTO - DESPACHANTES E CORRESPONDENTES</t>
  </si>
  <si>
    <t>HONORÁRIOS REF. LICENCIAMENTOS - OHR5488 / 5468 / 5518 / NDU6608 / OHR5648 / NCN5208 / OHN3138</t>
  </si>
  <si>
    <t>1007261401</t>
  </si>
  <si>
    <t>2 DIARIAS DE PUXA DE CAROÇO DE ALGODÃO E QUIRELA DE MILHO - PANTANAL PARA FAZ. CAPIVARA</t>
  </si>
  <si>
    <t>1007471601</t>
  </si>
  <si>
    <t>JOAQUIM DE FREITAS</t>
  </si>
  <si>
    <t>CONTRATO 2,222</t>
  </si>
  <si>
    <t>2,222 A 450</t>
  </si>
  <si>
    <t>1007482401</t>
  </si>
  <si>
    <t>1004982101</t>
  </si>
  <si>
    <t xml:space="preserve">              983922</t>
  </si>
  <si>
    <t>1006435001</t>
  </si>
  <si>
    <t xml:space="preserve">              985853</t>
  </si>
  <si>
    <t>1006480001</t>
  </si>
  <si>
    <t xml:space="preserve">               91082</t>
  </si>
  <si>
    <t>1000189201</t>
  </si>
  <si>
    <t xml:space="preserve">                 547</t>
  </si>
  <si>
    <t>USO SERVIÇOS EM ESTEIRAS</t>
  </si>
  <si>
    <t>1000217701</t>
  </si>
  <si>
    <t>131660</t>
  </si>
  <si>
    <t>UC 4994051 /JUNHO 2016 / ESC. COMPRAS</t>
  </si>
  <si>
    <t>1002859901</t>
  </si>
  <si>
    <t xml:space="preserve"> 9981 ICMS</t>
  </si>
  <si>
    <t>PGTO DIF ALIQUOTA NF 9981 PETEL</t>
  </si>
  <si>
    <t>1003165701</t>
  </si>
  <si>
    <t>35514 ICMS</t>
  </si>
  <si>
    <t xml:space="preserve">PGTO DIFERENCIAL ALIQUOTA NF 35514 </t>
  </si>
  <si>
    <t>1003208201</t>
  </si>
  <si>
    <t>84220 ICMS</t>
  </si>
  <si>
    <t>ICMS IPL AGRC NF 84220- CASP</t>
  </si>
  <si>
    <t>1003217901</t>
  </si>
  <si>
    <t>227791 ICMS</t>
  </si>
  <si>
    <t>PGTO DIFERENCIAL ALIQUOTA NF 227791 SABENAUTO</t>
  </si>
  <si>
    <t>1003219101</t>
  </si>
  <si>
    <t>83677 ICMS</t>
  </si>
  <si>
    <t>ICMS IMPL AGRIC NF 83677- CASP</t>
  </si>
  <si>
    <t>1003221201</t>
  </si>
  <si>
    <t xml:space="preserve">  91579001</t>
  </si>
  <si>
    <t xml:space="preserve"> 305742301</t>
  </si>
  <si>
    <t xml:space="preserve"> 305743801</t>
  </si>
  <si>
    <t xml:space="preserve"> 305760001</t>
  </si>
  <si>
    <t xml:space="preserve"> 255779201</t>
  </si>
  <si>
    <t xml:space="preserve"> 255781301</t>
  </si>
  <si>
    <t xml:space="preserve"> 248002201</t>
  </si>
  <si>
    <t xml:space="preserve"> 205152201</t>
  </si>
  <si>
    <t xml:space="preserve"> 205145901</t>
  </si>
  <si>
    <t>JUROS PARCELA ESCRITURA HIPOTECÁRIA - JK - CLAIDES</t>
  </si>
  <si>
    <t xml:space="preserve"> 205138901</t>
  </si>
  <si>
    <t xml:space="preserve"> 231314301</t>
  </si>
  <si>
    <t xml:space="preserve"> 247620601</t>
  </si>
  <si>
    <t xml:space="preserve"> 247636401</t>
  </si>
  <si>
    <t xml:space="preserve"> 231340501</t>
  </si>
  <si>
    <t xml:space="preserve"> 231342301</t>
  </si>
  <si>
    <t xml:space="preserve"> 231342901</t>
  </si>
  <si>
    <t xml:space="preserve"> 259711001</t>
  </si>
  <si>
    <t xml:space="preserve"> 259711901</t>
  </si>
  <si>
    <t>842904/13</t>
  </si>
  <si>
    <t>01 PULVERIZADOR JOHN DEERE 4730 - IMPORTADO.</t>
  </si>
  <si>
    <t xml:space="preserve"> 259839201</t>
  </si>
  <si>
    <t xml:space="preserve"> 255744301</t>
  </si>
  <si>
    <t xml:space="preserve"> 247659401</t>
  </si>
  <si>
    <t xml:space="preserve"> 247654501</t>
  </si>
  <si>
    <t xml:space="preserve"> 256185001</t>
  </si>
  <si>
    <t xml:space="preserve"> 246840201</t>
  </si>
  <si>
    <t xml:space="preserve"> 246840501</t>
  </si>
  <si>
    <t xml:space="preserve"> 246840801</t>
  </si>
  <si>
    <t xml:space="preserve"> 255740701</t>
  </si>
  <si>
    <t xml:space="preserve"> 246876401</t>
  </si>
  <si>
    <t xml:space="preserve"> 246877001</t>
  </si>
  <si>
    <t xml:space="preserve"> 246844701</t>
  </si>
  <si>
    <t xml:space="preserve"> 255739501</t>
  </si>
  <si>
    <t xml:space="preserve"> 247669501</t>
  </si>
  <si>
    <t xml:space="preserve"> 246874501</t>
  </si>
  <si>
    <t xml:space="preserve"> 253955401</t>
  </si>
  <si>
    <t>2002005736</t>
  </si>
  <si>
    <t>SALDO CONTRATO FINANC 12 COLHEITADEIRAS TC 59</t>
  </si>
  <si>
    <t xml:space="preserve"> 254094701</t>
  </si>
  <si>
    <t xml:space="preserve"> 253934801</t>
  </si>
  <si>
    <t xml:space="preserve"> 253948901</t>
  </si>
  <si>
    <t xml:space="preserve"> 255838201</t>
  </si>
  <si>
    <t>394237-6-A</t>
  </si>
  <si>
    <t>SALDO CONTRATO 0394237-6-A (04 SEMEADORA ADUBADORA)</t>
  </si>
  <si>
    <t xml:space="preserve"> 253477101</t>
  </si>
  <si>
    <t xml:space="preserve"> 253452801</t>
  </si>
  <si>
    <t xml:space="preserve"> 253454501</t>
  </si>
  <si>
    <t xml:space="preserve"> 259728101</t>
  </si>
  <si>
    <t xml:space="preserve"> 255819701</t>
  </si>
  <si>
    <t xml:space="preserve"> 255821801</t>
  </si>
  <si>
    <t xml:space="preserve"> 264729601</t>
  </si>
  <si>
    <t xml:space="preserve"> 301968901</t>
  </si>
  <si>
    <t xml:space="preserve"> 301969801</t>
  </si>
  <si>
    <t xml:space="preserve"> 301967401</t>
  </si>
  <si>
    <t xml:space="preserve"> 301982101</t>
  </si>
  <si>
    <t>INES LAZARETE</t>
  </si>
  <si>
    <t>PGTO - ARRENDAMENTO ANTECIPADO-SAFRA FUT</t>
  </si>
  <si>
    <t>ARREDAMENTO SAFRA  2017/2018 - 21.800 SC SOJA P/SAFRA.</t>
  </si>
  <si>
    <t xml:space="preserve"> 302026601</t>
  </si>
  <si>
    <t xml:space="preserve"> 296338201</t>
  </si>
  <si>
    <t xml:space="preserve"> 305718701</t>
  </si>
  <si>
    <t xml:space="preserve"> 305611401</t>
  </si>
  <si>
    <t xml:space="preserve"> 305612301</t>
  </si>
  <si>
    <t xml:space="preserve"> 305613101</t>
  </si>
  <si>
    <t xml:space="preserve"> 305675401</t>
  </si>
  <si>
    <t xml:space="preserve"> 305676601</t>
  </si>
  <si>
    <t xml:space="preserve"> 305629201</t>
  </si>
  <si>
    <t xml:space="preserve"> 305679601</t>
  </si>
  <si>
    <t xml:space="preserve"> 305710201</t>
  </si>
  <si>
    <t xml:space="preserve"> 305712001</t>
  </si>
  <si>
    <t xml:space="preserve"> 305716301</t>
  </si>
  <si>
    <t xml:space="preserve"> 291465201</t>
  </si>
  <si>
    <t xml:space="preserve"> 300688501</t>
  </si>
  <si>
    <t xml:space="preserve"> 300690601</t>
  </si>
  <si>
    <t xml:space="preserve"> 300690901</t>
  </si>
  <si>
    <t xml:space="preserve"> 331877301</t>
  </si>
  <si>
    <t xml:space="preserve"> 331853001</t>
  </si>
  <si>
    <t xml:space="preserve"> 333400801</t>
  </si>
  <si>
    <t xml:space="preserve"> 369837001</t>
  </si>
  <si>
    <t xml:space="preserve"> 369842301</t>
  </si>
  <si>
    <t xml:space="preserve"> 369842901</t>
  </si>
  <si>
    <t xml:space="preserve"> 381191701</t>
  </si>
  <si>
    <t xml:space="preserve"> 407681801</t>
  </si>
  <si>
    <t xml:space="preserve"> 407753501</t>
  </si>
  <si>
    <t xml:space="preserve"> 407770901</t>
  </si>
  <si>
    <t xml:space="preserve"> 400440001</t>
  </si>
  <si>
    <t xml:space="preserve"> 253576001</t>
  </si>
  <si>
    <t xml:space="preserve"> 254093501</t>
  </si>
  <si>
    <t xml:space="preserve"> 253933301</t>
  </si>
  <si>
    <t xml:space="preserve"> 444375601</t>
  </si>
  <si>
    <t xml:space="preserve"> 444377701</t>
  </si>
  <si>
    <t xml:space="preserve"> 444379501</t>
  </si>
  <si>
    <t xml:space="preserve"> 461350601</t>
  </si>
  <si>
    <t xml:space="preserve"> 461352101</t>
  </si>
  <si>
    <t xml:space="preserve"> 461743301</t>
  </si>
  <si>
    <t xml:space="preserve"> 461751401</t>
  </si>
  <si>
    <t xml:space="preserve"> 461773101</t>
  </si>
  <si>
    <t xml:space="preserve"> 461773701</t>
  </si>
  <si>
    <t xml:space="preserve"> 461779701</t>
  </si>
  <si>
    <t xml:space="preserve"> 455548501</t>
  </si>
  <si>
    <t xml:space="preserve"> 465681501</t>
  </si>
  <si>
    <t xml:space="preserve"> 483791701</t>
  </si>
  <si>
    <t xml:space="preserve"> 483792901</t>
  </si>
  <si>
    <t xml:space="preserve"> 483793801</t>
  </si>
  <si>
    <t xml:space="preserve"> 483795001</t>
  </si>
  <si>
    <t xml:space="preserve"> 483770601</t>
  </si>
  <si>
    <t xml:space="preserve"> 483775101</t>
  </si>
  <si>
    <t xml:space="preserve"> 483776301</t>
  </si>
  <si>
    <t xml:space="preserve"> 483777801</t>
  </si>
  <si>
    <t xml:space="preserve"> 483780801</t>
  </si>
  <si>
    <t xml:space="preserve"> 483781101</t>
  </si>
  <si>
    <t xml:space="preserve"> 483789601</t>
  </si>
  <si>
    <t xml:space="preserve"> 483790501</t>
  </si>
  <si>
    <t xml:space="preserve"> 483791401</t>
  </si>
  <si>
    <t xml:space="preserve"> 506267701</t>
  </si>
  <si>
    <t xml:space="preserve"> 506294401</t>
  </si>
  <si>
    <t xml:space="preserve"> 518905401</t>
  </si>
  <si>
    <t xml:space="preserve"> 533480301</t>
  </si>
  <si>
    <t xml:space="preserve"> 533482701</t>
  </si>
  <si>
    <t xml:space="preserve"> 533484501</t>
  </si>
  <si>
    <t xml:space="preserve"> 533485101</t>
  </si>
  <si>
    <t xml:space="preserve"> 533486901</t>
  </si>
  <si>
    <t xml:space="preserve"> 533488801</t>
  </si>
  <si>
    <t xml:space="preserve"> 533511201</t>
  </si>
  <si>
    <t xml:space="preserve"> 558647801</t>
  </si>
  <si>
    <t xml:space="preserve"> 579808401</t>
  </si>
  <si>
    <t xml:space="preserve"> 579808701</t>
  </si>
  <si>
    <t xml:space="preserve"> 579815701</t>
  </si>
  <si>
    <t xml:space="preserve"> 579829301</t>
  </si>
  <si>
    <t>201505014</t>
  </si>
  <si>
    <t>CEDULA RURAL BRADESCO -  INVEST AQUIS 385 BEZERROS</t>
  </si>
  <si>
    <t xml:space="preserve"> 595480301</t>
  </si>
  <si>
    <t xml:space="preserve"> 619914701</t>
  </si>
  <si>
    <t xml:space="preserve"> 619915901</t>
  </si>
  <si>
    <t xml:space="preserve"> 647298501</t>
  </si>
  <si>
    <t xml:space="preserve">       185</t>
  </si>
  <si>
    <t xml:space="preserve"> 659307001</t>
  </si>
  <si>
    <t xml:space="preserve">       350</t>
  </si>
  <si>
    <t xml:space="preserve"> 659509501</t>
  </si>
  <si>
    <t xml:space="preserve">       339</t>
  </si>
  <si>
    <t xml:space="preserve"> 659779301</t>
  </si>
  <si>
    <t xml:space="preserve">       367</t>
  </si>
  <si>
    <t xml:space="preserve"> 660308301</t>
  </si>
  <si>
    <t xml:space="preserve"> 666762301</t>
  </si>
  <si>
    <t xml:space="preserve"> 666870301</t>
  </si>
  <si>
    <t xml:space="preserve"> 666870601</t>
  </si>
  <si>
    <t xml:space="preserve"> 647303801</t>
  </si>
  <si>
    <t xml:space="preserve"> 666912401</t>
  </si>
  <si>
    <t xml:space="preserve"> 666914201</t>
  </si>
  <si>
    <t xml:space="preserve"> 675037101</t>
  </si>
  <si>
    <t xml:space="preserve">       412</t>
  </si>
  <si>
    <t xml:space="preserve"> 703453601</t>
  </si>
  <si>
    <t xml:space="preserve"> 705257201</t>
  </si>
  <si>
    <t xml:space="preserve"> 705257401</t>
  </si>
  <si>
    <t xml:space="preserve"> 705292901</t>
  </si>
  <si>
    <t xml:space="preserve">       423</t>
  </si>
  <si>
    <t xml:space="preserve"> 724740701</t>
  </si>
  <si>
    <t xml:space="preserve"> 729350901</t>
  </si>
  <si>
    <t xml:space="preserve"> 729356701</t>
  </si>
  <si>
    <t>PGTO - FIN CUSTEIO BRADESCO</t>
  </si>
  <si>
    <t xml:space="preserve"> 751544001</t>
  </si>
  <si>
    <t xml:space="preserve">PEROTTO PAGOT &amp; PAGOT LTDA </t>
  </si>
  <si>
    <t>PARCELAS 07 A 18 - CONTRATO DE ASSESSORIA E CONSULTORIA.</t>
  </si>
  <si>
    <t xml:space="preserve"> 738596201</t>
  </si>
  <si>
    <t xml:space="preserve"> 734050501</t>
  </si>
  <si>
    <t xml:space="preserve"> 734053301</t>
  </si>
  <si>
    <t>DU PONT DO BRASIL S.A</t>
  </si>
  <si>
    <t xml:space="preserve">             4066141</t>
  </si>
  <si>
    <t xml:space="preserve"> 773923701</t>
  </si>
  <si>
    <t xml:space="preserve">             9051329</t>
  </si>
  <si>
    <t xml:space="preserve"> 778314101</t>
  </si>
  <si>
    <t xml:space="preserve"> 789476801</t>
  </si>
  <si>
    <t xml:space="preserve"> 789483401</t>
  </si>
  <si>
    <t xml:space="preserve"> 789484001</t>
  </si>
  <si>
    <t xml:space="preserve"> 794369701</t>
  </si>
  <si>
    <t xml:space="preserve">               93338</t>
  </si>
  <si>
    <t xml:space="preserve"> 783571801</t>
  </si>
  <si>
    <t xml:space="preserve">               94295</t>
  </si>
  <si>
    <t xml:space="preserve"> 807227101</t>
  </si>
  <si>
    <t xml:space="preserve">    178945</t>
  </si>
  <si>
    <t xml:space="preserve"> 831510401</t>
  </si>
  <si>
    <t xml:space="preserve">    178942</t>
  </si>
  <si>
    <t xml:space="preserve"> 831532301</t>
  </si>
  <si>
    <t xml:space="preserve"> 845503501</t>
  </si>
  <si>
    <t xml:space="preserve"> 845504701</t>
  </si>
  <si>
    <t xml:space="preserve"> 845507101</t>
  </si>
  <si>
    <t xml:space="preserve"> 866940001</t>
  </si>
  <si>
    <t xml:space="preserve"> 862936201</t>
  </si>
  <si>
    <t xml:space="preserve"> 862936601</t>
  </si>
  <si>
    <t xml:space="preserve"> 862946101</t>
  </si>
  <si>
    <t xml:space="preserve"> 863162001</t>
  </si>
  <si>
    <t xml:space="preserve"> 863179101</t>
  </si>
  <si>
    <t xml:space="preserve"> 863179301</t>
  </si>
  <si>
    <t xml:space="preserve"> 858286901</t>
  </si>
  <si>
    <t>DOW AGROSCIENCES INDUSTRIAL LTDA</t>
  </si>
  <si>
    <t xml:space="preserve">               80077</t>
  </si>
  <si>
    <t xml:space="preserve"> 871423701</t>
  </si>
  <si>
    <t xml:space="preserve"> 865388301</t>
  </si>
  <si>
    <t xml:space="preserve"> 865390601</t>
  </si>
  <si>
    <t xml:space="preserve">               14321</t>
  </si>
  <si>
    <t xml:space="preserve"> 883560601</t>
  </si>
  <si>
    <t>J. D. MATOS DE ABREU - EPP</t>
  </si>
  <si>
    <t>CONT. CIAGRAM</t>
  </si>
  <si>
    <t>RETER IMPOSTOS - ELABORAÇÃO DO PLANO DE EMERGÊNCIA INDIVIDUAL (PEI) E PLANO DE GERENCIAMENTO DE RESÍDUOS SÓLIDOS (PGRS) - CIAGRAM</t>
  </si>
  <si>
    <t xml:space="preserve"> 886415701</t>
  </si>
  <si>
    <t xml:space="preserve"> 879222401</t>
  </si>
  <si>
    <t xml:space="preserve"> 879222701</t>
  </si>
  <si>
    <t xml:space="preserve"> 879356101</t>
  </si>
  <si>
    <t>ANO 2016 MATERIAL</t>
  </si>
  <si>
    <t>MATERIAL REF. CURSO DE INGLES DA SCHEILA - REF. ANO 2016</t>
  </si>
  <si>
    <t xml:space="preserve"> 879398501</t>
  </si>
  <si>
    <t xml:space="preserve"> 883251701</t>
  </si>
  <si>
    <t xml:space="preserve"> 894374701</t>
  </si>
  <si>
    <t xml:space="preserve"> 894415101</t>
  </si>
  <si>
    <t xml:space="preserve">CCAB AGRO S.A. </t>
  </si>
  <si>
    <t xml:space="preserve">              012772</t>
  </si>
  <si>
    <t xml:space="preserve"> 883575501</t>
  </si>
  <si>
    <t xml:space="preserve"> 893212801</t>
  </si>
  <si>
    <t xml:space="preserve"> 880877501</t>
  </si>
  <si>
    <t>BANCO FIBRA S.A</t>
  </si>
  <si>
    <t>RRECA 0030</t>
  </si>
  <si>
    <t>PGTO - FIN C/GIRO BCO FIBRA S/A</t>
  </si>
  <si>
    <t>BCO FIBRA - REECA 0030416 - U$ PTAX 3,9400 - CLAIDES</t>
  </si>
  <si>
    <t xml:space="preserve"> 906965301</t>
  </si>
  <si>
    <t xml:space="preserve"> 920390001</t>
  </si>
  <si>
    <t xml:space="preserve"> 907555601</t>
  </si>
  <si>
    <t xml:space="preserve">             2583154</t>
  </si>
  <si>
    <t xml:space="preserve"> 906180001</t>
  </si>
  <si>
    <t xml:space="preserve"> 927789901</t>
  </si>
  <si>
    <t>ANTEC. SOJ</t>
  </si>
  <si>
    <t>ANTECIPAÇÃO REF. CONTRATOS DE SOJA - CAMBIO 3,8000 - 7% A.A.</t>
  </si>
  <si>
    <t xml:space="preserve"> 932439601</t>
  </si>
  <si>
    <t xml:space="preserve">                 124</t>
  </si>
  <si>
    <t xml:space="preserve"> 933158801</t>
  </si>
  <si>
    <t xml:space="preserve"> 921860401</t>
  </si>
  <si>
    <t xml:space="preserve"> 941214801</t>
  </si>
  <si>
    <t xml:space="preserve"> 941215001</t>
  </si>
  <si>
    <t xml:space="preserve"> 941215601</t>
  </si>
  <si>
    <t xml:space="preserve"> 941215801</t>
  </si>
  <si>
    <t xml:space="preserve">               41483</t>
  </si>
  <si>
    <t>GASTO PECAS  ARAMAZEM  CEREJEIRAS</t>
  </si>
  <si>
    <t xml:space="preserve"> 945495801</t>
  </si>
  <si>
    <t xml:space="preserve">             2585779</t>
  </si>
  <si>
    <t xml:space="preserve"> 945057901</t>
  </si>
  <si>
    <t xml:space="preserve">                4896</t>
  </si>
  <si>
    <t xml:space="preserve"> 950625201</t>
  </si>
  <si>
    <t>COMPENSAR COM CAMARO - PARTICULAR JUCA - PARC. 08/12 - CONSTRUÇÃO PORTO EM HUMAITÁ/AM - CIAGRAM</t>
  </si>
  <si>
    <t xml:space="preserve"> 915622701</t>
  </si>
  <si>
    <t xml:space="preserve"> 940339301</t>
  </si>
  <si>
    <t xml:space="preserve"> 940342101</t>
  </si>
  <si>
    <t xml:space="preserve"> 940344201</t>
  </si>
  <si>
    <t xml:space="preserve"> 940344801</t>
  </si>
  <si>
    <t xml:space="preserve"> 940346201</t>
  </si>
  <si>
    <t xml:space="preserve"> 940350601</t>
  </si>
  <si>
    <t xml:space="preserve"> 940353701</t>
  </si>
  <si>
    <t xml:space="preserve"> 940356301</t>
  </si>
  <si>
    <t xml:space="preserve"> 940421201</t>
  </si>
  <si>
    <t xml:space="preserve"> 940424801</t>
  </si>
  <si>
    <t xml:space="preserve"> 940429601</t>
  </si>
  <si>
    <t xml:space="preserve"> 940435901</t>
  </si>
  <si>
    <t xml:space="preserve"> 940448201</t>
  </si>
  <si>
    <t xml:space="preserve"> 940448501</t>
  </si>
  <si>
    <t xml:space="preserve"> 940451201</t>
  </si>
  <si>
    <t xml:space="preserve"> 947535701</t>
  </si>
  <si>
    <t xml:space="preserve"> 947621901</t>
  </si>
  <si>
    <t xml:space="preserve">           697227114</t>
  </si>
  <si>
    <t xml:space="preserve"> 949185701</t>
  </si>
  <si>
    <t xml:space="preserve"> 940322401</t>
  </si>
  <si>
    <t xml:space="preserve"> 940323301</t>
  </si>
  <si>
    <t xml:space="preserve"> 940324201</t>
  </si>
  <si>
    <t xml:space="preserve"> 940325701</t>
  </si>
  <si>
    <t xml:space="preserve"> 940328701</t>
  </si>
  <si>
    <t xml:space="preserve"> 940332301</t>
  </si>
  <si>
    <t xml:space="preserve"> 940339001</t>
  </si>
  <si>
    <t xml:space="preserve"> 968612901</t>
  </si>
  <si>
    <t xml:space="preserve"> 968613501</t>
  </si>
  <si>
    <t xml:space="preserve"> 968613901</t>
  </si>
  <si>
    <t xml:space="preserve">               89454</t>
  </si>
  <si>
    <t xml:space="preserve"> 969727901</t>
  </si>
  <si>
    <t xml:space="preserve">                1131</t>
  </si>
  <si>
    <t xml:space="preserve">USO EM  HILUX  </t>
  </si>
  <si>
    <t xml:space="preserve"> 962106401</t>
  </si>
  <si>
    <t xml:space="preserve"> 957895601</t>
  </si>
  <si>
    <t xml:space="preserve">             2587620</t>
  </si>
  <si>
    <t xml:space="preserve"> 970222101</t>
  </si>
  <si>
    <t xml:space="preserve">              924891</t>
  </si>
  <si>
    <t>AR CONDICIONADO COMPRADO PARA A FAZENDA JAQUELINE</t>
  </si>
  <si>
    <t xml:space="preserve"> 956566101</t>
  </si>
  <si>
    <t xml:space="preserve">           697227524</t>
  </si>
  <si>
    <t xml:space="preserve"> 961824601</t>
  </si>
  <si>
    <t xml:space="preserve">           697227529</t>
  </si>
  <si>
    <t xml:space="preserve"> 961853901</t>
  </si>
  <si>
    <t>CONTRATO 2</t>
  </si>
  <si>
    <t xml:space="preserve"> 962012201</t>
  </si>
  <si>
    <t xml:space="preserve">              238177</t>
  </si>
  <si>
    <t>COMPENSAR - PEÇAS SEMENTEIRA</t>
  </si>
  <si>
    <t xml:space="preserve"> 983080701</t>
  </si>
  <si>
    <t xml:space="preserve">              241672</t>
  </si>
  <si>
    <t>SOLDA SAUDADES</t>
  </si>
  <si>
    <t xml:space="preserve"> 990709201</t>
  </si>
  <si>
    <t xml:space="preserve">               43265</t>
  </si>
  <si>
    <t>RECAPAGEM PNEUS PATROLA</t>
  </si>
  <si>
    <t xml:space="preserve"> 988126001</t>
  </si>
  <si>
    <t>LAFERLINS LTDA</t>
  </si>
  <si>
    <t xml:space="preserve">      7071</t>
  </si>
  <si>
    <t>PGTO - COMISSOES/CORRETAGENS S/VENDAS</t>
  </si>
  <si>
    <t>COMISSÃO VENDA ALGODÃO SAFRA 2014/2015.</t>
  </si>
  <si>
    <t>1007207601</t>
  </si>
  <si>
    <t xml:space="preserve">                3406</t>
  </si>
  <si>
    <t xml:space="preserve"> 980693001</t>
  </si>
  <si>
    <t>RONDOACO COMERCIO E INDUSTRIA DE FERRO E ACO LTDA</t>
  </si>
  <si>
    <t xml:space="preserve">               31909</t>
  </si>
  <si>
    <t>USO EM CASA VERDE</t>
  </si>
  <si>
    <t xml:space="preserve"> 989313401</t>
  </si>
  <si>
    <t>ASSOCIACAO RECANTO DO GUAPORE</t>
  </si>
  <si>
    <t>ENERGIA 2016</t>
  </si>
  <si>
    <t>R$ 5.000,00 POR COTA X 4 COTAS - SENDO 40% ENTRADA, 30% COM 30 DIAS E MAIS 30% COM 60 DIAS (ENERGIA)</t>
  </si>
  <si>
    <t xml:space="preserve"> 984204901</t>
  </si>
  <si>
    <t xml:space="preserve">               89448</t>
  </si>
  <si>
    <t xml:space="preserve"> 972876701</t>
  </si>
  <si>
    <t xml:space="preserve"> 972881001</t>
  </si>
  <si>
    <t xml:space="preserve"> 987536601</t>
  </si>
  <si>
    <t xml:space="preserve"> 982751801</t>
  </si>
  <si>
    <t xml:space="preserve">              114497</t>
  </si>
  <si>
    <t xml:space="preserve"> 990677801</t>
  </si>
  <si>
    <t xml:space="preserve">              114255</t>
  </si>
  <si>
    <t>PÇ FORRAGEIRA</t>
  </si>
  <si>
    <t xml:space="preserve"> 990734801</t>
  </si>
  <si>
    <t xml:space="preserve">              114207</t>
  </si>
  <si>
    <t xml:space="preserve"> 990824301</t>
  </si>
  <si>
    <t xml:space="preserve">                2454</t>
  </si>
  <si>
    <t xml:space="preserve"> 991433201</t>
  </si>
  <si>
    <t xml:space="preserve">               53901</t>
  </si>
  <si>
    <t>CAMINHAO FORD CARGO</t>
  </si>
  <si>
    <t xml:space="preserve"> 991168701</t>
  </si>
  <si>
    <t xml:space="preserve">              161560</t>
  </si>
  <si>
    <t>PC PLATAFORMA DE MILHO</t>
  </si>
  <si>
    <t xml:space="preserve"> 991260301</t>
  </si>
  <si>
    <t xml:space="preserve">              241577</t>
  </si>
  <si>
    <t xml:space="preserve"> 991318201</t>
  </si>
  <si>
    <t xml:space="preserve">             2592363</t>
  </si>
  <si>
    <t xml:space="preserve"> 997191301</t>
  </si>
  <si>
    <t>1007251201</t>
  </si>
  <si>
    <t xml:space="preserve">                 174</t>
  </si>
  <si>
    <t>1007386601</t>
  </si>
  <si>
    <t xml:space="preserve">              115444</t>
  </si>
  <si>
    <t>1007495501</t>
  </si>
  <si>
    <t>1007804201</t>
  </si>
  <si>
    <t>1007805801</t>
  </si>
  <si>
    <t xml:space="preserve">               44012</t>
  </si>
  <si>
    <t>1007865001</t>
  </si>
  <si>
    <t xml:space="preserve">              208534</t>
  </si>
  <si>
    <t>1007889801</t>
  </si>
  <si>
    <t xml:space="preserve">FRIOMASTER LTDA - ME </t>
  </si>
  <si>
    <t>COPRESSOR AR CONDICIONADO ESCRITORIO</t>
  </si>
  <si>
    <t xml:space="preserve"> 998589701</t>
  </si>
  <si>
    <t>ALIMENTOS MASSON LTDA</t>
  </si>
  <si>
    <t>59755</t>
  </si>
  <si>
    <t>1005627701</t>
  </si>
  <si>
    <t xml:space="preserve">               33703</t>
  </si>
  <si>
    <t>PÇ TRITON ROCADEIRA</t>
  </si>
  <si>
    <t>1006266601</t>
  </si>
  <si>
    <t xml:space="preserve">                 298</t>
  </si>
  <si>
    <t>PÇ TRATOR MASSEY</t>
  </si>
  <si>
    <t>1006381301</t>
  </si>
  <si>
    <t>39987</t>
  </si>
  <si>
    <t>1005979501</t>
  </si>
  <si>
    <t xml:space="preserve">               17752</t>
  </si>
  <si>
    <t>1006979801</t>
  </si>
  <si>
    <t xml:space="preserve">               13891</t>
  </si>
  <si>
    <t>1007522901</t>
  </si>
  <si>
    <t xml:space="preserve">                4288</t>
  </si>
  <si>
    <t>1007551501</t>
  </si>
  <si>
    <t xml:space="preserve"> 999044401</t>
  </si>
  <si>
    <t>DARF 05/16</t>
  </si>
  <si>
    <t>DARF REF. 05-2016 JK</t>
  </si>
  <si>
    <t>1005052901</t>
  </si>
  <si>
    <t>73879</t>
  </si>
  <si>
    <t>UC 20720686 / JUNHO 2016 / JK CASA 09</t>
  </si>
  <si>
    <t>1003498301</t>
  </si>
  <si>
    <t>73868</t>
  </si>
  <si>
    <t>UC 2071897 / JUNHO 2016 / JK ALOJAMENTO I</t>
  </si>
  <si>
    <t>1003580701</t>
  </si>
  <si>
    <t xml:space="preserve">              114314</t>
  </si>
  <si>
    <t>PÇ TRATOR</t>
  </si>
  <si>
    <t xml:space="preserve"> 992555601</t>
  </si>
  <si>
    <t xml:space="preserve">              2016/2</t>
  </si>
  <si>
    <t>5.000 TONS DE CALCARIO CALCITICO 10% ENTRADA E MAIS 3 PARCELAS</t>
  </si>
  <si>
    <t>1003431401</t>
  </si>
  <si>
    <t xml:space="preserve">                9146</t>
  </si>
  <si>
    <t>PÇ PULVERIZADOR</t>
  </si>
  <si>
    <t>1003576901</t>
  </si>
  <si>
    <t xml:space="preserve">                 826</t>
  </si>
  <si>
    <t>1004037001</t>
  </si>
  <si>
    <t xml:space="preserve">                8342</t>
  </si>
  <si>
    <t>1002450001</t>
  </si>
  <si>
    <t xml:space="preserve">                1198</t>
  </si>
  <si>
    <t>ABASTECIMENTO PTWYM - PYERRI</t>
  </si>
  <si>
    <t>1003298201</t>
  </si>
  <si>
    <t xml:space="preserve">               25204</t>
  </si>
  <si>
    <t>CUSTO 00093</t>
  </si>
  <si>
    <t>1008962301</t>
  </si>
  <si>
    <t xml:space="preserve">              162481</t>
  </si>
  <si>
    <t xml:space="preserve"> 997023301</t>
  </si>
  <si>
    <t>DIANIN &amp; SANTOS LTDA</t>
  </si>
  <si>
    <t xml:space="preserve">                 857</t>
  </si>
  <si>
    <t>1000302901</t>
  </si>
  <si>
    <t xml:space="preserve">              243195</t>
  </si>
  <si>
    <t>CUSTO 03439</t>
  </si>
  <si>
    <t>1004346501</t>
  </si>
  <si>
    <t xml:space="preserve">                1238</t>
  </si>
  <si>
    <t>1004465901</t>
  </si>
  <si>
    <t xml:space="preserve">                7011</t>
  </si>
  <si>
    <t>CUSTPO FAZENDA JAQUELINE</t>
  </si>
  <si>
    <t>1004476801</t>
  </si>
  <si>
    <t>POSTO DE MOLAS NOMA LTDA</t>
  </si>
  <si>
    <t xml:space="preserve">               46378</t>
  </si>
  <si>
    <t>CAMINHAO FH 540 BANANA</t>
  </si>
  <si>
    <t>1008150101</t>
  </si>
  <si>
    <t xml:space="preserve">               25226</t>
  </si>
  <si>
    <t>REVISAO TRATORES JK</t>
  </si>
  <si>
    <t>1008168401</t>
  </si>
  <si>
    <t xml:space="preserve">                2151</t>
  </si>
  <si>
    <t>1008901701</t>
  </si>
  <si>
    <t xml:space="preserve">               47393</t>
  </si>
  <si>
    <t>PECAS PV 4730</t>
  </si>
  <si>
    <t>1008917901</t>
  </si>
  <si>
    <t>PAULO SERGIO FRANÇA-ME</t>
  </si>
  <si>
    <t xml:space="preserve">                1316</t>
  </si>
  <si>
    <t>FERRAMENTAS TORNO JK</t>
  </si>
  <si>
    <t>1008980601</t>
  </si>
  <si>
    <t xml:space="preserve"> 992933601</t>
  </si>
  <si>
    <t xml:space="preserve"> 994362901</t>
  </si>
  <si>
    <t xml:space="preserve"> 994363701</t>
  </si>
  <si>
    <t xml:space="preserve"> 994364901</t>
  </si>
  <si>
    <t>CENTRO OESTE COMERCIO LUBRIFICANTES LTDA</t>
  </si>
  <si>
    <t xml:space="preserve">               95056</t>
  </si>
  <si>
    <t>1005723401</t>
  </si>
  <si>
    <t xml:space="preserve">                3260</t>
  </si>
  <si>
    <t>SV CAMINHONETE F-4000</t>
  </si>
  <si>
    <t>1005786301</t>
  </si>
  <si>
    <t xml:space="preserve">                  89</t>
  </si>
  <si>
    <t>SV TRITURADOR MOINHO CONF.</t>
  </si>
  <si>
    <t>1005801401</t>
  </si>
  <si>
    <t xml:space="preserve">              241549</t>
  </si>
  <si>
    <t>1005868201</t>
  </si>
  <si>
    <t>DITRAC DISTRIBUIDORA DE PECAS LTDA - EPP</t>
  </si>
  <si>
    <t xml:space="preserve">              128928</t>
  </si>
  <si>
    <t xml:space="preserve">PÇ TRATOR VALTRA </t>
  </si>
  <si>
    <t>1005922901</t>
  </si>
  <si>
    <t xml:space="preserve">                  80</t>
  </si>
  <si>
    <t>PEÇAS PARA ARMAZEM</t>
  </si>
  <si>
    <t>1007919401</t>
  </si>
  <si>
    <t xml:space="preserve">               43514</t>
  </si>
  <si>
    <t>SV RECAUCHUTAGEM</t>
  </si>
  <si>
    <t xml:space="preserve"> 996756501</t>
  </si>
  <si>
    <t xml:space="preserve">              242784</t>
  </si>
  <si>
    <t xml:space="preserve"> 996866501</t>
  </si>
  <si>
    <t xml:space="preserve">               56638</t>
  </si>
  <si>
    <t xml:space="preserve"> 996888801</t>
  </si>
  <si>
    <t xml:space="preserve">CIPLAN CIMENTO PLANALTO SA </t>
  </si>
  <si>
    <t xml:space="preserve">             1444592</t>
  </si>
  <si>
    <t>1006049101</t>
  </si>
  <si>
    <t xml:space="preserve">               33772</t>
  </si>
  <si>
    <t xml:space="preserve"> 999345401</t>
  </si>
  <si>
    <t xml:space="preserve">                 533</t>
  </si>
  <si>
    <t>MENSALIDADE REF.  LINK 06/2016</t>
  </si>
  <si>
    <t>1007270101</t>
  </si>
  <si>
    <t xml:space="preserve">AMAZON PLAZZA HOTEL LTDA EPP </t>
  </si>
  <si>
    <t xml:space="preserve">                3338</t>
  </si>
  <si>
    <t>HOSPEDAGEM WELINGTON BRUNO OLIVEIRA</t>
  </si>
  <si>
    <t>1007272801</t>
  </si>
  <si>
    <t>1006741401</t>
  </si>
  <si>
    <t xml:space="preserve">                6990</t>
  </si>
  <si>
    <t>FRETE COMBUSTIVEL</t>
  </si>
  <si>
    <t xml:space="preserve"> 999556501</t>
  </si>
  <si>
    <t xml:space="preserve">                3803</t>
  </si>
  <si>
    <t>SV ALINHAMENTO</t>
  </si>
  <si>
    <t xml:space="preserve"> 992941701</t>
  </si>
  <si>
    <t xml:space="preserve">               43550</t>
  </si>
  <si>
    <t>PATROLA 120 H</t>
  </si>
  <si>
    <t xml:space="preserve"> 999155701</t>
  </si>
  <si>
    <t xml:space="preserve">                9967</t>
  </si>
  <si>
    <t xml:space="preserve"> 999178201</t>
  </si>
  <si>
    <t xml:space="preserve">               30513</t>
  </si>
  <si>
    <t xml:space="preserve"> 999392701</t>
  </si>
  <si>
    <t xml:space="preserve">               25086</t>
  </si>
  <si>
    <t>PV 4730</t>
  </si>
  <si>
    <t xml:space="preserve"> 999402301</t>
  </si>
  <si>
    <t xml:space="preserve">AIR LIQUIDE BRASIL LTDA </t>
  </si>
  <si>
    <t xml:space="preserve">                 649</t>
  </si>
  <si>
    <t>MATRIAL LUBRIIF.</t>
  </si>
  <si>
    <t>1000095001</t>
  </si>
  <si>
    <t>MARCIA SOARES BATISTA - ME</t>
  </si>
  <si>
    <t xml:space="preserve">                1200</t>
  </si>
  <si>
    <t>SV CAMINHONETE S10</t>
  </si>
  <si>
    <t xml:space="preserve"> 998170601</t>
  </si>
  <si>
    <t xml:space="preserve">              162844</t>
  </si>
  <si>
    <t xml:space="preserve"> 998369001</t>
  </si>
  <si>
    <t xml:space="preserve">              114739</t>
  </si>
  <si>
    <t xml:space="preserve"> 998427901</t>
  </si>
  <si>
    <t>1006328601</t>
  </si>
  <si>
    <t xml:space="preserve">              162649</t>
  </si>
  <si>
    <t>1002923701</t>
  </si>
  <si>
    <t xml:space="preserve">                1020</t>
  </si>
  <si>
    <t>1003142501</t>
  </si>
  <si>
    <t>CARGILL ALIMENTOS LTDA</t>
  </si>
  <si>
    <t xml:space="preserve">               92516</t>
  </si>
  <si>
    <t>CONF.MASUTTI</t>
  </si>
  <si>
    <t>1003282901</t>
  </si>
  <si>
    <t>1006329401</t>
  </si>
  <si>
    <t>1006337401</t>
  </si>
  <si>
    <t>1006337601</t>
  </si>
  <si>
    <t>1007116101</t>
  </si>
  <si>
    <t xml:space="preserve">              114741</t>
  </si>
  <si>
    <t>1005435501</t>
  </si>
  <si>
    <t xml:space="preserve">              114772</t>
  </si>
  <si>
    <t>1005462201</t>
  </si>
  <si>
    <t xml:space="preserve">              242328</t>
  </si>
  <si>
    <t>1005482401</t>
  </si>
  <si>
    <t xml:space="preserve">E.M.PUERTA - ME </t>
  </si>
  <si>
    <t xml:space="preserve">                6516</t>
  </si>
  <si>
    <t>1005588301</t>
  </si>
  <si>
    <t xml:space="preserve">               15603</t>
  </si>
  <si>
    <t>PÇ CAMINHONETE FORD F-4000</t>
  </si>
  <si>
    <t>1005591201</t>
  </si>
  <si>
    <t xml:space="preserve">              114740</t>
  </si>
  <si>
    <t>PÇ PV 4730</t>
  </si>
  <si>
    <t>1000267301</t>
  </si>
  <si>
    <t>15462</t>
  </si>
  <si>
    <t>UC 13202390 / JUNHO 2016 / ARMAZENS CEREJEIRAS</t>
  </si>
  <si>
    <t>1007026101</t>
  </si>
  <si>
    <t>SIMONATO TRANSPORTE LTDA - ME</t>
  </si>
  <si>
    <t xml:space="preserve">               19/26</t>
  </si>
  <si>
    <t>1007587201</t>
  </si>
  <si>
    <t xml:space="preserve">               14712</t>
  </si>
  <si>
    <t>1006683301</t>
  </si>
  <si>
    <t xml:space="preserve">               76254</t>
  </si>
  <si>
    <t xml:space="preserve"> 998730001</t>
  </si>
  <si>
    <t xml:space="preserve">              242018</t>
  </si>
  <si>
    <t xml:space="preserve"> 998731301</t>
  </si>
  <si>
    <t xml:space="preserve">   DIV FPS</t>
  </si>
  <si>
    <t>PGTO PARCELA JULHO/2016 CONTRATO FINANCIAMENTO FPS CATERPILLAR</t>
  </si>
  <si>
    <t>1001970201</t>
  </si>
  <si>
    <t>GRAFICA E EDITORA SAPEZAL LTDA - ME</t>
  </si>
  <si>
    <t xml:space="preserve">                2748</t>
  </si>
  <si>
    <t>1005099101</t>
  </si>
  <si>
    <t xml:space="preserve">                3140</t>
  </si>
  <si>
    <t xml:space="preserve">PÇ EMPILHADEIRA </t>
  </si>
  <si>
    <t>1005113401</t>
  </si>
  <si>
    <t>AGRO SUL PRODUTOS AGROPECUARIOS</t>
  </si>
  <si>
    <t xml:space="preserve">               16976</t>
  </si>
  <si>
    <t>PRODUTOS VETERINARIOS</t>
  </si>
  <si>
    <t>1005130201</t>
  </si>
  <si>
    <t xml:space="preserve">                2584</t>
  </si>
  <si>
    <t>PATRIMONIO PARA SEMENTEIRA</t>
  </si>
  <si>
    <t>1003410701</t>
  </si>
  <si>
    <t xml:space="preserve">              242304</t>
  </si>
  <si>
    <t xml:space="preserve"> 993003501</t>
  </si>
  <si>
    <t xml:space="preserve">              242212</t>
  </si>
  <si>
    <t xml:space="preserve"> 993012801</t>
  </si>
  <si>
    <t xml:space="preserve">               20835</t>
  </si>
  <si>
    <t>ALGODOIERA SAUDADES</t>
  </si>
  <si>
    <t xml:space="preserve"> 997608801</t>
  </si>
  <si>
    <t>15102</t>
  </si>
  <si>
    <t>UC 9776 / JUNHO 2016 / JAQUELINE</t>
  </si>
  <si>
    <t>1007011901</t>
  </si>
  <si>
    <t xml:space="preserve">      6450</t>
  </si>
  <si>
    <t>NF 6450 - FH DE OLIVEIRA - CIAGRAM</t>
  </si>
  <si>
    <t>1004824401</t>
  </si>
  <si>
    <t xml:space="preserve">              241231</t>
  </si>
  <si>
    <t>ESTOQUE OFICNA JK</t>
  </si>
  <si>
    <t xml:space="preserve"> 993348201</t>
  </si>
  <si>
    <t>MACRO AUTO DISTRIBUIDORA LTDA EPP</t>
  </si>
  <si>
    <t xml:space="preserve">               17631</t>
  </si>
  <si>
    <t>PÇ FIAT DOBLO CANTINA</t>
  </si>
  <si>
    <t>1004325101</t>
  </si>
  <si>
    <t xml:space="preserve">               11497</t>
  </si>
  <si>
    <t>1004351801</t>
  </si>
  <si>
    <t xml:space="preserve">               33705</t>
  </si>
  <si>
    <t>1004773601</t>
  </si>
  <si>
    <t xml:space="preserve">              114840</t>
  </si>
  <si>
    <t>1004812801</t>
  </si>
  <si>
    <t xml:space="preserve">              114839</t>
  </si>
  <si>
    <t>PÇ PULVERIZADOR JOHN DEERE</t>
  </si>
  <si>
    <t>1004817701</t>
  </si>
  <si>
    <t>100597</t>
  </si>
  <si>
    <t>HANGAR</t>
  </si>
  <si>
    <t>1007414701</t>
  </si>
  <si>
    <t>73875</t>
  </si>
  <si>
    <t>UC 2071941-5 / JK CASA 05 / JUNHO 2016</t>
  </si>
  <si>
    <t>1004751001</t>
  </si>
  <si>
    <t>DOMINGOS DA SILVA</t>
  </si>
  <si>
    <t xml:space="preserve">PGTO FERIAS DE DOMINGOS SILVA (07/2015-06/2016) </t>
  </si>
  <si>
    <t>1004601101</t>
  </si>
  <si>
    <t>JOSE MARIA BATISTA DO NASCIMENTO</t>
  </si>
  <si>
    <t xml:space="preserve">       101</t>
  </si>
  <si>
    <t>FRETE CASCALHO E TRANSPORTE MILHO LAVOURA SECADOR JK</t>
  </si>
  <si>
    <t>1006486301</t>
  </si>
  <si>
    <t>ERNANI HICKMANN</t>
  </si>
  <si>
    <t xml:space="preserve">       107</t>
  </si>
  <si>
    <t xml:space="preserve">FRETE TRANSPORTE DE MILHO LAVOURA SECADOR JK </t>
  </si>
  <si>
    <t>1006503701</t>
  </si>
  <si>
    <t xml:space="preserve">ANOZAEL JOSE MARIA </t>
  </si>
  <si>
    <t xml:space="preserve">       108</t>
  </si>
  <si>
    <t>1006507501</t>
  </si>
  <si>
    <t xml:space="preserve">              161821</t>
  </si>
  <si>
    <t xml:space="preserve"> 993097301</t>
  </si>
  <si>
    <t>B010176325</t>
  </si>
  <si>
    <t>MULTA POR EXCESSO DE PESO - SCANIA/G420A 4X2 - NWQ4899/GO - FORMOSA/GO - 18/03/2013</t>
  </si>
  <si>
    <t>1007518501</t>
  </si>
  <si>
    <t>B008140132</t>
  </si>
  <si>
    <t>MULTA POR EXCESSO DE PESO - SCANIA R124 LA 4X2 MBU0938/RS - CACERES/MT - 23/03/2013</t>
  </si>
  <si>
    <t>1007522801</t>
  </si>
  <si>
    <t>B008140654</t>
  </si>
  <si>
    <t>MULTA POR EXCESSO DE PESO - SCANIA T113 4X2 - KAM4242/MS - CACERES/MT 28/03/2013</t>
  </si>
  <si>
    <t>1007526701</t>
  </si>
  <si>
    <t>1007542001</t>
  </si>
  <si>
    <t xml:space="preserve">                4546</t>
  </si>
  <si>
    <t>1007544901</t>
  </si>
  <si>
    <t xml:space="preserve">                4607</t>
  </si>
  <si>
    <t>1007584601</t>
  </si>
  <si>
    <t xml:space="preserve">                7370</t>
  </si>
  <si>
    <t>1007590701</t>
  </si>
  <si>
    <t>1007591001</t>
  </si>
  <si>
    <t xml:space="preserve">               33578</t>
  </si>
  <si>
    <t>PÇ CAMINHÃO MB</t>
  </si>
  <si>
    <t>1005218901</t>
  </si>
  <si>
    <t xml:space="preserve">               53361</t>
  </si>
  <si>
    <t>1005244401</t>
  </si>
  <si>
    <t>263734</t>
  </si>
  <si>
    <t>TELEFONE 653383-5950/ JULHO 2016 /  DDR SAPEZAL</t>
  </si>
  <si>
    <t>1005202201</t>
  </si>
  <si>
    <t xml:space="preserve">                 397</t>
  </si>
  <si>
    <t>MOTOR AR CONDICIONADO PATROLA 120H</t>
  </si>
  <si>
    <t>1004645601</t>
  </si>
  <si>
    <t>JOSE MARIA LOPES - EPP</t>
  </si>
  <si>
    <t xml:space="preserve">               17995</t>
  </si>
  <si>
    <t>TANQUE APLICAÇÃO JK</t>
  </si>
  <si>
    <t>1004773801</t>
  </si>
  <si>
    <t>1006655101</t>
  </si>
  <si>
    <t>PARANA COM. DE MATERIAIS ELETRICOS E SERVICOS LTDA</t>
  </si>
  <si>
    <t xml:space="preserve">              119102</t>
  </si>
  <si>
    <t>FERRAMENTA FUNC.</t>
  </si>
  <si>
    <t>1006791701</t>
  </si>
  <si>
    <t xml:space="preserve">                7852</t>
  </si>
  <si>
    <t>SV COLHETADEIRA ALGODÃO</t>
  </si>
  <si>
    <t>1006949501</t>
  </si>
  <si>
    <t xml:space="preserve">               17468</t>
  </si>
  <si>
    <t>PÇ UNO MILLE WAY</t>
  </si>
  <si>
    <t>1006997701</t>
  </si>
  <si>
    <t xml:space="preserve">      2384</t>
  </si>
  <si>
    <t>NF 2384 - CEREJEIRAS COM. DE FERRAGENS - PEÇAS E FERRAMENTAS - ARMAZÉM DE CEREJEIRAS</t>
  </si>
  <si>
    <t xml:space="preserve"> 994134701</t>
  </si>
  <si>
    <t xml:space="preserve"> 994145701</t>
  </si>
  <si>
    <t xml:space="preserve"> 995585501</t>
  </si>
  <si>
    <t>LOCA FACIL LOCADORA DE EQUIP. P/ CONST. CIVIL LTDA</t>
  </si>
  <si>
    <t xml:space="preserve">     29028</t>
  </si>
  <si>
    <t>PGTO - FRETES DE PEÇAS/ACESSORIOS</t>
  </si>
  <si>
    <t>FRETE DA EMPILHADEIRA PARA SAUDADES</t>
  </si>
  <si>
    <t xml:space="preserve"> 995589901</t>
  </si>
  <si>
    <t>B010175822</t>
  </si>
  <si>
    <t>ODP6969/ES - SCANIA R440A-6X2 - FORMOSA - GO - 15/03/2013</t>
  </si>
  <si>
    <t xml:space="preserve"> 995607501</t>
  </si>
  <si>
    <t xml:space="preserve">CELSO MEIRELES DE OLIVEIRA 56292651134 </t>
  </si>
  <si>
    <t xml:space="preserve">                 125</t>
  </si>
  <si>
    <t>DIARIAS COLHEITA DAS FAZENDAS</t>
  </si>
  <si>
    <t>1002488501</t>
  </si>
  <si>
    <t>1002725301</t>
  </si>
  <si>
    <t xml:space="preserve"> 997534301</t>
  </si>
  <si>
    <t>SUELEM FERNANDA FRANCESCONI MORAES</t>
  </si>
  <si>
    <t>7 DIARIAS DE PUXA DE RESÍDUO DA CARGILL PARA A FAZ. VENTANIA</t>
  </si>
  <si>
    <t>1007473201</t>
  </si>
  <si>
    <t xml:space="preserve">REGINA PASQUALI </t>
  </si>
  <si>
    <t>PGTO - LOCAÇÃO DE MAQUINAS/CAM/IMPLEM.</t>
  </si>
  <si>
    <t>1/2 HORA DE MUNCK A R$ 200,00 - SERVIÇO DE DESCARGA DE TRITURADOR DE MILHO</t>
  </si>
  <si>
    <t>1007477101</t>
  </si>
  <si>
    <t xml:space="preserve">                2284</t>
  </si>
  <si>
    <t>1003100401</t>
  </si>
  <si>
    <t xml:space="preserve">               88896</t>
  </si>
  <si>
    <t xml:space="preserve"> 999712501</t>
  </si>
  <si>
    <t>1004979201</t>
  </si>
  <si>
    <t>1004981901</t>
  </si>
  <si>
    <t xml:space="preserve">              108314</t>
  </si>
  <si>
    <t>1006353901</t>
  </si>
  <si>
    <t xml:space="preserve">              983919</t>
  </si>
  <si>
    <t>1006436601</t>
  </si>
  <si>
    <t>EDNO LOPES AGUERA</t>
  </si>
  <si>
    <t xml:space="preserve">   AYD2214</t>
  </si>
  <si>
    <t>PGTO - IMOBILIZADO Carretas, reboques c</t>
  </si>
  <si>
    <t>COMPRA DE UMA PRANCHA 2014 PLACA AYD2214 / COMPENSAR TERRENO COMODORO MT</t>
  </si>
  <si>
    <t>1003561301</t>
  </si>
  <si>
    <t xml:space="preserve">                 546</t>
  </si>
  <si>
    <t>REVISÃO ESTEIRA</t>
  </si>
  <si>
    <t>1000223901</t>
  </si>
  <si>
    <t>1000239701</t>
  </si>
  <si>
    <t xml:space="preserve">                5003</t>
  </si>
  <si>
    <t>SERVIÇO EM CAMINHÕES</t>
  </si>
  <si>
    <t>1000243701</t>
  </si>
  <si>
    <t xml:space="preserve">              243109</t>
  </si>
  <si>
    <t>CUSTO 01316</t>
  </si>
  <si>
    <t>1003152701</t>
  </si>
  <si>
    <t xml:space="preserve">              101101</t>
  </si>
  <si>
    <t>1003155401</t>
  </si>
  <si>
    <t>271761</t>
  </si>
  <si>
    <t>UC 12146757 / JUNHO 2016 / FAZ. TRIUNFO</t>
  </si>
  <si>
    <t>1002742101</t>
  </si>
  <si>
    <t>18630 ICMS</t>
  </si>
  <si>
    <t>PGTO DIF ALIQUOTA NF 18630 GERDAU</t>
  </si>
  <si>
    <t>1003145301</t>
  </si>
  <si>
    <t>13886 ICMS</t>
  </si>
  <si>
    <t>PGTO DIFERENCIAL ALIQUOTA - CIAGRAM</t>
  </si>
  <si>
    <t>1003186501</t>
  </si>
  <si>
    <t>177302</t>
  </si>
  <si>
    <t>UC 7066848/ JUNHO 2016 / CONF. MASUTTI SEDE</t>
  </si>
  <si>
    <t>1003257001</t>
  </si>
  <si>
    <t>213122</t>
  </si>
  <si>
    <t>UC 2098021 / JUNHO 2016 / PESQUEIRO FAZ. MASUTTI</t>
  </si>
  <si>
    <t>1003377501</t>
  </si>
  <si>
    <t xml:space="preserve">  68476801</t>
  </si>
  <si>
    <t xml:space="preserve">  91579301</t>
  </si>
  <si>
    <t xml:space="preserve"> 305748701</t>
  </si>
  <si>
    <t xml:space="preserve"> 305746301</t>
  </si>
  <si>
    <t xml:space="preserve"> 305759401</t>
  </si>
  <si>
    <t xml:space="preserve"> 305760301</t>
  </si>
  <si>
    <t xml:space="preserve"> 305764501</t>
  </si>
  <si>
    <t xml:space="preserve"> 305764801</t>
  </si>
  <si>
    <t xml:space="preserve"> 305765101</t>
  </si>
  <si>
    <t xml:space="preserve"> 305765701</t>
  </si>
  <si>
    <t xml:space="preserve"> 305766001</t>
  </si>
  <si>
    <t xml:space="preserve"> 305741101</t>
  </si>
  <si>
    <t xml:space="preserve"> 255817601</t>
  </si>
  <si>
    <t xml:space="preserve"> 255790901</t>
  </si>
  <si>
    <t xml:space="preserve"> 255745201</t>
  </si>
  <si>
    <t xml:space="preserve"> 255746501</t>
  </si>
  <si>
    <t xml:space="preserve"> 255795001</t>
  </si>
  <si>
    <t xml:space="preserve"> 248001601</t>
  </si>
  <si>
    <t xml:space="preserve"> 160898201</t>
  </si>
  <si>
    <t>JUROS CONTRATO FINANC DE 01 PLANTADEIRA JD 2100  DE 9 A 26 LINHAS</t>
  </si>
  <si>
    <t xml:space="preserve"> 205149201</t>
  </si>
  <si>
    <t xml:space="preserve"> 205149601</t>
  </si>
  <si>
    <t>JUROS REF CONTRATO JOHN DEERE FINANC 05 COLHEIT. ALGODÃO - 7760</t>
  </si>
  <si>
    <t xml:space="preserve"> 205155901</t>
  </si>
  <si>
    <t>ANDRE LUIZ CAMPAGNOLLI</t>
  </si>
  <si>
    <t xml:space="preserve">   22/2012</t>
  </si>
  <si>
    <t>PGTO AQUIS CAMINHONETA TOYOTA PLACA NDF- 6009 -4X4 SRV/2006</t>
  </si>
  <si>
    <t xml:space="preserve"> 192593901</t>
  </si>
  <si>
    <t xml:space="preserve"> 231313701</t>
  </si>
  <si>
    <t xml:space="preserve"> 231314001</t>
  </si>
  <si>
    <t xml:space="preserve"> 247686401</t>
  </si>
  <si>
    <t xml:space="preserve"> 247691801</t>
  </si>
  <si>
    <t xml:space="preserve"> 230198601</t>
  </si>
  <si>
    <t xml:space="preserve"> 247638501</t>
  </si>
  <si>
    <t xml:space="preserve"> 247636101</t>
  </si>
  <si>
    <t xml:space="preserve"> 231308301</t>
  </si>
  <si>
    <t xml:space="preserve"> 259711601</t>
  </si>
  <si>
    <t xml:space="preserve"> 259713401</t>
  </si>
  <si>
    <t xml:space="preserve"> 259709801</t>
  </si>
  <si>
    <t xml:space="preserve"> 259710101</t>
  </si>
  <si>
    <t xml:space="preserve"> 247673601</t>
  </si>
  <si>
    <t xml:space="preserve"> 256184401</t>
  </si>
  <si>
    <t xml:space="preserve"> 246839901</t>
  </si>
  <si>
    <t xml:space="preserve"> 246841701</t>
  </si>
  <si>
    <t xml:space="preserve"> 246877901</t>
  </si>
  <si>
    <t xml:space="preserve"> 246843201</t>
  </si>
  <si>
    <t xml:space="preserve"> 246844401</t>
  </si>
  <si>
    <t xml:space="preserve"> 268706201</t>
  </si>
  <si>
    <t xml:space="preserve"> 255742201</t>
  </si>
  <si>
    <t xml:space="preserve"> 255742501</t>
  </si>
  <si>
    <t xml:space="preserve"> 255743101</t>
  </si>
  <si>
    <t xml:space="preserve"> 247659701</t>
  </si>
  <si>
    <t xml:space="preserve"> 247669901</t>
  </si>
  <si>
    <t xml:space="preserve"> 259730201</t>
  </si>
  <si>
    <t xml:space="preserve"> 253440801</t>
  </si>
  <si>
    <t xml:space="preserve"> 255837601</t>
  </si>
  <si>
    <t xml:space="preserve"> 255839401</t>
  </si>
  <si>
    <t xml:space="preserve"> 259726601</t>
  </si>
  <si>
    <t xml:space="preserve"> 255818801</t>
  </si>
  <si>
    <t xml:space="preserve"> 255819401</t>
  </si>
  <si>
    <t xml:space="preserve"> 255820601</t>
  </si>
  <si>
    <t xml:space="preserve"> 255820901</t>
  </si>
  <si>
    <t xml:space="preserve"> 264729801</t>
  </si>
  <si>
    <t xml:space="preserve"> 875604-13</t>
  </si>
  <si>
    <t xml:space="preserve"> 301996401</t>
  </si>
  <si>
    <t xml:space="preserve"> 301997901</t>
  </si>
  <si>
    <t xml:space="preserve"> 301966201</t>
  </si>
  <si>
    <t xml:space="preserve"> 301984501</t>
  </si>
  <si>
    <t xml:space="preserve"> 301981501</t>
  </si>
  <si>
    <t xml:space="preserve"> 301981801</t>
  </si>
  <si>
    <t xml:space="preserve"> 305630601</t>
  </si>
  <si>
    <t xml:space="preserve"> 305718401</t>
  </si>
  <si>
    <t xml:space="preserve"> 305614701</t>
  </si>
  <si>
    <t xml:space="preserve"> 305679901</t>
  </si>
  <si>
    <t xml:space="preserve"> 300984301</t>
  </si>
  <si>
    <t xml:space="preserve"> 291464601</t>
  </si>
  <si>
    <t xml:space="preserve"> 300689101</t>
  </si>
  <si>
    <t xml:space="preserve"> 369823001</t>
  </si>
  <si>
    <t xml:space="preserve"> 369834901</t>
  </si>
  <si>
    <t xml:space="preserve"> 369836701</t>
  </si>
  <si>
    <t xml:space="preserve"> 369841101</t>
  </si>
  <si>
    <t xml:space="preserve"> 381194401</t>
  </si>
  <si>
    <t>MULTI COTTON REPRESENTACOES LTDA</t>
  </si>
  <si>
    <t>CONTCOMISS</t>
  </si>
  <si>
    <t>COMISSAO DE VENDA DE EQUIP. ALGODOEIRA - PRORROGADO CONF. AUT. SOUZA</t>
  </si>
  <si>
    <t xml:space="preserve"> 406997401</t>
  </si>
  <si>
    <t xml:space="preserve"> 407656801</t>
  </si>
  <si>
    <t xml:space="preserve"> 407753201</t>
  </si>
  <si>
    <t xml:space="preserve"> 461346601</t>
  </si>
  <si>
    <t xml:space="preserve"> 461351501</t>
  </si>
  <si>
    <t xml:space="preserve"> 461352701</t>
  </si>
  <si>
    <t xml:space="preserve"> 461755001</t>
  </si>
  <si>
    <t xml:space="preserve"> 461755301</t>
  </si>
  <si>
    <t xml:space="preserve"> 461756201</t>
  </si>
  <si>
    <t xml:space="preserve"> 461758901</t>
  </si>
  <si>
    <t xml:space="preserve"> 461773401</t>
  </si>
  <si>
    <t xml:space="preserve"> 461775501</t>
  </si>
  <si>
    <t xml:space="preserve"> 461776701</t>
  </si>
  <si>
    <t xml:space="preserve"> 461384101</t>
  </si>
  <si>
    <t xml:space="preserve"> 461385901</t>
  </si>
  <si>
    <t xml:space="preserve"> 461388901</t>
  </si>
  <si>
    <t xml:space="preserve"> 483792601</t>
  </si>
  <si>
    <t xml:space="preserve"> 483793501</t>
  </si>
  <si>
    <t xml:space="preserve"> 483794101</t>
  </si>
  <si>
    <t xml:space="preserve"> 483795301</t>
  </si>
  <si>
    <t xml:space="preserve"> 483796501</t>
  </si>
  <si>
    <t xml:space="preserve"> 483772701</t>
  </si>
  <si>
    <t xml:space="preserve"> 483773901</t>
  </si>
  <si>
    <t xml:space="preserve"> 483776001</t>
  </si>
  <si>
    <t xml:space="preserve"> 483776901</t>
  </si>
  <si>
    <t xml:space="preserve"> 483778101</t>
  </si>
  <si>
    <t xml:space="preserve"> 483791101</t>
  </si>
  <si>
    <t xml:space="preserve"> 499282301</t>
  </si>
  <si>
    <t xml:space="preserve"> 506325401</t>
  </si>
  <si>
    <t xml:space="preserve"> 518905701</t>
  </si>
  <si>
    <t xml:space="preserve"> 518906301</t>
  </si>
  <si>
    <t xml:space="preserve"> 533479701</t>
  </si>
  <si>
    <t xml:space="preserve"> 533483901</t>
  </si>
  <si>
    <t xml:space="preserve"> 533487201</t>
  </si>
  <si>
    <t xml:space="preserve"> 533489701</t>
  </si>
  <si>
    <t xml:space="preserve"> 533501501</t>
  </si>
  <si>
    <t xml:space="preserve"> 533504201</t>
  </si>
  <si>
    <t xml:space="preserve"> 533506001</t>
  </si>
  <si>
    <t xml:space="preserve"> 533508101</t>
  </si>
  <si>
    <t xml:space="preserve"> 533508701</t>
  </si>
  <si>
    <t xml:space="preserve"> 533510201</t>
  </si>
  <si>
    <t xml:space="preserve"> 558648101</t>
  </si>
  <si>
    <t xml:space="preserve"> 579813301</t>
  </si>
  <si>
    <t xml:space="preserve"> 579830701</t>
  </si>
  <si>
    <t xml:space="preserve"> 201505014</t>
  </si>
  <si>
    <t xml:space="preserve"> 595472401</t>
  </si>
  <si>
    <t xml:space="preserve"> 619911901</t>
  </si>
  <si>
    <t xml:space="preserve"> 619912501</t>
  </si>
  <si>
    <t xml:space="preserve"> 647302901</t>
  </si>
  <si>
    <t xml:space="preserve"> 647301701</t>
  </si>
  <si>
    <t xml:space="preserve">       355</t>
  </si>
  <si>
    <t xml:space="preserve"> 659309601</t>
  </si>
  <si>
    <t xml:space="preserve">       332</t>
  </si>
  <si>
    <t xml:space="preserve"> 659777201</t>
  </si>
  <si>
    <t xml:space="preserve">       365</t>
  </si>
  <si>
    <t xml:space="preserve"> 660721801</t>
  </si>
  <si>
    <t xml:space="preserve"> 666769001</t>
  </si>
  <si>
    <t xml:space="preserve"> 666868401</t>
  </si>
  <si>
    <t xml:space="preserve"> 666868701</t>
  </si>
  <si>
    <t xml:space="preserve"> 666870001</t>
  </si>
  <si>
    <t xml:space="preserve"> 675038601</t>
  </si>
  <si>
    <t xml:space="preserve">       411</t>
  </si>
  <si>
    <t xml:space="preserve"> 703452101</t>
  </si>
  <si>
    <t xml:space="preserve"> 705256001</t>
  </si>
  <si>
    <t xml:space="preserve"> 705284601</t>
  </si>
  <si>
    <t xml:space="preserve"> 705285201</t>
  </si>
  <si>
    <t xml:space="preserve"> 705293701</t>
  </si>
  <si>
    <t xml:space="preserve"> 729351201</t>
  </si>
  <si>
    <t xml:space="preserve"> 729351801</t>
  </si>
  <si>
    <t xml:space="preserve"> 729355501</t>
  </si>
  <si>
    <t xml:space="preserve"> 729358501</t>
  </si>
  <si>
    <t xml:space="preserve"> 734052701</t>
  </si>
  <si>
    <t>03-ARMAZEM CANDEIAS</t>
  </si>
  <si>
    <t>CONST., CASA DE MAQUINAS, 02 SILOS, MOEGA, BASE TULHA,SECADOR, FORNALHA E PRE-LIMPEZA</t>
  </si>
  <si>
    <t xml:space="preserve"> 772941401</t>
  </si>
  <si>
    <t xml:space="preserve">             9051327</t>
  </si>
  <si>
    <t xml:space="preserve"> 778313401</t>
  </si>
  <si>
    <t xml:space="preserve">             9051330</t>
  </si>
  <si>
    <t xml:space="preserve"> 778315901</t>
  </si>
  <si>
    <t xml:space="preserve">           9051350-1</t>
  </si>
  <si>
    <t xml:space="preserve"> 777872201</t>
  </si>
  <si>
    <t xml:space="preserve"> 789480701</t>
  </si>
  <si>
    <t xml:space="preserve"> 785017701</t>
  </si>
  <si>
    <t xml:space="preserve"> 794363001</t>
  </si>
  <si>
    <t xml:space="preserve"> 794363901</t>
  </si>
  <si>
    <t xml:space="preserve">      7090</t>
  </si>
  <si>
    <t>TROCA POR SEMENTES</t>
  </si>
  <si>
    <t xml:space="preserve"> 802275701</t>
  </si>
  <si>
    <t xml:space="preserve">     94142</t>
  </si>
  <si>
    <t>CAPATAZBR  - 5.000 LTS</t>
  </si>
  <si>
    <t xml:space="preserve"> 807229801</t>
  </si>
  <si>
    <t xml:space="preserve">    178952</t>
  </si>
  <si>
    <t xml:space="preserve"> 832547501</t>
  </si>
  <si>
    <t xml:space="preserve"> 855528001</t>
  </si>
  <si>
    <t xml:space="preserve"> 855528801</t>
  </si>
  <si>
    <t xml:space="preserve"> 866939401</t>
  </si>
  <si>
    <t xml:space="preserve"> 866939601</t>
  </si>
  <si>
    <t xml:space="preserve">               22425</t>
  </si>
  <si>
    <t>CUSTO FAZ. PANTANAL</t>
  </si>
  <si>
    <t xml:space="preserve"> 864596601</t>
  </si>
  <si>
    <t xml:space="preserve"> 862936001</t>
  </si>
  <si>
    <t xml:space="preserve"> 862946501</t>
  </si>
  <si>
    <t xml:space="preserve"> 858255201</t>
  </si>
  <si>
    <t xml:space="preserve"> 863161401</t>
  </si>
  <si>
    <t xml:space="preserve"> 863161801</t>
  </si>
  <si>
    <t xml:space="preserve"> 863162201</t>
  </si>
  <si>
    <t xml:space="preserve"> 863178901</t>
  </si>
  <si>
    <t xml:space="preserve"> 858287501</t>
  </si>
  <si>
    <t xml:space="preserve">               22030</t>
  </si>
  <si>
    <t xml:space="preserve">GASTO  PECAS  NOTA  PENDENTE  </t>
  </si>
  <si>
    <t xml:space="preserve"> 869607301</t>
  </si>
  <si>
    <t xml:space="preserve"> 865387501</t>
  </si>
  <si>
    <t xml:space="preserve"> 865388101</t>
  </si>
  <si>
    <t xml:space="preserve"> 879221801</t>
  </si>
  <si>
    <t xml:space="preserve">                 700</t>
  </si>
  <si>
    <t>CIMENTO</t>
  </si>
  <si>
    <t xml:space="preserve"> 887471601</t>
  </si>
  <si>
    <t xml:space="preserve"> 883251301</t>
  </si>
  <si>
    <t xml:space="preserve"> 894415901</t>
  </si>
  <si>
    <t xml:space="preserve">            57080354</t>
  </si>
  <si>
    <t xml:space="preserve"> 896536201</t>
  </si>
  <si>
    <t xml:space="preserve">                2605</t>
  </si>
  <si>
    <t>PAGAR COM TROCA DE SEMENTE</t>
  </si>
  <si>
    <t xml:space="preserve"> 896568101</t>
  </si>
  <si>
    <t xml:space="preserve">             9051369</t>
  </si>
  <si>
    <t xml:space="preserve"> 898466501</t>
  </si>
  <si>
    <t xml:space="preserve"> 885366501</t>
  </si>
  <si>
    <t xml:space="preserve"> 920389201</t>
  </si>
  <si>
    <t xml:space="preserve"> 907554401</t>
  </si>
  <si>
    <t xml:space="preserve"> 919832001</t>
  </si>
  <si>
    <t xml:space="preserve"> 919832201</t>
  </si>
  <si>
    <t xml:space="preserve">             2583286</t>
  </si>
  <si>
    <t xml:space="preserve"> 906179201</t>
  </si>
  <si>
    <t xml:space="preserve">             9120111</t>
  </si>
  <si>
    <t xml:space="preserve"> 905289101</t>
  </si>
  <si>
    <t xml:space="preserve">                 434</t>
  </si>
  <si>
    <t>REFERENTE NF 434</t>
  </si>
  <si>
    <t xml:space="preserve"> 928147701</t>
  </si>
  <si>
    <t xml:space="preserve">                 127</t>
  </si>
  <si>
    <t xml:space="preserve"> 933176401</t>
  </si>
  <si>
    <t xml:space="preserve"> 941212401</t>
  </si>
  <si>
    <t xml:space="preserve"> 941213801</t>
  </si>
  <si>
    <t xml:space="preserve"> 941214401</t>
  </si>
  <si>
    <t xml:space="preserve"> 941215201</t>
  </si>
  <si>
    <t>PARC. 12/12 - CONSTRUÇÃO PORTO EM HUMAITÁ/AM - CIAGRAM</t>
  </si>
  <si>
    <t xml:space="preserve"> 915625701</t>
  </si>
  <si>
    <t xml:space="preserve"> 842254601</t>
  </si>
  <si>
    <t xml:space="preserve"> ADTO SOJA</t>
  </si>
  <si>
    <t>ADTO CONTRATO DE FINANCIAMENTO - PTAX 3,6525 8% A.A.</t>
  </si>
  <si>
    <t xml:space="preserve"> 932543901</t>
  </si>
  <si>
    <t xml:space="preserve"> IPTU 2016</t>
  </si>
  <si>
    <t>PGTO - IPTU - PREF MUNICIPAL</t>
  </si>
  <si>
    <t>PARC. 04/04 DO IPTU 2016</t>
  </si>
  <si>
    <t xml:space="preserve"> 942967301</t>
  </si>
  <si>
    <t xml:space="preserve">             1785183</t>
  </si>
  <si>
    <t xml:space="preserve"> 951944501</t>
  </si>
  <si>
    <t>JOSE MARIA DE SOUZA BRITO</t>
  </si>
  <si>
    <t>29115</t>
  </si>
  <si>
    <t>SERVIÇOS DE PEDREIRO CONSTRUÇÃO DE 1 PAREDE CIAGRAM</t>
  </si>
  <si>
    <t xml:space="preserve"> 945297701</t>
  </si>
  <si>
    <t xml:space="preserve"> 940349301</t>
  </si>
  <si>
    <t xml:space="preserve"> 940421501</t>
  </si>
  <si>
    <t xml:space="preserve"> 940422101</t>
  </si>
  <si>
    <t xml:space="preserve"> 940424501</t>
  </si>
  <si>
    <t xml:space="preserve"> 940427201</t>
  </si>
  <si>
    <t xml:space="preserve"> 940430201</t>
  </si>
  <si>
    <t xml:space="preserve"> 940432001</t>
  </si>
  <si>
    <t xml:space="preserve"> 940433801</t>
  </si>
  <si>
    <t xml:space="preserve"> 940439501</t>
  </si>
  <si>
    <t xml:space="preserve"> 940441301</t>
  </si>
  <si>
    <t xml:space="preserve"> 940441901</t>
  </si>
  <si>
    <t xml:space="preserve"> 940444001</t>
  </si>
  <si>
    <t xml:space="preserve"> 940445501</t>
  </si>
  <si>
    <t xml:space="preserve"> 940446101</t>
  </si>
  <si>
    <t xml:space="preserve"> 945464201</t>
  </si>
  <si>
    <t xml:space="preserve">           697226088</t>
  </si>
  <si>
    <t xml:space="preserve"> 947561401</t>
  </si>
  <si>
    <t>TOKIO MARINE BRASIL SEGURADORA S.A.</t>
  </si>
  <si>
    <t xml:space="preserve">             5075581</t>
  </si>
  <si>
    <t>RENOVAÇÃO DE SEGURO DE 64 MAQUINAS</t>
  </si>
  <si>
    <t xml:space="preserve"> 946329701</t>
  </si>
  <si>
    <t xml:space="preserve"> 940322701</t>
  </si>
  <si>
    <t xml:space="preserve"> 940324801</t>
  </si>
  <si>
    <t xml:space="preserve"> 940331101</t>
  </si>
  <si>
    <t xml:space="preserve"> 940332601</t>
  </si>
  <si>
    <t xml:space="preserve"> 940336101</t>
  </si>
  <si>
    <t xml:space="preserve">           697227813</t>
  </si>
  <si>
    <t xml:space="preserve"> 961831301</t>
  </si>
  <si>
    <t xml:space="preserve">           697227528</t>
  </si>
  <si>
    <t xml:space="preserve"> 961885201</t>
  </si>
  <si>
    <t xml:space="preserve">             1786044</t>
  </si>
  <si>
    <t xml:space="preserve"> 957880901</t>
  </si>
  <si>
    <t xml:space="preserve">CARLOS ALBERTO PEREIRA MODOTTE </t>
  </si>
  <si>
    <t>ADIANTAMENTO DE PEDIDO DE SEMENTES</t>
  </si>
  <si>
    <t xml:space="preserve"> 964556201</t>
  </si>
  <si>
    <t xml:space="preserve">                6816</t>
  </si>
  <si>
    <t xml:space="preserve"> 964933301</t>
  </si>
  <si>
    <t xml:space="preserve">               51907</t>
  </si>
  <si>
    <t>CUSTO 01939</t>
  </si>
  <si>
    <t xml:space="preserve"> 964946501</t>
  </si>
  <si>
    <t xml:space="preserve">                 021</t>
  </si>
  <si>
    <t xml:space="preserve"> 926191601</t>
  </si>
  <si>
    <t xml:space="preserve">           697227527</t>
  </si>
  <si>
    <t xml:space="preserve"> 961818101</t>
  </si>
  <si>
    <t>APICE - CONSTRUTORA LTDA - ME</t>
  </si>
  <si>
    <t xml:space="preserve">                 624</t>
  </si>
  <si>
    <t>ELABORAÇÃO PROJETO PREVENTIVO CONTRA INCENDIO</t>
  </si>
  <si>
    <t xml:space="preserve"> 963364501</t>
  </si>
  <si>
    <t xml:space="preserve">               19260</t>
  </si>
  <si>
    <t xml:space="preserve"> 967316301</t>
  </si>
  <si>
    <t xml:space="preserve">               12308</t>
  </si>
  <si>
    <t xml:space="preserve"> 967570301</t>
  </si>
  <si>
    <t xml:space="preserve"> 958441101</t>
  </si>
  <si>
    <t xml:space="preserve"> 987004801</t>
  </si>
  <si>
    <t>IVO JUNIOR CASSOL</t>
  </si>
  <si>
    <t>16 ADTO</t>
  </si>
  <si>
    <t>ADTO REF. PEDIDO 16 - 75 SCS DE SEMENTE TM6 132 A R$ 125,00 - ICMS POR CONTA DO CLIENTE</t>
  </si>
  <si>
    <t xml:space="preserve"> 987009701</t>
  </si>
  <si>
    <t xml:space="preserve"> 976504001</t>
  </si>
  <si>
    <t xml:space="preserve">              241962</t>
  </si>
  <si>
    <t xml:space="preserve"> 990697101</t>
  </si>
  <si>
    <t xml:space="preserve">               38208</t>
  </si>
  <si>
    <t>DESP. CANTINA</t>
  </si>
  <si>
    <t xml:space="preserve"> 986463801</t>
  </si>
  <si>
    <t xml:space="preserve">GTS DO BRASIL LTDA </t>
  </si>
  <si>
    <t xml:space="preserve">               42372</t>
  </si>
  <si>
    <t>PECAS GTS</t>
  </si>
  <si>
    <t xml:space="preserve"> 981182601</t>
  </si>
  <si>
    <t xml:space="preserve">                6491</t>
  </si>
  <si>
    <t xml:space="preserve"> 992323601</t>
  </si>
  <si>
    <t xml:space="preserve"> 989248401</t>
  </si>
  <si>
    <t>PIB COMERCIO DE MATERIAIS PARA CONSTRUCAO EIRELI</t>
  </si>
  <si>
    <t xml:space="preserve">                4433</t>
  </si>
  <si>
    <t>USO EM CASA NOVA</t>
  </si>
  <si>
    <t xml:space="preserve"> 976306901</t>
  </si>
  <si>
    <t xml:space="preserve">               39471</t>
  </si>
  <si>
    <t xml:space="preserve"> 976318201</t>
  </si>
  <si>
    <t>EUGENIO ROBERTO BERGAMIM</t>
  </si>
  <si>
    <t>12</t>
  </si>
  <si>
    <t>ADTO REF. PEDIO 12 - 1.000 SCS DE SEMENTE DE SOJA TM6 4182 A R$ 130,00</t>
  </si>
  <si>
    <t xml:space="preserve"> 981267801</t>
  </si>
  <si>
    <t xml:space="preserve"> 982343401</t>
  </si>
  <si>
    <t xml:space="preserve"> 983381901</t>
  </si>
  <si>
    <t xml:space="preserve">               19330</t>
  </si>
  <si>
    <t xml:space="preserve"> 985862301</t>
  </si>
  <si>
    <t>99862</t>
  </si>
  <si>
    <t>1007250901</t>
  </si>
  <si>
    <t>15103</t>
  </si>
  <si>
    <t>UC 10268618/ JUNHO 2016/ FAZ. JAQUELINE</t>
  </si>
  <si>
    <t>1007469901</t>
  </si>
  <si>
    <t xml:space="preserve">              161118</t>
  </si>
  <si>
    <t>PÇ SECADOR</t>
  </si>
  <si>
    <t xml:space="preserve"> 979810901</t>
  </si>
  <si>
    <t>CASA NOVA COMERCIO DE MAT.PARA CONSTRUCAO LTDA EPP</t>
  </si>
  <si>
    <t xml:space="preserve">                6291</t>
  </si>
  <si>
    <t xml:space="preserve"> 979974001</t>
  </si>
  <si>
    <t xml:space="preserve">               36791</t>
  </si>
  <si>
    <t xml:space="preserve"> 987249001</t>
  </si>
  <si>
    <t xml:space="preserve"> 987531401</t>
  </si>
  <si>
    <t xml:space="preserve">                1033</t>
  </si>
  <si>
    <t>PÇ CARRETA PRANCHA</t>
  </si>
  <si>
    <t xml:space="preserve"> 981115501</t>
  </si>
  <si>
    <t xml:space="preserve">              114453</t>
  </si>
  <si>
    <t xml:space="preserve"> 990690601</t>
  </si>
  <si>
    <t xml:space="preserve">               23080</t>
  </si>
  <si>
    <t xml:space="preserve"> 991128901</t>
  </si>
  <si>
    <t xml:space="preserve">               25207</t>
  </si>
  <si>
    <t xml:space="preserve"> 991961301</t>
  </si>
  <si>
    <t xml:space="preserve">               25206</t>
  </si>
  <si>
    <t xml:space="preserve"> 991984001</t>
  </si>
  <si>
    <t xml:space="preserve">                8951</t>
  </si>
  <si>
    <t>SERVIÇO EM PNEUS CARRETA</t>
  </si>
  <si>
    <t xml:space="preserve"> 975112201</t>
  </si>
  <si>
    <t>1126</t>
  </si>
  <si>
    <t xml:space="preserve"> 988004301</t>
  </si>
  <si>
    <t xml:space="preserve">                6501</t>
  </si>
  <si>
    <t xml:space="preserve"> 991217101</t>
  </si>
  <si>
    <t xml:space="preserve"> 991300401</t>
  </si>
  <si>
    <t xml:space="preserve">MARCIA REGINA SAPIAGINSKI LIOTTO EIRELI - ME </t>
  </si>
  <si>
    <t xml:space="preserve">                 295</t>
  </si>
  <si>
    <t>SV BARRACAO SEMENTEIRA</t>
  </si>
  <si>
    <t>1008932701</t>
  </si>
  <si>
    <t xml:space="preserve">               33779</t>
  </si>
  <si>
    <t>1008943601</t>
  </si>
  <si>
    <t xml:space="preserve">FORTALEZA DISTRIBUIDORA DE MATERIAL DE CONSTRUCAO </t>
  </si>
  <si>
    <t xml:space="preserve">               38256</t>
  </si>
  <si>
    <t>USO EM GRADES</t>
  </si>
  <si>
    <t xml:space="preserve"> 997090901</t>
  </si>
  <si>
    <t xml:space="preserve">                3540</t>
  </si>
  <si>
    <t xml:space="preserve"> 997095801</t>
  </si>
  <si>
    <t xml:space="preserve">                9708</t>
  </si>
  <si>
    <t>1007158601</t>
  </si>
  <si>
    <t xml:space="preserve">                 170</t>
  </si>
  <si>
    <t>1007294301</t>
  </si>
  <si>
    <t xml:space="preserve">               21232</t>
  </si>
  <si>
    <t>APLIC. CAMINHÃO VOLVO</t>
  </si>
  <si>
    <t>1007303301</t>
  </si>
  <si>
    <t xml:space="preserve">               15582</t>
  </si>
  <si>
    <t>PÇ CAMINHAO FORD CARGO</t>
  </si>
  <si>
    <t>1007398401</t>
  </si>
  <si>
    <t xml:space="preserve">               15580</t>
  </si>
  <si>
    <t>1006265101</t>
  </si>
  <si>
    <t xml:space="preserve">               53997</t>
  </si>
  <si>
    <t>PÇ CAMINHÃO VOLVO</t>
  </si>
  <si>
    <t>1006269301</t>
  </si>
  <si>
    <t>1006652601</t>
  </si>
  <si>
    <t xml:space="preserve">               66169</t>
  </si>
  <si>
    <t xml:space="preserve"> 993654401</t>
  </si>
  <si>
    <t xml:space="preserve">    238807</t>
  </si>
  <si>
    <t>PGTO NF 238807- PECAS</t>
  </si>
  <si>
    <t xml:space="preserve"> 998752601</t>
  </si>
  <si>
    <t>DARF 05-16</t>
  </si>
  <si>
    <t>DARF REF. 05-2016 SAUDADES</t>
  </si>
  <si>
    <t>1005049901</t>
  </si>
  <si>
    <t>DARF  05-16</t>
  </si>
  <si>
    <t>DARF REF. 05-2016 VENTANIA</t>
  </si>
  <si>
    <t>1005054901</t>
  </si>
  <si>
    <t>1008047601</t>
  </si>
  <si>
    <t>198869</t>
  </si>
  <si>
    <t>UC 6814073/ JUNHO 2016 / FAZ. SAUDADES</t>
  </si>
  <si>
    <t>1003485601</t>
  </si>
  <si>
    <t>73876</t>
  </si>
  <si>
    <t>UC 2071947 / JUNHO 2016 / JK CASA 06</t>
  </si>
  <si>
    <t>1003546501</t>
  </si>
  <si>
    <t xml:space="preserve">                2107</t>
  </si>
  <si>
    <t xml:space="preserve"> 996504101</t>
  </si>
  <si>
    <t xml:space="preserve">               17307</t>
  </si>
  <si>
    <t>SOLDA PARA ATERRAMENTO</t>
  </si>
  <si>
    <t xml:space="preserve"> 996564401</t>
  </si>
  <si>
    <t>28896</t>
  </si>
  <si>
    <t xml:space="preserve"> 996739401</t>
  </si>
  <si>
    <t>1003424601</t>
  </si>
  <si>
    <t>1003433601</t>
  </si>
  <si>
    <t>1003436101</t>
  </si>
  <si>
    <t xml:space="preserve">              163035</t>
  </si>
  <si>
    <t>1002251801</t>
  </si>
  <si>
    <t xml:space="preserve">               45042</t>
  </si>
  <si>
    <t>CUSTO FRETE ESCRITORIO</t>
  </si>
  <si>
    <t>1003317001</t>
  </si>
  <si>
    <t xml:space="preserve">              128666</t>
  </si>
  <si>
    <t xml:space="preserve">PÇ TRATOR VALTRA  BH </t>
  </si>
  <si>
    <t xml:space="preserve"> 997010801</t>
  </si>
  <si>
    <t xml:space="preserve">                  52</t>
  </si>
  <si>
    <t>1003895101</t>
  </si>
  <si>
    <t xml:space="preserve">              243322</t>
  </si>
  <si>
    <t>OFICINA JK PINTURA</t>
  </si>
  <si>
    <t>1008157001</t>
  </si>
  <si>
    <t xml:space="preserve">              243333</t>
  </si>
  <si>
    <t>PINTURA REVISAO PV 4730</t>
  </si>
  <si>
    <t>1008161301</t>
  </si>
  <si>
    <t xml:space="preserve">              244017</t>
  </si>
  <si>
    <t>PRANCHA TRANSPORTE DE MAQUINAS</t>
  </si>
  <si>
    <t>1008942601</t>
  </si>
  <si>
    <t xml:space="preserve">             2016/12</t>
  </si>
  <si>
    <t>700 TONS DE CALCARIO</t>
  </si>
  <si>
    <t xml:space="preserve"> 994085601</t>
  </si>
  <si>
    <t xml:space="preserve"> 997202701</t>
  </si>
  <si>
    <t>SOUBHIA &amp; CIA LTDA</t>
  </si>
  <si>
    <t xml:space="preserve">               16678</t>
  </si>
  <si>
    <t>1006163801</t>
  </si>
  <si>
    <t xml:space="preserve"> 992936501</t>
  </si>
  <si>
    <t xml:space="preserve"> 994363501</t>
  </si>
  <si>
    <t xml:space="preserve"> 994363901</t>
  </si>
  <si>
    <t xml:space="preserve"> 994364101</t>
  </si>
  <si>
    <t xml:space="preserve"> 994364301</t>
  </si>
  <si>
    <t>L T ARAUJO FILHO - ME</t>
  </si>
  <si>
    <t xml:space="preserve">                 166</t>
  </si>
  <si>
    <t>SV MICRO ONIBUS</t>
  </si>
  <si>
    <t>1005791401</t>
  </si>
  <si>
    <t xml:space="preserve">                3837</t>
  </si>
  <si>
    <t xml:space="preserve">SV FIAT STRADA </t>
  </si>
  <si>
    <t>1005871401</t>
  </si>
  <si>
    <t>BERNADETE BACK - ME</t>
  </si>
  <si>
    <t xml:space="preserve">               59982</t>
  </si>
  <si>
    <t>PÇ MOTO HONDA BROS 150</t>
  </si>
  <si>
    <t>1005907501</t>
  </si>
  <si>
    <t xml:space="preserve">              163082</t>
  </si>
  <si>
    <t>1005931501</t>
  </si>
  <si>
    <t>1042</t>
  </si>
  <si>
    <t xml:space="preserve"> 999914401</t>
  </si>
  <si>
    <t xml:space="preserve">                4656</t>
  </si>
  <si>
    <t>FRETE REF. NF 9030/9031</t>
  </si>
  <si>
    <t>1006090301</t>
  </si>
  <si>
    <t xml:space="preserve">             1757046</t>
  </si>
  <si>
    <t>FRETE REF. NF 27118</t>
  </si>
  <si>
    <t>1006095601</t>
  </si>
  <si>
    <t xml:space="preserve">             1762339</t>
  </si>
  <si>
    <t>FRETE REF. NF 111052</t>
  </si>
  <si>
    <t>1006105601</t>
  </si>
  <si>
    <t xml:space="preserve">                 249</t>
  </si>
  <si>
    <t xml:space="preserve"> 999353801</t>
  </si>
  <si>
    <t xml:space="preserve">               11513</t>
  </si>
  <si>
    <t>DESP. MATERIAL EXPEDIENTE</t>
  </si>
  <si>
    <t xml:space="preserve"> 999368201</t>
  </si>
  <si>
    <t>COMERCIAL GIRARDELLO LTDA - ME</t>
  </si>
  <si>
    <t xml:space="preserve">                6587</t>
  </si>
  <si>
    <t>MATERIAIS PARA ESCRITORIO</t>
  </si>
  <si>
    <t>1007030801</t>
  </si>
  <si>
    <t xml:space="preserve">                1932</t>
  </si>
  <si>
    <t>SUPRIMENTOS DE INFORMATICA ESC. CENTRAL</t>
  </si>
  <si>
    <t xml:space="preserve"> 994133601</t>
  </si>
  <si>
    <t xml:space="preserve">                 537</t>
  </si>
  <si>
    <t>MENSALIDADE LINK REF MES 06/2016</t>
  </si>
  <si>
    <t>1007265601</t>
  </si>
  <si>
    <t xml:space="preserve">              115020</t>
  </si>
  <si>
    <t>1006144501</t>
  </si>
  <si>
    <t>FGTS  06-2016</t>
  </si>
  <si>
    <t>FGTS FOLHA 06-2016 MENOR APRENDIZ</t>
  </si>
  <si>
    <t>1006754901</t>
  </si>
  <si>
    <t xml:space="preserve">              241961</t>
  </si>
  <si>
    <t xml:space="preserve"> 992990601</t>
  </si>
  <si>
    <t>1003639501</t>
  </si>
  <si>
    <t>PERINI FONSECA &amp; FONSECA LTDA ME</t>
  </si>
  <si>
    <t xml:space="preserve">                5671</t>
  </si>
  <si>
    <t xml:space="preserve"> 996480101</t>
  </si>
  <si>
    <t xml:space="preserve">               76289</t>
  </si>
  <si>
    <t>PATROLA 120H</t>
  </si>
  <si>
    <t xml:space="preserve"> 999244601</t>
  </si>
  <si>
    <t xml:space="preserve">              242098</t>
  </si>
  <si>
    <t xml:space="preserve"> 999283501</t>
  </si>
  <si>
    <t xml:space="preserve">              242129</t>
  </si>
  <si>
    <t>TRINCHEIRA JK</t>
  </si>
  <si>
    <t xml:space="preserve"> 999304301</t>
  </si>
  <si>
    <t xml:space="preserve">               52816</t>
  </si>
  <si>
    <t>CASE 8120 JK</t>
  </si>
  <si>
    <t xml:space="preserve"> 999570601</t>
  </si>
  <si>
    <t>PGTO GPS 06/2016 - PRO- LABORE</t>
  </si>
  <si>
    <t>1003419701</t>
  </si>
  <si>
    <t>8348</t>
  </si>
  <si>
    <t>1004378201</t>
  </si>
  <si>
    <t xml:space="preserve">               53025</t>
  </si>
  <si>
    <t>DESP. MATERIAL DE CONSUMO</t>
  </si>
  <si>
    <t xml:space="preserve"> 994186301</t>
  </si>
  <si>
    <t>1006328401</t>
  </si>
  <si>
    <t xml:space="preserve">               17415</t>
  </si>
  <si>
    <t>PÇ CAMINHONETE HILUX</t>
  </si>
  <si>
    <t>1002906501</t>
  </si>
  <si>
    <t xml:space="preserve">               84315</t>
  </si>
  <si>
    <t>1002913901</t>
  </si>
  <si>
    <t xml:space="preserve">              162256</t>
  </si>
  <si>
    <t>PÇ HANGAR</t>
  </si>
  <si>
    <t>1002915801</t>
  </si>
  <si>
    <t xml:space="preserve">               14666</t>
  </si>
  <si>
    <t>1002959801</t>
  </si>
  <si>
    <t xml:space="preserve">PNEU TECH LTDA - EPP </t>
  </si>
  <si>
    <t xml:space="preserve">                3431</t>
  </si>
  <si>
    <t xml:space="preserve">PNEU EMPILHADEIRA </t>
  </si>
  <si>
    <t>1003155801</t>
  </si>
  <si>
    <t>1003201501</t>
  </si>
  <si>
    <t xml:space="preserve">              114837</t>
  </si>
  <si>
    <t>1005398201</t>
  </si>
  <si>
    <t xml:space="preserve">              242619</t>
  </si>
  <si>
    <t>1005567101</t>
  </si>
  <si>
    <t xml:space="preserve">                8291</t>
  </si>
  <si>
    <t>1006689601</t>
  </si>
  <si>
    <t xml:space="preserve"> 998717001</t>
  </si>
  <si>
    <t xml:space="preserve">                3913</t>
  </si>
  <si>
    <t>CUSTO OFICINA FAZ JAQUELINE</t>
  </si>
  <si>
    <t xml:space="preserve"> 998747101</t>
  </si>
  <si>
    <t xml:space="preserve">                3555</t>
  </si>
  <si>
    <t xml:space="preserve"> 998802001</t>
  </si>
  <si>
    <t>E.A DE ALMEIDA BRITO &amp; CIA LTDA</t>
  </si>
  <si>
    <t xml:space="preserve">                4041</t>
  </si>
  <si>
    <t xml:space="preserve"> 993437501</t>
  </si>
  <si>
    <t>WILIA MONTEIRO DA SILVA</t>
  </si>
  <si>
    <t xml:space="preserve">                  28</t>
  </si>
  <si>
    <t>1005096701</t>
  </si>
  <si>
    <t xml:space="preserve">                1266</t>
  </si>
  <si>
    <t xml:space="preserve"> 998431601</t>
  </si>
  <si>
    <t xml:space="preserve">                2497</t>
  </si>
  <si>
    <t xml:space="preserve"> 999964201</t>
  </si>
  <si>
    <t xml:space="preserve">              241588</t>
  </si>
  <si>
    <t xml:space="preserve"> 993008401</t>
  </si>
  <si>
    <t xml:space="preserve">              162228</t>
  </si>
  <si>
    <t xml:space="preserve"> 993033701</t>
  </si>
  <si>
    <t>535852</t>
  </si>
  <si>
    <t>UC 11995831/ JUNHO 2016/  FAZ. TRIUNFO</t>
  </si>
  <si>
    <t>1007085601</t>
  </si>
  <si>
    <t xml:space="preserve">      2649</t>
  </si>
  <si>
    <t>NF 2649 - A.J. DILL - CIAGRAM</t>
  </si>
  <si>
    <t>1004820901</t>
  </si>
  <si>
    <t xml:space="preserve">       310</t>
  </si>
  <si>
    <t>NF 310 - F H COMERCIO - CIAGRAM</t>
  </si>
  <si>
    <t>1004826401</t>
  </si>
  <si>
    <t xml:space="preserve">     30798</t>
  </si>
  <si>
    <t>NF 30798 - RODRIGO DOS SANTOS ARRAIS - CIAGRAM</t>
  </si>
  <si>
    <t>1004829401</t>
  </si>
  <si>
    <t xml:space="preserve">              211235</t>
  </si>
  <si>
    <t xml:space="preserve"> 993392401</t>
  </si>
  <si>
    <t>1004254501</t>
  </si>
  <si>
    <t xml:space="preserve">HELGA LUCIA FURLANETTO - ME </t>
  </si>
  <si>
    <t xml:space="preserve">                 250</t>
  </si>
  <si>
    <t>1004430501</t>
  </si>
  <si>
    <t xml:space="preserve">                7833</t>
  </si>
  <si>
    <t xml:space="preserve">SV COLHETADEIRA GRAOS </t>
  </si>
  <si>
    <t>1004608501</t>
  </si>
  <si>
    <t xml:space="preserve">                1599</t>
  </si>
  <si>
    <t>SV CAMINHÃO VM</t>
  </si>
  <si>
    <t>1004637201</t>
  </si>
  <si>
    <t xml:space="preserve">              163588</t>
  </si>
  <si>
    <t>1004641201</t>
  </si>
  <si>
    <t xml:space="preserve">     19308</t>
  </si>
  <si>
    <t>NF 19308 - GERDAU ACOS LONGOS - CIAGRAM</t>
  </si>
  <si>
    <t xml:space="preserve"> 992600501</t>
  </si>
  <si>
    <t xml:space="preserve">CLAUDIO SOARES DA SILVA </t>
  </si>
  <si>
    <t xml:space="preserve">       102</t>
  </si>
  <si>
    <t>FRETE DE CASCALHO E TRANSPORTE MILHO LAVOURA SECADOR JK</t>
  </si>
  <si>
    <t>1006489701</t>
  </si>
  <si>
    <t>JULIANO NUNES REIS</t>
  </si>
  <si>
    <t xml:space="preserve">       105</t>
  </si>
  <si>
    <t>1006492801</t>
  </si>
  <si>
    <t xml:space="preserve">              161290</t>
  </si>
  <si>
    <t xml:space="preserve"> 994562301</t>
  </si>
  <si>
    <t xml:space="preserve">              161613</t>
  </si>
  <si>
    <t>PÇ HIDRAULICA</t>
  </si>
  <si>
    <t xml:space="preserve"> 993067101</t>
  </si>
  <si>
    <t xml:space="preserve">              162094</t>
  </si>
  <si>
    <t xml:space="preserve"> 993092801</t>
  </si>
  <si>
    <t>B053105664</t>
  </si>
  <si>
    <t>MULTA POR EXCESSO DE PESO - SCANIA T113 H 4X2 360 - BYD3845/MG - SANTO A. DO LEVERGER/MT - 21/03/2013</t>
  </si>
  <si>
    <t>1007514501</t>
  </si>
  <si>
    <t xml:space="preserve">               34001</t>
  </si>
  <si>
    <t xml:space="preserve">USO EM CAMINHÕES </t>
  </si>
  <si>
    <t>1007596401</t>
  </si>
  <si>
    <t>1007683201</t>
  </si>
  <si>
    <t xml:space="preserve">              135537</t>
  </si>
  <si>
    <t>1007688401</t>
  </si>
  <si>
    <t xml:space="preserve">                 699</t>
  </si>
  <si>
    <t>JD 8320 R</t>
  </si>
  <si>
    <t xml:space="preserve"> 999145501</t>
  </si>
  <si>
    <t xml:space="preserve">              114666</t>
  </si>
  <si>
    <t>ESTOQUE LUBRIFICANTES</t>
  </si>
  <si>
    <t>1005356401</t>
  </si>
  <si>
    <t xml:space="preserve"> 994092001</t>
  </si>
  <si>
    <t xml:space="preserve">              193938</t>
  </si>
  <si>
    <t>1008147801</t>
  </si>
  <si>
    <t xml:space="preserve">              193781</t>
  </si>
  <si>
    <t>LAVOURA</t>
  </si>
  <si>
    <t>1008272501</t>
  </si>
  <si>
    <t xml:space="preserve">               33773</t>
  </si>
  <si>
    <t>1006780001</t>
  </si>
  <si>
    <t xml:space="preserve">               84703</t>
  </si>
  <si>
    <t>1006800401</t>
  </si>
  <si>
    <t xml:space="preserve">               56629</t>
  </si>
  <si>
    <t xml:space="preserve"> 998243601</t>
  </si>
  <si>
    <t xml:space="preserve">     28976</t>
  </si>
  <si>
    <t>LOCAÇÃO DE UMA EMPILHADEIRA - 08/06 A 08/07</t>
  </si>
  <si>
    <t xml:space="preserve"> 995589701</t>
  </si>
  <si>
    <t>JOAO BATISTA  ALVES - JARDINAGEM -ME</t>
  </si>
  <si>
    <t xml:space="preserve">                 113</t>
  </si>
  <si>
    <t xml:space="preserve">50 MUDAS DE JAMBO </t>
  </si>
  <si>
    <t>1006482101</t>
  </si>
  <si>
    <t xml:space="preserve"> 998915201</t>
  </si>
  <si>
    <t xml:space="preserve"> 993710401</t>
  </si>
  <si>
    <t xml:space="preserve"> 998496601</t>
  </si>
  <si>
    <t xml:space="preserve">                  77</t>
  </si>
  <si>
    <t>MATERIAL PARA ARMAZEM CEREJEIRAS</t>
  </si>
  <si>
    <t>1007213601</t>
  </si>
  <si>
    <t xml:space="preserve">                1251</t>
  </si>
  <si>
    <t xml:space="preserve"> 996742301</t>
  </si>
  <si>
    <t xml:space="preserve">                1942</t>
  </si>
  <si>
    <t xml:space="preserve"> 993695501</t>
  </si>
  <si>
    <t>250719</t>
  </si>
  <si>
    <t>UC 1382344 / JUNHO 2016 / FAZ. SAUDADES</t>
  </si>
  <si>
    <t>1008206101</t>
  </si>
  <si>
    <t xml:space="preserve">                2280</t>
  </si>
  <si>
    <t>1002960101</t>
  </si>
  <si>
    <t xml:space="preserve">                2282</t>
  </si>
  <si>
    <t>1002990101</t>
  </si>
  <si>
    <t>VALDIR RODRIGUES DA SILVA</t>
  </si>
  <si>
    <t xml:space="preserve"> REE 06-16</t>
  </si>
  <si>
    <t xml:space="preserve">REEMBOLSO DE DESPESAS </t>
  </si>
  <si>
    <t xml:space="preserve"> 999230101</t>
  </si>
  <si>
    <t>1004979001</t>
  </si>
  <si>
    <t xml:space="preserve">              108298</t>
  </si>
  <si>
    <t>1006350401</t>
  </si>
  <si>
    <t xml:space="preserve">              983921</t>
  </si>
  <si>
    <t>1006431301</t>
  </si>
  <si>
    <t xml:space="preserve">              983917</t>
  </si>
  <si>
    <t>1006460701</t>
  </si>
  <si>
    <t xml:space="preserve">              983918</t>
  </si>
  <si>
    <t>1006476501</t>
  </si>
  <si>
    <t xml:space="preserve">NISSEY MOTORS LTDA </t>
  </si>
  <si>
    <t xml:space="preserve">               26332</t>
  </si>
  <si>
    <t>REVISÃO HILUX</t>
  </si>
  <si>
    <t>1000201101</t>
  </si>
  <si>
    <t>1000220501</t>
  </si>
  <si>
    <t xml:space="preserve">               43784</t>
  </si>
  <si>
    <t>SERVIÇO EM PNEUS CAMINHÃO JUAREZ</t>
  </si>
  <si>
    <t>1000264901</t>
  </si>
  <si>
    <t>271732</t>
  </si>
  <si>
    <t>UC4213300 / FAZENDA TRIUNFO / JUNHO 2016</t>
  </si>
  <si>
    <t>1002732001</t>
  </si>
  <si>
    <t>272823</t>
  </si>
  <si>
    <t>UC 6284132 / JUNHO 2016 / FAZ. VENTANIA</t>
  </si>
  <si>
    <t>1002787501</t>
  </si>
  <si>
    <t>83277 ICMS</t>
  </si>
  <si>
    <t>PGTO DIF ALIQUOTA NF 83277</t>
  </si>
  <si>
    <t>1003156201</t>
  </si>
  <si>
    <t>65401 ICMS</t>
  </si>
  <si>
    <t>PGTO DIFERENCIAL ALIQUOTA NF 65401 TONIN</t>
  </si>
  <si>
    <t>1003199301</t>
  </si>
  <si>
    <t>115016 ICMS</t>
  </si>
  <si>
    <t>PGTO DIFERENCIAL ALIQUOTA NF 115016 ELETROTEL</t>
  </si>
  <si>
    <t>1003203801</t>
  </si>
  <si>
    <t>12349 ICMS</t>
  </si>
  <si>
    <t>PGTO DIFERENCIAL ALIQUOTA NF 12349</t>
  </si>
  <si>
    <t>1003209901</t>
  </si>
  <si>
    <t>66214 ICMS</t>
  </si>
  <si>
    <t>PGTO DIFERENCIAL ALIQUOTA NF  66214</t>
  </si>
  <si>
    <t>1003214301</t>
  </si>
  <si>
    <t>113795 ICMS</t>
  </si>
  <si>
    <t>PGTO DIF ALIQUOTA NF 113795 ELETROTEL</t>
  </si>
  <si>
    <t>1003226401</t>
  </si>
  <si>
    <t xml:space="preserve">  91514401</t>
  </si>
  <si>
    <t xml:space="preserve"> 305746001</t>
  </si>
  <si>
    <t xml:space="preserve"> 305746601</t>
  </si>
  <si>
    <t xml:space="preserve"> 305747201</t>
  </si>
  <si>
    <t xml:space="preserve"> 305748101</t>
  </si>
  <si>
    <t xml:space="preserve"> 305741701</t>
  </si>
  <si>
    <t xml:space="preserve"> 305742901</t>
  </si>
  <si>
    <t xml:space="preserve"> 305763901</t>
  </si>
  <si>
    <t xml:space="preserve"> 305766601</t>
  </si>
  <si>
    <t xml:space="preserve"> 255817301</t>
  </si>
  <si>
    <t xml:space="preserve"> 255818201</t>
  </si>
  <si>
    <t xml:space="preserve"> 255795401</t>
  </si>
  <si>
    <t xml:space="preserve"> 255795801</t>
  </si>
  <si>
    <t xml:space="preserve"> 255796201</t>
  </si>
  <si>
    <t xml:space="preserve"> 255778601</t>
  </si>
  <si>
    <t xml:space="preserve"> 255780101</t>
  </si>
  <si>
    <t xml:space="preserve"> 255780401</t>
  </si>
  <si>
    <t>201200693-</t>
  </si>
  <si>
    <t>CONTRATO 201200693-4/001 - FINANC  06 PLATAFORMAS COLHEIT GRAOS CASE 2162 BM</t>
  </si>
  <si>
    <t xml:space="preserve"> 160905301</t>
  </si>
  <si>
    <t>JUROS CONTRATO 201200693-4/001 - FINANC  06 PLATAFORMAS COLHEIT GRAOS CASE 2162 BM</t>
  </si>
  <si>
    <t xml:space="preserve"> 195893501</t>
  </si>
  <si>
    <t xml:space="preserve"> 247686101</t>
  </si>
  <si>
    <t xml:space="preserve"> 230198901</t>
  </si>
  <si>
    <t xml:space="preserve"> 259710701</t>
  </si>
  <si>
    <t xml:space="preserve"> 255818501</t>
  </si>
  <si>
    <t xml:space="preserve"> 247654801</t>
  </si>
  <si>
    <t xml:space="preserve"> 247683201</t>
  </si>
  <si>
    <t xml:space="preserve"> 255741301</t>
  </si>
  <si>
    <t xml:space="preserve"> 246843801</t>
  </si>
  <si>
    <t xml:space="preserve"> 255743401</t>
  </si>
  <si>
    <t xml:space="preserve"> 268705001</t>
  </si>
  <si>
    <t xml:space="preserve"> 247662201</t>
  </si>
  <si>
    <t xml:space="preserve"> 247670201</t>
  </si>
  <si>
    <t xml:space="preserve"> 259729901</t>
  </si>
  <si>
    <t xml:space="preserve"> 253948101</t>
  </si>
  <si>
    <t xml:space="preserve"> 255837901</t>
  </si>
  <si>
    <t xml:space="preserve"> 255838501</t>
  </si>
  <si>
    <t xml:space="preserve"> 253475901</t>
  </si>
  <si>
    <t xml:space="preserve"> 256691501</t>
  </si>
  <si>
    <t xml:space="preserve"> 256696201</t>
  </si>
  <si>
    <t xml:space="preserve"> 259726901</t>
  </si>
  <si>
    <t xml:space="preserve"> 259727501</t>
  </si>
  <si>
    <t xml:space="preserve"> 255820001</t>
  </si>
  <si>
    <t xml:space="preserve"> 259729001</t>
  </si>
  <si>
    <t xml:space="preserve"> 264729401</t>
  </si>
  <si>
    <t xml:space="preserve"> 301969201</t>
  </si>
  <si>
    <t xml:space="preserve"> 301970101</t>
  </si>
  <si>
    <t xml:space="preserve"> 301964101</t>
  </si>
  <si>
    <t xml:space="preserve"> 301965601</t>
  </si>
  <si>
    <t xml:space="preserve"> 301985101</t>
  </si>
  <si>
    <t xml:space="preserve"> 301986001</t>
  </si>
  <si>
    <t xml:space="preserve"> 301900501</t>
  </si>
  <si>
    <t xml:space="preserve"> 305611901</t>
  </si>
  <si>
    <t xml:space="preserve"> 305628001</t>
  </si>
  <si>
    <t xml:space="preserve"> 305628401</t>
  </si>
  <si>
    <t xml:space="preserve"> 305709901</t>
  </si>
  <si>
    <t xml:space="preserve"> 300984901</t>
  </si>
  <si>
    <t xml:space="preserve"> 300606201</t>
  </si>
  <si>
    <t>HELI CANDIDO DA SILVA</t>
  </si>
  <si>
    <t>COMPRA DE TERRAS EM NOME DE VALDIR MASUTTI JUNIOR</t>
  </si>
  <si>
    <t xml:space="preserve"> 326598501</t>
  </si>
  <si>
    <t xml:space="preserve"> 331853301</t>
  </si>
  <si>
    <t xml:space="preserve"> 333400501</t>
  </si>
  <si>
    <t xml:space="preserve"> 369824801</t>
  </si>
  <si>
    <t xml:space="preserve"> 369842601</t>
  </si>
  <si>
    <t xml:space="preserve"> 381191401</t>
  </si>
  <si>
    <t xml:space="preserve"> 407657101</t>
  </si>
  <si>
    <t xml:space="preserve"> 407657401</t>
  </si>
  <si>
    <t xml:space="preserve"> 407754101</t>
  </si>
  <si>
    <t xml:space="preserve"> 407786101</t>
  </si>
  <si>
    <t xml:space="preserve"> 259837401</t>
  </si>
  <si>
    <t xml:space="preserve"> 444375301</t>
  </si>
  <si>
    <t xml:space="preserve"> 461347201</t>
  </si>
  <si>
    <t xml:space="preserve"> 461348201</t>
  </si>
  <si>
    <t xml:space="preserve"> 461349701</t>
  </si>
  <si>
    <t xml:space="preserve"> 461752001</t>
  </si>
  <si>
    <t xml:space="preserve"> 461752301</t>
  </si>
  <si>
    <t xml:space="preserve"> 461752901</t>
  </si>
  <si>
    <t xml:space="preserve"> 461754701</t>
  </si>
  <si>
    <t xml:space="preserve"> 461758301</t>
  </si>
  <si>
    <t xml:space="preserve"> 461774001</t>
  </si>
  <si>
    <t xml:space="preserve"> 461778201</t>
  </si>
  <si>
    <t xml:space="preserve"> 461779101</t>
  </si>
  <si>
    <t xml:space="preserve"> 461381701</t>
  </si>
  <si>
    <t xml:space="preserve"> 461382001</t>
  </si>
  <si>
    <t xml:space="preserve"> 461382901</t>
  </si>
  <si>
    <t xml:space="preserve"> 461386501</t>
  </si>
  <si>
    <t xml:space="preserve"> 461386801</t>
  </si>
  <si>
    <t xml:space="preserve"> 461447801</t>
  </si>
  <si>
    <t xml:space="preserve"> 455549101</t>
  </si>
  <si>
    <t xml:space="preserve"> 483797401</t>
  </si>
  <si>
    <t xml:space="preserve"> 483798301</t>
  </si>
  <si>
    <t xml:space="preserve"> 483771201</t>
  </si>
  <si>
    <t xml:space="preserve"> 483771501</t>
  </si>
  <si>
    <t xml:space="preserve"> 483772401</t>
  </si>
  <si>
    <t xml:space="preserve"> 483773001</t>
  </si>
  <si>
    <t xml:space="preserve"> 483778701</t>
  </si>
  <si>
    <t xml:space="preserve"> 483780201</t>
  </si>
  <si>
    <t xml:space="preserve"> 483780501</t>
  </si>
  <si>
    <t xml:space="preserve"> 483789001</t>
  </si>
  <si>
    <t xml:space="preserve"> 483789301</t>
  </si>
  <si>
    <t xml:space="preserve"> 483790801</t>
  </si>
  <si>
    <t xml:space="preserve"> 499279501</t>
  </si>
  <si>
    <t xml:space="preserve"> 506293201</t>
  </si>
  <si>
    <t xml:space="preserve"> 506293801</t>
  </si>
  <si>
    <t xml:space="preserve"> 518904401</t>
  </si>
  <si>
    <t xml:space="preserve"> 518906601</t>
  </si>
  <si>
    <t xml:space="preserve"> 518906901</t>
  </si>
  <si>
    <t xml:space="preserve"> 533480001</t>
  </si>
  <si>
    <t xml:space="preserve"> 533480601</t>
  </si>
  <si>
    <t xml:space="preserve"> 533481501</t>
  </si>
  <si>
    <t xml:space="preserve"> 533485701</t>
  </si>
  <si>
    <t xml:space="preserve"> 533487601</t>
  </si>
  <si>
    <t xml:space="preserve"> 533504801</t>
  </si>
  <si>
    <t xml:space="preserve"> 533507201</t>
  </si>
  <si>
    <t xml:space="preserve"> 533507501</t>
  </si>
  <si>
    <t xml:space="preserve"> 533508401</t>
  </si>
  <si>
    <t xml:space="preserve"> 579815001</t>
  </si>
  <si>
    <t xml:space="preserve"> 619912801</t>
  </si>
  <si>
    <t xml:space="preserve"> 619915001</t>
  </si>
  <si>
    <t xml:space="preserve"> 647302601</t>
  </si>
  <si>
    <t xml:space="preserve"> 647301101</t>
  </si>
  <si>
    <t xml:space="preserve">       218</t>
  </si>
  <si>
    <t xml:space="preserve"> 659310701</t>
  </si>
  <si>
    <t xml:space="preserve">       349</t>
  </si>
  <si>
    <t xml:space="preserve"> 659762101</t>
  </si>
  <si>
    <t xml:space="preserve">       376</t>
  </si>
  <si>
    <t xml:space="preserve"> 660727701</t>
  </si>
  <si>
    <t xml:space="preserve"> 666763701</t>
  </si>
  <si>
    <t xml:space="preserve"> 666768101</t>
  </si>
  <si>
    <t xml:space="preserve"> 666883701</t>
  </si>
  <si>
    <t xml:space="preserve"> 666884001</t>
  </si>
  <si>
    <t xml:space="preserve"> 675031701</t>
  </si>
  <si>
    <t xml:space="preserve"> 675036201</t>
  </si>
  <si>
    <t xml:space="preserve"> 683288401</t>
  </si>
  <si>
    <t xml:space="preserve"> 705256801</t>
  </si>
  <si>
    <t xml:space="preserve"> 705257601</t>
  </si>
  <si>
    <t xml:space="preserve"> 705285601</t>
  </si>
  <si>
    <t xml:space="preserve"> 705293301</t>
  </si>
  <si>
    <t xml:space="preserve">       425</t>
  </si>
  <si>
    <t xml:space="preserve"> 724741801</t>
  </si>
  <si>
    <t xml:space="preserve"> 729351501</t>
  </si>
  <si>
    <t xml:space="preserve"> 729353701</t>
  </si>
  <si>
    <t xml:space="preserve"> 729354001</t>
  </si>
  <si>
    <t xml:space="preserve"> 729357301</t>
  </si>
  <si>
    <t>SERVIÇOS DE ENGENHARIA - PROJETO ARQUIT INSTAL ETC CIAGRAM</t>
  </si>
  <si>
    <t xml:space="preserve"> 739791501</t>
  </si>
  <si>
    <t xml:space="preserve"> 734065301</t>
  </si>
  <si>
    <t>F. R. ROCHA &amp; CIA . LTDA.</t>
  </si>
  <si>
    <t>GEO SAUDAD</t>
  </si>
  <si>
    <t>PGTO - ASSESSORIA AGRONOMICA</t>
  </si>
  <si>
    <t>SERV. DE AGRIMENSURA P/ GEOREFERENCIAMENTO DE 47.637,2162 HA - BLOCO FAZ. MASUTTI</t>
  </si>
  <si>
    <t xml:space="preserve"> 505808701</t>
  </si>
  <si>
    <t xml:space="preserve">            912077-1</t>
  </si>
  <si>
    <t xml:space="preserve"> 778077201</t>
  </si>
  <si>
    <t xml:space="preserve"> 789478301</t>
  </si>
  <si>
    <t xml:space="preserve"> 789479201</t>
  </si>
  <si>
    <t xml:space="preserve"> 789481601</t>
  </si>
  <si>
    <t xml:space="preserve"> 789481901</t>
  </si>
  <si>
    <t xml:space="preserve"> 789482501</t>
  </si>
  <si>
    <t xml:space="preserve"> 789484601</t>
  </si>
  <si>
    <t xml:space="preserve"> 789484901</t>
  </si>
  <si>
    <t xml:space="preserve"> 794357601</t>
  </si>
  <si>
    <t xml:space="preserve"> 794360001</t>
  </si>
  <si>
    <t xml:space="preserve"> 794360301</t>
  </si>
  <si>
    <t xml:space="preserve"> 794361501</t>
  </si>
  <si>
    <t xml:space="preserve"> 794362401</t>
  </si>
  <si>
    <t xml:space="preserve"> 794364501</t>
  </si>
  <si>
    <t xml:space="preserve">               90338</t>
  </si>
  <si>
    <t xml:space="preserve"> 783606501</t>
  </si>
  <si>
    <t xml:space="preserve">    178950</t>
  </si>
  <si>
    <t xml:space="preserve"> 832545801</t>
  </si>
  <si>
    <t xml:space="preserve"> 864943601</t>
  </si>
  <si>
    <t xml:space="preserve"> 864944301</t>
  </si>
  <si>
    <t xml:space="preserve">               16152</t>
  </si>
  <si>
    <t xml:space="preserve"> 872553601</t>
  </si>
  <si>
    <t xml:space="preserve"> 862939701</t>
  </si>
  <si>
    <t xml:space="preserve"> 865396801</t>
  </si>
  <si>
    <t xml:space="preserve"> 862946301</t>
  </si>
  <si>
    <t xml:space="preserve"> 865309101</t>
  </si>
  <si>
    <t xml:space="preserve">               80076</t>
  </si>
  <si>
    <t xml:space="preserve"> 871426301</t>
  </si>
  <si>
    <t xml:space="preserve">              905002</t>
  </si>
  <si>
    <t xml:space="preserve"> 893773101</t>
  </si>
  <si>
    <t>IMPOSTOS FEDERAIS A RETER DA PARC. 02/02 - VALOR APROXIMADO</t>
  </si>
  <si>
    <t xml:space="preserve"> 887724301</t>
  </si>
  <si>
    <t xml:space="preserve"> 879355701</t>
  </si>
  <si>
    <t xml:space="preserve"> 879355901</t>
  </si>
  <si>
    <t xml:space="preserve"> 883251901</t>
  </si>
  <si>
    <t xml:space="preserve"> 894374501</t>
  </si>
  <si>
    <t xml:space="preserve"> 894374901</t>
  </si>
  <si>
    <t xml:space="preserve"> 894415301</t>
  </si>
  <si>
    <t xml:space="preserve"> 894415701</t>
  </si>
  <si>
    <t xml:space="preserve"> 893212001</t>
  </si>
  <si>
    <t xml:space="preserve"> 893213201</t>
  </si>
  <si>
    <t xml:space="preserve"> 880876701</t>
  </si>
  <si>
    <t xml:space="preserve">               14206</t>
  </si>
  <si>
    <t xml:space="preserve"> 882964301</t>
  </si>
  <si>
    <t xml:space="preserve">       RRECA 0030416</t>
  </si>
  <si>
    <t xml:space="preserve"> 906968001</t>
  </si>
  <si>
    <t xml:space="preserve"> 920388801</t>
  </si>
  <si>
    <t xml:space="preserve"> 920389601</t>
  </si>
  <si>
    <t xml:space="preserve"> 920389801</t>
  </si>
  <si>
    <t xml:space="preserve"> 907554001</t>
  </si>
  <si>
    <t xml:space="preserve"> 927789701</t>
  </si>
  <si>
    <t xml:space="preserve"> 927789301</t>
  </si>
  <si>
    <t xml:space="preserve">             9051377</t>
  </si>
  <si>
    <t xml:space="preserve"> 921579801</t>
  </si>
  <si>
    <t xml:space="preserve"> 941214201</t>
  </si>
  <si>
    <t xml:space="preserve"> 941216001</t>
  </si>
  <si>
    <t xml:space="preserve">               41484</t>
  </si>
  <si>
    <t xml:space="preserve">GASTO  OBRA  CEREJEIRAS  ARMAZEM </t>
  </si>
  <si>
    <t xml:space="preserve"> 945479001</t>
  </si>
  <si>
    <t xml:space="preserve">                4868</t>
  </si>
  <si>
    <t>CUSTO CIAGRAM - SEMBOLETO/DADOS BANCARIOS</t>
  </si>
  <si>
    <t xml:space="preserve"> 940189701</t>
  </si>
  <si>
    <t xml:space="preserve"> 940340201</t>
  </si>
  <si>
    <t xml:space="preserve"> 940340801</t>
  </si>
  <si>
    <t xml:space="preserve"> 940346501</t>
  </si>
  <si>
    <t xml:space="preserve"> 940355101</t>
  </si>
  <si>
    <t xml:space="preserve"> 940355401</t>
  </si>
  <si>
    <t xml:space="preserve"> 940423301</t>
  </si>
  <si>
    <t xml:space="preserve"> 940425701</t>
  </si>
  <si>
    <t xml:space="preserve"> 940432301</t>
  </si>
  <si>
    <t xml:space="preserve"> 940434401</t>
  </si>
  <si>
    <t xml:space="preserve"> 940438001</t>
  </si>
  <si>
    <t xml:space="preserve"> 940439201</t>
  </si>
  <si>
    <t xml:space="preserve"> 940446401</t>
  </si>
  <si>
    <t xml:space="preserve"> 940446701</t>
  </si>
  <si>
    <t xml:space="preserve"> 940449701</t>
  </si>
  <si>
    <t xml:space="preserve"> 940451501</t>
  </si>
  <si>
    <t xml:space="preserve"> 947536901</t>
  </si>
  <si>
    <t xml:space="preserve"> 947537101</t>
  </si>
  <si>
    <t xml:space="preserve">           697226089</t>
  </si>
  <si>
    <t xml:space="preserve"> 947559001</t>
  </si>
  <si>
    <t xml:space="preserve">           697227110</t>
  </si>
  <si>
    <t xml:space="preserve"> 949186601</t>
  </si>
  <si>
    <t xml:space="preserve"> 940321201</t>
  </si>
  <si>
    <t xml:space="preserve"> 940321501</t>
  </si>
  <si>
    <t xml:space="preserve"> 940323901</t>
  </si>
  <si>
    <t xml:space="preserve"> 940325101</t>
  </si>
  <si>
    <t xml:space="preserve"> 940329001</t>
  </si>
  <si>
    <t xml:space="preserve"> 940333201</t>
  </si>
  <si>
    <t xml:space="preserve"> 940336701</t>
  </si>
  <si>
    <t xml:space="preserve"> 940337001</t>
  </si>
  <si>
    <t>THIAGO EDUARDO DOS ANJOS - ME</t>
  </si>
  <si>
    <t>CONT GEO PARAISO</t>
  </si>
  <si>
    <t>CONTRATO DE ASSESSORIA - GEO FAZ. PARAÍSO - PGTO NO FINAL DOS SERVIÇOS</t>
  </si>
  <si>
    <t xml:space="preserve"> 967534501</t>
  </si>
  <si>
    <t xml:space="preserve"> 968613701</t>
  </si>
  <si>
    <t xml:space="preserve">               99453</t>
  </si>
  <si>
    <t>CUSTO LUBRIFICANTE</t>
  </si>
  <si>
    <t xml:space="preserve"> 971386501</t>
  </si>
  <si>
    <t xml:space="preserve">               22747</t>
  </si>
  <si>
    <t xml:space="preserve"> 964913401</t>
  </si>
  <si>
    <t xml:space="preserve"> 962021101</t>
  </si>
  <si>
    <t xml:space="preserve"> 960799901</t>
  </si>
  <si>
    <t xml:space="preserve"> 967570101</t>
  </si>
  <si>
    <t xml:space="preserve">    923631</t>
  </si>
  <si>
    <t>ICMS DIFAL - 1020161923631 - CIAGRAM</t>
  </si>
  <si>
    <t xml:space="preserve"> 985082101</t>
  </si>
  <si>
    <t xml:space="preserve">              241452</t>
  </si>
  <si>
    <t>CASA JUCA MASUTTI</t>
  </si>
  <si>
    <t xml:space="preserve"> 990690801</t>
  </si>
  <si>
    <t xml:space="preserve">               37027</t>
  </si>
  <si>
    <t xml:space="preserve"> 986347601</t>
  </si>
  <si>
    <t>BOASAFRA COMERCIO E REPRESENTACOES LTDA</t>
  </si>
  <si>
    <t xml:space="preserve">               90747</t>
  </si>
  <si>
    <t xml:space="preserve"> 982813801</t>
  </si>
  <si>
    <t>242249</t>
  </si>
  <si>
    <t xml:space="preserve"> 992118401</t>
  </si>
  <si>
    <t xml:space="preserve"> 989252601</t>
  </si>
  <si>
    <t xml:space="preserve"> 982213601</t>
  </si>
  <si>
    <t xml:space="preserve"> 983381701</t>
  </si>
  <si>
    <t xml:space="preserve"> 989253301</t>
  </si>
  <si>
    <t xml:space="preserve">              161064</t>
  </si>
  <si>
    <t xml:space="preserve"> 977056401</t>
  </si>
  <si>
    <t xml:space="preserve">                1116</t>
  </si>
  <si>
    <t>SERVIÇOS EM PRANCHA</t>
  </si>
  <si>
    <t xml:space="preserve"> 989306501</t>
  </si>
  <si>
    <t xml:space="preserve"> 984608001</t>
  </si>
  <si>
    <t xml:space="preserve">               37446</t>
  </si>
  <si>
    <t xml:space="preserve"> 987162401</t>
  </si>
  <si>
    <t xml:space="preserve">              240264</t>
  </si>
  <si>
    <t>CUSTO EPI'S</t>
  </si>
  <si>
    <t xml:space="preserve"> 988785501</t>
  </si>
  <si>
    <t xml:space="preserve"> 990753001</t>
  </si>
  <si>
    <t xml:space="preserve">                6508</t>
  </si>
  <si>
    <t>PC FIAT STRADA WORKNG</t>
  </si>
  <si>
    <t xml:space="preserve"> 990785301</t>
  </si>
  <si>
    <t xml:space="preserve">              114432</t>
  </si>
  <si>
    <t>PÇ TRATOR CORTADOR GRAMA</t>
  </si>
  <si>
    <t xml:space="preserve"> 990671201</t>
  </si>
  <si>
    <t xml:space="preserve">              114450</t>
  </si>
  <si>
    <t xml:space="preserve"> 990712101</t>
  </si>
  <si>
    <t xml:space="preserve">              114208</t>
  </si>
  <si>
    <t xml:space="preserve"> 990919601</t>
  </si>
  <si>
    <t xml:space="preserve"> 972714101</t>
  </si>
  <si>
    <t xml:space="preserve">              161332</t>
  </si>
  <si>
    <t>PÇ EMPILHADEIRA</t>
  </si>
  <si>
    <t xml:space="preserve"> 980888001</t>
  </si>
  <si>
    <t xml:space="preserve"> 975112401</t>
  </si>
  <si>
    <t xml:space="preserve"> 991301701</t>
  </si>
  <si>
    <t xml:space="preserve"> 992216301</t>
  </si>
  <si>
    <t>1008935701</t>
  </si>
  <si>
    <t xml:space="preserve">               24944</t>
  </si>
  <si>
    <t>1000488801</t>
  </si>
  <si>
    <t>DISMONZA DISTRIBUIDORA DE TINTAS E ABRASIVOS LTDA</t>
  </si>
  <si>
    <t xml:space="preserve">               34759</t>
  </si>
  <si>
    <t>1006533101</t>
  </si>
  <si>
    <t xml:space="preserve">                1951</t>
  </si>
  <si>
    <t>FRETE DE CALCARIO P/ FAZ. MUSTANG</t>
  </si>
  <si>
    <t xml:space="preserve"> 999073201</t>
  </si>
  <si>
    <t xml:space="preserve">               14104</t>
  </si>
  <si>
    <t>USO EM ALOJAMENTO</t>
  </si>
  <si>
    <t>1007533301</t>
  </si>
  <si>
    <t xml:space="preserve">                4325</t>
  </si>
  <si>
    <t>1007555801</t>
  </si>
  <si>
    <t>UNIMED VALE DO JAURU</t>
  </si>
  <si>
    <t xml:space="preserve"> BOL 06-16</t>
  </si>
  <si>
    <t>PGTO - PLANOS DE SAUDE</t>
  </si>
  <si>
    <t>UNIMED BOLETO 06-2016</t>
  </si>
  <si>
    <t>1003731701</t>
  </si>
  <si>
    <t xml:space="preserve"> 998752401</t>
  </si>
  <si>
    <t>1008046501</t>
  </si>
  <si>
    <t>73869</t>
  </si>
  <si>
    <t>UC 2071907 / JUNHO 2016/ JK ALOJAMENTO II</t>
  </si>
  <si>
    <t>1003563201</t>
  </si>
  <si>
    <t xml:space="preserve">              114454</t>
  </si>
  <si>
    <t xml:space="preserve"> 992558501</t>
  </si>
  <si>
    <t xml:space="preserve">ARANTES E SEVERO LTDA - ME </t>
  </si>
  <si>
    <t>943</t>
  </si>
  <si>
    <t xml:space="preserve"> 999014701</t>
  </si>
  <si>
    <t>1003430201</t>
  </si>
  <si>
    <t>5.000 TONS CALCARIO CALCITICO 10% ENTRADA E MAIS 3 PARCELAS</t>
  </si>
  <si>
    <t>1003430801</t>
  </si>
  <si>
    <t>1003436301</t>
  </si>
  <si>
    <t xml:space="preserve">              105202</t>
  </si>
  <si>
    <t xml:space="preserve"> 999044601</t>
  </si>
  <si>
    <t xml:space="preserve">              244409</t>
  </si>
  <si>
    <t>1002254901</t>
  </si>
  <si>
    <t xml:space="preserve">              115517</t>
  </si>
  <si>
    <t>PÇ TRATOR 03223</t>
  </si>
  <si>
    <t>1002288301</t>
  </si>
  <si>
    <t xml:space="preserve">               17511</t>
  </si>
  <si>
    <t>PÇ CAMINHAO 01929</t>
  </si>
  <si>
    <t>1002441501</t>
  </si>
  <si>
    <t xml:space="preserve">              163163</t>
  </si>
  <si>
    <t>1002482601</t>
  </si>
  <si>
    <t>CARGILL AGRICOLA S/A</t>
  </si>
  <si>
    <t xml:space="preserve">  CONTRAT1</t>
  </si>
  <si>
    <t>DEVOLUÇÃO REC ARM GERAIS C.JULIO/CLAIDES</t>
  </si>
  <si>
    <t>ARMAZENAGEM, SECAGEM E PRE LIMPREZA DE 20.000 TONS SOJA - CARGILL</t>
  </si>
  <si>
    <t>1006335901</t>
  </si>
  <si>
    <t>27275</t>
  </si>
  <si>
    <t>CUSTO 01760</t>
  </si>
  <si>
    <t>1003784501</t>
  </si>
  <si>
    <t xml:space="preserve">F H DE OLIVEIRA PEIXOTO - EIRELI </t>
  </si>
  <si>
    <t xml:space="preserve">                6442</t>
  </si>
  <si>
    <t>1000062001</t>
  </si>
  <si>
    <t xml:space="preserve">               21740</t>
  </si>
  <si>
    <t>1004331801</t>
  </si>
  <si>
    <t xml:space="preserve">                1666</t>
  </si>
  <si>
    <t xml:space="preserve">CUSTO SECADOR </t>
  </si>
  <si>
    <t>1004463201</t>
  </si>
  <si>
    <t xml:space="preserve">               43906</t>
  </si>
  <si>
    <t>1004474601</t>
  </si>
  <si>
    <t xml:space="preserve">                  51</t>
  </si>
  <si>
    <t>1003903801</t>
  </si>
  <si>
    <t xml:space="preserve">                2501</t>
  </si>
  <si>
    <t>1004749401</t>
  </si>
  <si>
    <t xml:space="preserve">     86510</t>
  </si>
  <si>
    <t>EXPEDIÇÃO DE CERTIDÕES INTERMAT - FAZ. N. S. DAS GRAÇAS VII - MAT. 2174 - AGROPECUÁRIA</t>
  </si>
  <si>
    <t>1008298501</t>
  </si>
  <si>
    <t xml:space="preserve">                3588</t>
  </si>
  <si>
    <t>1008852501</t>
  </si>
  <si>
    <t xml:space="preserve">                2167</t>
  </si>
  <si>
    <t>1008904101</t>
  </si>
  <si>
    <t>1008982401</t>
  </si>
  <si>
    <t xml:space="preserve"> 997202901</t>
  </si>
  <si>
    <t>1047</t>
  </si>
  <si>
    <t>1004373701</t>
  </si>
  <si>
    <t xml:space="preserve"> 994363101</t>
  </si>
  <si>
    <t xml:space="preserve"> 994363301</t>
  </si>
  <si>
    <t xml:space="preserve">                2636</t>
  </si>
  <si>
    <t>1005892701</t>
  </si>
  <si>
    <t xml:space="preserve">                5664</t>
  </si>
  <si>
    <t>1005901801</t>
  </si>
  <si>
    <t xml:space="preserve">                3349</t>
  </si>
  <si>
    <t>1005928001</t>
  </si>
  <si>
    <t xml:space="preserve"> 995571001</t>
  </si>
  <si>
    <t xml:space="preserve"> 994249101</t>
  </si>
  <si>
    <t xml:space="preserve"> 996756301</t>
  </si>
  <si>
    <t>PÇ MOTO 02316</t>
  </si>
  <si>
    <t xml:space="preserve"> 996766201</t>
  </si>
  <si>
    <t>PNEUS VIA NOBRE LTDA</t>
  </si>
  <si>
    <t xml:space="preserve">               10438</t>
  </si>
  <si>
    <t xml:space="preserve"> 996891401</t>
  </si>
  <si>
    <t>POTENSAL NUTRICAO DE SAUDE ANIMAL LTDA</t>
  </si>
  <si>
    <t xml:space="preserve"> 996899601</t>
  </si>
  <si>
    <t xml:space="preserve">               39881</t>
  </si>
  <si>
    <t>FRETE REF. NF 39579</t>
  </si>
  <si>
    <t>1006083301</t>
  </si>
  <si>
    <t xml:space="preserve">               39882</t>
  </si>
  <si>
    <t>FRETE REF. NF 39590</t>
  </si>
  <si>
    <t>1006084001</t>
  </si>
  <si>
    <t xml:space="preserve">               40243</t>
  </si>
  <si>
    <t>FRETE REF. NF 39924</t>
  </si>
  <si>
    <t>1006086301</t>
  </si>
  <si>
    <t xml:space="preserve">             1758863</t>
  </si>
  <si>
    <t>FRETE REF. NF 179909</t>
  </si>
  <si>
    <t>1006100601</t>
  </si>
  <si>
    <t xml:space="preserve">              128013</t>
  </si>
  <si>
    <t>USO EM OFICINA</t>
  </si>
  <si>
    <t xml:space="preserve"> 996723101</t>
  </si>
  <si>
    <t xml:space="preserve">               44852</t>
  </si>
  <si>
    <t>1007018901</t>
  </si>
  <si>
    <t xml:space="preserve"> 997778501</t>
  </si>
  <si>
    <t xml:space="preserve">             1767680</t>
  </si>
  <si>
    <t>FRETE REF. NF 202635</t>
  </si>
  <si>
    <t>1006112201</t>
  </si>
  <si>
    <t>1006739301</t>
  </si>
  <si>
    <t>FGTS 06/16</t>
  </si>
  <si>
    <t>1006744301</t>
  </si>
  <si>
    <t>INSS 06-2016</t>
  </si>
  <si>
    <t>1006742701</t>
  </si>
  <si>
    <t xml:space="preserve">                 153</t>
  </si>
  <si>
    <t>SV AR CONDICIONADO</t>
  </si>
  <si>
    <t xml:space="preserve"> 992893901</t>
  </si>
  <si>
    <t xml:space="preserve">                6916</t>
  </si>
  <si>
    <t>CTE REF NF COMB.</t>
  </si>
  <si>
    <t xml:space="preserve"> 992939101</t>
  </si>
  <si>
    <t xml:space="preserve">               10442</t>
  </si>
  <si>
    <t>PÇ ONIBUS 01933</t>
  </si>
  <si>
    <t xml:space="preserve"> 996477401</t>
  </si>
  <si>
    <t>SERVICO AUTONOMO DE AGUA E ESGOTO DE VILHENA</t>
  </si>
  <si>
    <t xml:space="preserve">      1590</t>
  </si>
  <si>
    <t>PGTO - CONTAS DE AGUA</t>
  </si>
  <si>
    <t>PGTO CONTA AGUA MES 06/2016</t>
  </si>
  <si>
    <t xml:space="preserve"> 999586401</t>
  </si>
  <si>
    <t xml:space="preserve">     22052</t>
  </si>
  <si>
    <t>GRATIFICACAO VIAGEM SOUZA. VIAGEM JOSE LUIZ</t>
  </si>
  <si>
    <t xml:space="preserve"> 999597001</t>
  </si>
  <si>
    <t xml:space="preserve">               11134</t>
  </si>
  <si>
    <t xml:space="preserve"> 999274201</t>
  </si>
  <si>
    <t xml:space="preserve">               16423</t>
  </si>
  <si>
    <t xml:space="preserve"> 999400701</t>
  </si>
  <si>
    <t>53659</t>
  </si>
  <si>
    <t>1004417401</t>
  </si>
  <si>
    <t xml:space="preserve">               19514</t>
  </si>
  <si>
    <t>CONSTRUCAO - CIAGRAM</t>
  </si>
  <si>
    <t>1003699101</t>
  </si>
  <si>
    <t>1006328801</t>
  </si>
  <si>
    <t xml:space="preserve">                3799</t>
  </si>
  <si>
    <t>SV CAMINHONETE HILUX</t>
  </si>
  <si>
    <t>1002910301</t>
  </si>
  <si>
    <t>1003197201</t>
  </si>
  <si>
    <t>1006329601</t>
  </si>
  <si>
    <t>1006337201</t>
  </si>
  <si>
    <t xml:space="preserve">              114771</t>
  </si>
  <si>
    <t>PÇ COLHETADEIRA</t>
  </si>
  <si>
    <t>1005404301</t>
  </si>
  <si>
    <t xml:space="preserve">              242613</t>
  </si>
  <si>
    <t>1005579601</t>
  </si>
  <si>
    <t xml:space="preserve">              242152</t>
  </si>
  <si>
    <t>1005609601</t>
  </si>
  <si>
    <t>LEOMAR JOSE MEES - ME</t>
  </si>
  <si>
    <t xml:space="preserve">                1479</t>
  </si>
  <si>
    <t>SV IMPRESSAO</t>
  </si>
  <si>
    <t>1000015701</t>
  </si>
  <si>
    <t>39606</t>
  </si>
  <si>
    <t>1000004801</t>
  </si>
  <si>
    <t>43174</t>
  </si>
  <si>
    <t>CUSTO PARA OHR 5628</t>
  </si>
  <si>
    <t xml:space="preserve"> 995669001</t>
  </si>
  <si>
    <t>5361</t>
  </si>
  <si>
    <t>PLACA OHR 5628</t>
  </si>
  <si>
    <t xml:space="preserve"> 996202401</t>
  </si>
  <si>
    <t xml:space="preserve">                6985</t>
  </si>
  <si>
    <t>FRETE REFERENTE A NF 23262 IPIRANGA PROD DE PETROLEO</t>
  </si>
  <si>
    <t xml:space="preserve"> 998749701</t>
  </si>
  <si>
    <t xml:space="preserve">              241492</t>
  </si>
  <si>
    <t>CUSTO COM EPI FAZ JAQUELINE</t>
  </si>
  <si>
    <t xml:space="preserve"> 998750601</t>
  </si>
  <si>
    <t xml:space="preserve">       173</t>
  </si>
  <si>
    <t>PGTO NF. 173</t>
  </si>
  <si>
    <t>1002226001</t>
  </si>
  <si>
    <t>PIONEIRO SERVICO DE MUNCK LTDA - ME</t>
  </si>
  <si>
    <t xml:space="preserve">                1651</t>
  </si>
  <si>
    <t>1005134901</t>
  </si>
  <si>
    <t xml:space="preserve">                 529</t>
  </si>
  <si>
    <t>SEDE CONF.MASUTTI</t>
  </si>
  <si>
    <t>1005181801</t>
  </si>
  <si>
    <t xml:space="preserve">                 838</t>
  </si>
  <si>
    <t>CUSTO REFORMA</t>
  </si>
  <si>
    <t xml:space="preserve"> 999792601</t>
  </si>
  <si>
    <t xml:space="preserve"> 999799601</t>
  </si>
  <si>
    <t xml:space="preserve">              161879</t>
  </si>
  <si>
    <t xml:space="preserve"> 993040401</t>
  </si>
  <si>
    <t xml:space="preserve">              161362</t>
  </si>
  <si>
    <t xml:space="preserve"> 993048401</t>
  </si>
  <si>
    <t xml:space="preserve">              161839</t>
  </si>
  <si>
    <t xml:space="preserve"> 993054101</t>
  </si>
  <si>
    <t xml:space="preserve">               53024</t>
  </si>
  <si>
    <t>MATERIAL HANGAR</t>
  </si>
  <si>
    <t xml:space="preserve"> 993327001</t>
  </si>
  <si>
    <t>76</t>
  </si>
  <si>
    <t>SERVIÇO FAZENDA</t>
  </si>
  <si>
    <t>1006800301</t>
  </si>
  <si>
    <t xml:space="preserve">      2666</t>
  </si>
  <si>
    <t>NF 2666 - A.J. DILL - CIAGRAM</t>
  </si>
  <si>
    <t>1004821401</t>
  </si>
  <si>
    <t>ROGERIO APARECIDO VIEIRA RADIADORES - ME</t>
  </si>
  <si>
    <t xml:space="preserve">                 734</t>
  </si>
  <si>
    <t>RADIADOR MB 1418 COMBOIO JK</t>
  </si>
  <si>
    <t xml:space="preserve"> 993404501</t>
  </si>
  <si>
    <t xml:space="preserve">                6961</t>
  </si>
  <si>
    <t>FRETE REF NF 135029</t>
  </si>
  <si>
    <t>1004376101</t>
  </si>
  <si>
    <t xml:space="preserve">                 692</t>
  </si>
  <si>
    <t>SV TRATOR JOHN DEERE</t>
  </si>
  <si>
    <t>1004490701</t>
  </si>
  <si>
    <t xml:space="preserve">                2467</t>
  </si>
  <si>
    <t>PÇ UNO MILLE WAY ECON</t>
  </si>
  <si>
    <t>1004632101</t>
  </si>
  <si>
    <t xml:space="preserve">              239836</t>
  </si>
  <si>
    <t>OBRA BARRAÇÃO DE SEMENTE</t>
  </si>
  <si>
    <t>1004713601</t>
  </si>
  <si>
    <t xml:space="preserve">              114770</t>
  </si>
  <si>
    <t>1004790301</t>
  </si>
  <si>
    <t>DEONILCE TOMAZELLI</t>
  </si>
  <si>
    <t xml:space="preserve">       106</t>
  </si>
  <si>
    <t>1006499901</t>
  </si>
  <si>
    <t>B010176364</t>
  </si>
  <si>
    <t>MULTA POR EXCESSO DE PESO - SCANIA R440A 6X4 - ITT6084/RS - FORMOSA/GO 18/03/2013</t>
  </si>
  <si>
    <t>1007511101</t>
  </si>
  <si>
    <t xml:space="preserve">                4329</t>
  </si>
  <si>
    <t>1007582201</t>
  </si>
  <si>
    <t xml:space="preserve">              241430</t>
  </si>
  <si>
    <t xml:space="preserve"> 994400101</t>
  </si>
  <si>
    <t>1005236801</t>
  </si>
  <si>
    <t xml:space="preserve">                8268</t>
  </si>
  <si>
    <t>1005240801</t>
  </si>
  <si>
    <t xml:space="preserve">                7460</t>
  </si>
  <si>
    <t>1003153301</t>
  </si>
  <si>
    <t xml:space="preserve">               25194</t>
  </si>
  <si>
    <t>S 550 JD</t>
  </si>
  <si>
    <t>1004652001</t>
  </si>
  <si>
    <t>PEDRO DE OLIVEIRA-ME</t>
  </si>
  <si>
    <t xml:space="preserve">               25731</t>
  </si>
  <si>
    <t>1004771101</t>
  </si>
  <si>
    <t xml:space="preserve">              194106</t>
  </si>
  <si>
    <t>1006573601</t>
  </si>
  <si>
    <t xml:space="preserve">               84702</t>
  </si>
  <si>
    <t>1006804901</t>
  </si>
  <si>
    <t xml:space="preserve">              115593</t>
  </si>
  <si>
    <t>1006943701</t>
  </si>
  <si>
    <t>CMA CONSULTORIA METODOS ASSESSORIA E MERCANTIL LTD</t>
  </si>
  <si>
    <t xml:space="preserve">    171020</t>
  </si>
  <si>
    <t>MENSALIDADE CMA VOLNEI REF. 08/2016</t>
  </si>
  <si>
    <t xml:space="preserve"> 995594201</t>
  </si>
  <si>
    <t>E017308959</t>
  </si>
  <si>
    <t>AGD5115-RO - HILUX SW4 - 12/01/2015 AS 11:45 - PORTO VELHO - RO</t>
  </si>
  <si>
    <t xml:space="preserve"> 995598901</t>
  </si>
  <si>
    <t>CEREACO COMERCIO DE FERRO E AÇO LTDA ME</t>
  </si>
  <si>
    <t xml:space="preserve">                2715</t>
  </si>
  <si>
    <t>CHAPA PARA CONCERTO DE TELHADO ARMAZEM</t>
  </si>
  <si>
    <t>1006472901</t>
  </si>
  <si>
    <t>B010175158</t>
  </si>
  <si>
    <t>AEK3334/PR - SCANIA G380A6X2 - FORMOSA/GO - 11/03/2013</t>
  </si>
  <si>
    <t xml:space="preserve"> 995604901</t>
  </si>
  <si>
    <t xml:space="preserve">              115447</t>
  </si>
  <si>
    <t>TRATOR JD 7515</t>
  </si>
  <si>
    <t>1000190301</t>
  </si>
  <si>
    <t xml:space="preserve">              241470</t>
  </si>
  <si>
    <t xml:space="preserve"> 996728801</t>
  </si>
  <si>
    <t xml:space="preserve">               32304</t>
  </si>
  <si>
    <t xml:space="preserve"> 997530301</t>
  </si>
  <si>
    <t>VALMIR DE MELLO</t>
  </si>
  <si>
    <t>FRETE INSUMOS P/BOVINOCULTURA</t>
  </si>
  <si>
    <t>FRETE DE GADO DA FAZENDA PANTANAL PARA A FAZ. CAPIVARA</t>
  </si>
  <si>
    <t>1007463801</t>
  </si>
  <si>
    <t>3 DIARIAS DE PUXA DE CAROÇO DE ALGODÃO, QUIRELA E SAL PARA GADO - PANTANAL PARA CAPIVARA</t>
  </si>
  <si>
    <t>1007474301</t>
  </si>
  <si>
    <t xml:space="preserve">                2281</t>
  </si>
  <si>
    <t xml:space="preserve">CUSTO INSUMOS BOVINO </t>
  </si>
  <si>
    <t>1002972301</t>
  </si>
  <si>
    <t>1003907101</t>
  </si>
  <si>
    <t xml:space="preserve">               90113</t>
  </si>
  <si>
    <t xml:space="preserve"> 999777701</t>
  </si>
  <si>
    <t>1000200001</t>
  </si>
  <si>
    <t xml:space="preserve">               26448</t>
  </si>
  <si>
    <t>1000202401</t>
  </si>
  <si>
    <t>1000202701</t>
  </si>
  <si>
    <t xml:space="preserve">                 545</t>
  </si>
  <si>
    <t>SERVIÇO REVISÃO EM ESTEIRA</t>
  </si>
  <si>
    <t>1000214801</t>
  </si>
  <si>
    <t xml:space="preserve">                1329</t>
  </si>
  <si>
    <t>1000234801</t>
  </si>
  <si>
    <t>1000267101</t>
  </si>
  <si>
    <t xml:space="preserve">               51206</t>
  </si>
  <si>
    <t>PEÇAS NCP0532</t>
  </si>
  <si>
    <t>1002495601</t>
  </si>
  <si>
    <t xml:space="preserve">      1555</t>
  </si>
  <si>
    <t>PGTO ICMS FH CM</t>
  </si>
  <si>
    <t>1003130401</t>
  </si>
  <si>
    <t>83585 ICMS</t>
  </si>
  <si>
    <t>PGTO ICMS IMPLM AGRIC E EQUIP</t>
  </si>
  <si>
    <t>1003167701</t>
  </si>
  <si>
    <t>212034 ICMS</t>
  </si>
  <si>
    <t xml:space="preserve">PGTO DIF ALIQUOTA </t>
  </si>
  <si>
    <t>1003195601</t>
  </si>
  <si>
    <t>113796 ICMS</t>
  </si>
  <si>
    <t>PGTO DIF ALIQUOTA NF 113796 ELETROTEL</t>
  </si>
  <si>
    <t>1003225801</t>
  </si>
  <si>
    <t>73872</t>
  </si>
  <si>
    <t>UC 2071927 / JUNHO 2016/ FAZ. JK 02</t>
  </si>
  <si>
    <t>1003302401</t>
  </si>
  <si>
    <t>SEQ_PLA_MOEDA</t>
  </si>
  <si>
    <t>DATA_INDICE</t>
  </si>
  <si>
    <t xml:space="preserve">      3501</t>
  </si>
  <si>
    <t>PTAX HOJE</t>
  </si>
  <si>
    <t>PTAX DESEMB</t>
  </si>
  <si>
    <t>Projetar PTAX</t>
  </si>
  <si>
    <t>Saldo Projetado</t>
  </si>
  <si>
    <t>AH%</t>
  </si>
  <si>
    <t>Origem</t>
  </si>
  <si>
    <t>Total Desembolso Moeda Origem</t>
  </si>
  <si>
    <t>Total Desembolso Moeda Convertida</t>
  </si>
  <si>
    <t>PTAX Médio Desembolso</t>
  </si>
  <si>
    <t>Valores No Desembolso</t>
  </si>
  <si>
    <t>Valores Na Data Atual</t>
  </si>
  <si>
    <t>Valores Na Projeção do PTAX</t>
  </si>
  <si>
    <t>Variação  Ao Valor Atual</t>
  </si>
  <si>
    <t>Variação Ao Valor Projetado</t>
  </si>
  <si>
    <t>Variação  Ao Valor Desembolso</t>
  </si>
  <si>
    <t>Variação Ao Valor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</si>
</sst>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14" fontId="0" fillId="0" borderId="0" xfId="0" applyNumberFormat="1"/>
    <xf numFmtId="10" fontId="0" fillId="0" borderId="0" xfId="2" applyNumberFormat="1" applyFont="1"/>
    <xf numFmtId="43" fontId="2" fillId="0" borderId="0" xfId="1" applyFont="1" applyFill="1" applyAlignment="1">
      <alignment horizontal="center"/>
    </xf>
    <xf numFmtId="43" fontId="0" fillId="0" borderId="0" xfId="1" applyFont="1" applyFill="1"/>
    <xf numFmtId="43" fontId="2" fillId="0" borderId="0" xfId="1" applyFont="1" applyFill="1" applyAlignment="1">
      <alignment horizontal="center" vertical="center"/>
    </xf>
    <xf numFmtId="10" fontId="0" fillId="0" borderId="0" xfId="2" applyNumberFormat="1" applyFont="1" applyFill="1"/>
    <xf numFmtId="0" fontId="0" fillId="0" borderId="4" xfId="0" applyBorder="1"/>
    <xf numFmtId="43" fontId="0" fillId="0" borderId="0" xfId="1" applyFont="1" applyBorder="1"/>
    <xf numFmtId="0" fontId="0" fillId="0" borderId="0" xfId="0" applyBorder="1"/>
    <xf numFmtId="164" fontId="0" fillId="0" borderId="5" xfId="1" applyNumberFormat="1" applyFont="1" applyBorder="1"/>
    <xf numFmtId="164" fontId="2" fillId="0" borderId="5" xfId="1" applyNumberFormat="1" applyFont="1" applyBorder="1"/>
    <xf numFmtId="0" fontId="0" fillId="0" borderId="7" xfId="0" applyBorder="1"/>
    <xf numFmtId="43" fontId="0" fillId="0" borderId="7" xfId="1" applyFont="1" applyBorder="1"/>
    <xf numFmtId="164" fontId="2" fillId="0" borderId="8" xfId="1" applyNumberFormat="1" applyFont="1" applyBorder="1"/>
    <xf numFmtId="164" fontId="0" fillId="0" borderId="0" xfId="1" applyNumberFormat="1" applyFont="1" applyBorder="1"/>
    <xf numFmtId="10" fontId="0" fillId="0" borderId="0" xfId="2" applyNumberFormat="1" applyFont="1" applyBorder="1"/>
    <xf numFmtId="0" fontId="2" fillId="0" borderId="0" xfId="0" applyFont="1" applyBorder="1" applyAlignment="1"/>
    <xf numFmtId="164" fontId="2" fillId="0" borderId="0" xfId="1" applyNumberFormat="1" applyFont="1" applyBorder="1"/>
    <xf numFmtId="0" fontId="0" fillId="0" borderId="5" xfId="0" applyBorder="1"/>
    <xf numFmtId="164" fontId="2" fillId="0" borderId="0" xfId="1" applyNumberFormat="1" applyFont="1" applyFill="1" applyAlignment="1">
      <alignment horizontal="right"/>
    </xf>
    <xf numFmtId="0" fontId="0" fillId="0" borderId="9" xfId="0" applyBorder="1"/>
    <xf numFmtId="43" fontId="2" fillId="0" borderId="10" xfId="1" applyFont="1" applyFill="1" applyBorder="1" applyAlignment="1">
      <alignment horizontal="center"/>
    </xf>
    <xf numFmtId="0" fontId="0" fillId="0" borderId="10" xfId="0" applyFill="1" applyBorder="1"/>
    <xf numFmtId="43" fontId="0" fillId="0" borderId="10" xfId="1" applyFont="1" applyFill="1" applyBorder="1"/>
    <xf numFmtId="10" fontId="0" fillId="0" borderId="11" xfId="2" applyNumberFormat="1" applyFont="1" applyFill="1" applyBorder="1"/>
    <xf numFmtId="43" fontId="2" fillId="0" borderId="10" xfId="1" applyFont="1" applyFill="1" applyBorder="1" applyAlignment="1">
      <alignment horizontal="center" vertical="center"/>
    </xf>
    <xf numFmtId="10" fontId="0" fillId="0" borderId="11" xfId="2" applyNumberFormat="1" applyFont="1" applyFill="1" applyBorder="1" applyAlignment="1">
      <alignment horizontal="center"/>
    </xf>
    <xf numFmtId="164" fontId="0" fillId="0" borderId="3" xfId="1" applyNumberFormat="1" applyFont="1" applyBorder="1"/>
    <xf numFmtId="164" fontId="2" fillId="0" borderId="7" xfId="1" applyNumberFormat="1" applyFont="1" applyBorder="1"/>
    <xf numFmtId="0" fontId="0" fillId="0" borderId="10" xfId="0" applyBorder="1"/>
    <xf numFmtId="10" fontId="0" fillId="0" borderId="11" xfId="2" applyNumberFormat="1" applyFont="1" applyBorder="1"/>
    <xf numFmtId="164" fontId="2" fillId="2" borderId="0" xfId="1" applyNumberFormat="1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9">
    <dxf>
      <numFmt numFmtId="27" formatCode="dd/mm/yyyy\ hh:mm"/>
    </dxf>
    <dxf>
      <numFmt numFmtId="164" formatCode="_-* #,##0.0000_-;\-* #,##0.0000_-;_-* &quot;-&quot;??_-;_-@_-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_-* #,##0.0000_-;\-* #,##0.0000_-;_-* &quot;-&quot;??_-;_-@_-"/>
    </dxf>
    <dxf>
      <numFmt numFmtId="164" formatCode="_-* #,##0.0000_-;\-* #,##0.0000_-;_-* &quot;-&quot;??_-;_-@_-"/>
    </dxf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(padrão) GM_CONTAS_PAGAR_ABERTOS" connectionId="1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NOME_EMPRESA" tableColumnId="1"/>
      <queryTableField id="2" name="DESCRICAO_FILIAL" tableColumnId="2"/>
      <queryTableField id="3" name="DATA_LCTO" tableColumnId="3"/>
      <queryTableField id="4" name="NOME_CLIENTE" tableColumnId="4"/>
      <queryTableField id="5" name="COD_CONTA" tableColumnId="5"/>
      <queryTableField id="6" name="DOCUMENTO" tableColumnId="6"/>
      <queryTableField id="7" name="DATA_VCTO" tableColumnId="7"/>
      <queryTableField id="8" name="SIGLA_MOEDA" tableColumnId="8"/>
      <queryTableField id="9" name="VALOR_DOCUM" tableColumnId="9"/>
      <queryTableField id="10" name="VALOR_PAGO" tableColumnId="10"/>
      <queryTableField id="11" name="SALDO" tableColumnId="11"/>
      <queryTableField id="12" name="PTAX" tableColumnId="12"/>
      <queryTableField id="13" name="SALDO_CONVERTIDO" tableColumnId="13"/>
      <queryTableField id="19" dataBound="0" tableColumnId="19"/>
      <queryTableField id="20" dataBound="0" tableColumnId="20"/>
      <queryTableField id="21" dataBound="0" tableColumnId="21"/>
      <queryTableField id="14" name="DESC_FIN_HIST" tableColumnId="14"/>
      <queryTableField id="15" name="OBSERVACOES" tableColumnId="15"/>
      <queryTableField id="16" name="HOJE" tableColumnId="16"/>
      <queryTableField id="17" name="SEQ_PLA_PAGAR" tableColumnId="17"/>
      <queryTableField id="18" name="VALOR" tableColumnId="18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name="192.168.4.3_agricola (padrão) GM_INDICES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SEQ_PLA_MOEDA" tableColumnId="1"/>
      <queryTableField id="2" name="DATA_INDICE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adrão__GM_CONTAS_PAGAR_ABERTOS" displayName="Tabela_padrão__GM_CONTAS_PAGAR_ABERTOS" ref="A10:V3178" tableType="queryTable" totalsRowShown="0">
  <autoFilter ref="A10:V3178">
    <filterColumn colId="7">
      <filters>
        <filter val="US$"/>
      </filters>
    </filterColumn>
    <filterColumn colId="16">
      <filters>
        <filter val="PGTO - FIN C/GIRO BCO FIBRA S/A"/>
        <filter val="PGTO - FIN CAP GIRO BCO BRASIL"/>
        <filter val="PGTO - FIN CAP GIRO BCO CARGIL S/A"/>
        <filter val="PGTO - FIN CAP GIRO BRADESCO"/>
        <filter val="PGTO - FIN CAP GIRO METROPOLITAM"/>
        <filter val="PGTO - FIN CAP GIRO RABOBANK"/>
        <filter val="PGTO - FIN CUSTEIO B.CARGILL"/>
        <filter val="PGTO - FIN CUSTEIO BCO ITAU"/>
        <filter val="PGTO - FIN CUSTEIO BRADESCO"/>
        <filter val="PGTO - FIN CUSTEIO RABOBANK"/>
        <filter val="PGTO - FIN INVEST AIR TRACTOR INC."/>
        <filter val="PGTO - FIN INVEST BCO BASA"/>
        <filter val="PGTO - FIN INVEST BCO CATERPILAR S.A."/>
        <filter val="PGTO - FIN INVEST BCO CNH"/>
        <filter val="PGTO - FIN INVEST BCO DE LAGE"/>
        <filter val="PGTO - FIN INVEST BCO JONH DEERE"/>
        <filter val="PGTO - FIN INVEST BCO VOLVO"/>
        <filter val="PGTO - FIN INVEST BRADESCO"/>
        <filter val="PGTO - FIN INVEST CATERPILLAR FINANC"/>
      </filters>
    </filterColumn>
  </autoFilter>
  <sortState ref="A6:R2972">
    <sortCondition ref="G5:G3173"/>
  </sortState>
  <tableColumns count="22">
    <tableColumn id="1" uniqueName="1" name="NOME_EMPRESA" queryTableFieldId="1"/>
    <tableColumn id="2" uniqueName="2" name="DESCRICAO_FILIAL" queryTableFieldId="2"/>
    <tableColumn id="3" uniqueName="3" name="DATA_LCTO" queryTableFieldId="3" dataDxfId="8"/>
    <tableColumn id="4" uniqueName="4" name="NOME_CLIENTE" queryTableFieldId="4"/>
    <tableColumn id="5" uniqueName="5" name="COD_CONTA" queryTableFieldId="5"/>
    <tableColumn id="6" uniqueName="6" name="DOCUMENTO" queryTableFieldId="6"/>
    <tableColumn id="7" uniqueName="7" name="DATA_VCTO" queryTableFieldId="7" dataDxfId="7"/>
    <tableColumn id="8" uniqueName="8" name="SIGLA_MOEDA" queryTableFieldId="8"/>
    <tableColumn id="9" uniqueName="9" name="VALOR_DOCUM" queryTableFieldId="9" dataCellStyle="Vírgula"/>
    <tableColumn id="10" uniqueName="10" name="VALOR_PAGO" queryTableFieldId="10"/>
    <tableColumn id="11" uniqueName="11" name="SALDO" queryTableFieldId="11" dataCellStyle="Vírgula"/>
    <tableColumn id="12" uniqueName="12" name="PTAX HOJE" queryTableFieldId="12" dataDxfId="6" dataCellStyle="Vírgula"/>
    <tableColumn id="13" uniqueName="13" name="SALDO_CONVERTIDO" queryTableFieldId="13" dataCellStyle="Vírgula"/>
    <tableColumn id="19" uniqueName="19" name="Projetar PTAX" queryTableFieldId="19" dataDxfId="5" dataCellStyle="Vírgula">
      <calculatedColumnFormula array="1">$D$4</calculatedColumnFormula>
    </tableColumn>
    <tableColumn id="20" uniqueName="20" name="Saldo Projetado" queryTableFieldId="20" dataDxfId="4" dataCellStyle="Vírgula">
      <calculatedColumnFormula array="1">IF(Tabela_padrão__GM_CONTAS_PAGAR_ABERTOS[[#This Row],[SIGLA_MOEDA]]="US$",Tabela_padrão__GM_CONTAS_PAGAR_ABERTOS[[#This Row],[VALOR_DOCUM]]*$D$4,Tabela_padrão__GM_CONTAS_PAGAR_ABERTOS[[#This Row],[SALDO_CONVERTIDO]])</calculatedColumnFormula>
    </tableColumn>
    <tableColumn id="21" uniqueName="21" name="AH%" queryTableFieldId="21" dataDxfId="3" dataCellStyle="Porcentagem">
      <calculatedColumnFormula>(Tabela_padrão__GM_CONTAS_PAGAR_ABERTOS[[#This Row],[Saldo Projetado]]-Tabela_padrão__GM_CONTAS_PAGAR_ABERTOS[[#This Row],[SALDO_CONVERTIDO]])/Tabela_padrão__GM_CONTAS_PAGAR_ABERTOS[[#This Row],[Saldo Projetado]]</calculatedColumnFormula>
    </tableColumn>
    <tableColumn id="14" uniqueName="14" name="DESC_FIN_HIST" queryTableFieldId="14"/>
    <tableColumn id="15" uniqueName="15" name="OBSERVACOES" queryTableFieldId="15"/>
    <tableColumn id="16" uniqueName="16" name="HOJE" queryTableFieldId="16" dataDxfId="2"/>
    <tableColumn id="17" uniqueName="17" name="SEQ_PLA_PAGAR" queryTableFieldId="17"/>
    <tableColumn id="18" uniqueName="18" name="PTAX DESEMB" queryTableFieldId="18" dataDxfId="1" dataCellStyle="Vírgula"/>
    <tableColumn id="22" uniqueName="22" name="Origem" queryTableFieldId="22" dataCellStyle="Vírgula">
      <calculatedColumnFormula>Tabela_padrão__GM_CONTAS_PAGAR_ABERTOS[[#This Row],[PTAX DESEMB]]*Tabela_padrão__GM_CONTAS_PAGAR_ABERTOS[[#This Row],[VALOR_DOCUM]]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__192.168.4.3_agricola__padrão__GM_INDICES" displayName="Tabela__192.168.4.3_agricola__padrão__GM_INDICES" ref="A1:C6033" tableType="queryTable" totalsRowShown="0">
  <autoFilter ref="A1:C6033"/>
  <tableColumns count="3">
    <tableColumn id="1" uniqueName="1" name="SEQ_PLA_MOEDA" queryTableFieldId="1"/>
    <tableColumn id="2" uniqueName="2" name="DATA_INDICE" queryTableFieldId="2" dataDxfId="0"/>
    <tableColumn id="3" uniqueName="3" name="VALOR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78"/>
  <sheetViews>
    <sheetView tabSelected="1" topLeftCell="D1" zoomScale="80" zoomScaleNormal="80" workbookViewId="0">
      <selection activeCell="D140" sqref="D140"/>
    </sheetView>
  </sheetViews>
  <sheetFormatPr defaultRowHeight="12.75" x14ac:dyDescent="0.2"/>
  <cols>
    <col min="1" max="1" width="42.85546875" hidden="1" customWidth="1"/>
    <col min="2" max="2" width="20.7109375" hidden="1" customWidth="1"/>
    <col min="3" max="3" width="15.42578125" hidden="1" customWidth="1"/>
    <col min="4" max="4" width="35.28515625" customWidth="1"/>
    <col min="5" max="5" width="13.140625" hidden="1" customWidth="1"/>
    <col min="6" max="6" width="19" hidden="1" customWidth="1"/>
    <col min="7" max="7" width="14.140625" style="4" bestFit="1" customWidth="1"/>
    <col min="8" max="8" width="14.5703125" bestFit="1" customWidth="1"/>
    <col min="9" max="9" width="18.5703125" style="2" customWidth="1"/>
    <col min="10" max="10" width="14.140625" hidden="1" customWidth="1"/>
    <col min="11" max="11" width="13.5703125" style="2" hidden="1" customWidth="1"/>
    <col min="12" max="12" width="18" style="3" bestFit="1" customWidth="1"/>
    <col min="13" max="13" width="21.140625" style="2" customWidth="1"/>
    <col min="14" max="14" width="16.5703125" style="3" bestFit="1" customWidth="1"/>
    <col min="15" max="15" width="18.42578125" style="2" bestFit="1" customWidth="1"/>
    <col min="16" max="16" width="18.28515625" style="5" customWidth="1"/>
    <col min="17" max="17" width="28.85546875" customWidth="1"/>
    <col min="18" max="18" width="39" customWidth="1"/>
    <col min="19" max="19" width="15.42578125" hidden="1" customWidth="1"/>
    <col min="20" max="20" width="16.5703125" hidden="1" customWidth="1"/>
    <col min="21" max="21" width="18.42578125" style="3" customWidth="1"/>
    <col min="22" max="22" width="14.85546875" style="2" bestFit="1" customWidth="1"/>
  </cols>
  <sheetData>
    <row r="1" spans="1:22" ht="13.5" thickBot="1" x14ac:dyDescent="0.25">
      <c r="N1" s="18"/>
      <c r="O1" s="11"/>
      <c r="P1" s="19"/>
      <c r="Q1" s="12"/>
      <c r="R1" s="12"/>
    </row>
    <row r="2" spans="1:22" x14ac:dyDescent="0.2">
      <c r="H2" s="40" t="s">
        <v>6159</v>
      </c>
      <c r="I2" s="41"/>
      <c r="J2" s="41"/>
      <c r="K2" s="41"/>
      <c r="L2" s="42"/>
      <c r="N2" s="40" t="s">
        <v>6160</v>
      </c>
      <c r="O2" s="41"/>
      <c r="P2" s="42"/>
      <c r="Q2" s="20"/>
      <c r="R2" s="40" t="s">
        <v>6161</v>
      </c>
      <c r="S2" s="41"/>
      <c r="T2" s="41"/>
      <c r="U2" s="31"/>
    </row>
    <row r="3" spans="1:22" x14ac:dyDescent="0.2">
      <c r="D3" s="23" t="s">
        <v>6152</v>
      </c>
      <c r="H3" s="10"/>
      <c r="I3" s="11"/>
      <c r="J3" s="12"/>
      <c r="K3" s="11"/>
      <c r="L3" s="13"/>
      <c r="N3" s="10"/>
      <c r="O3" s="11"/>
      <c r="P3" s="22"/>
      <c r="Q3" s="11"/>
      <c r="R3" s="10"/>
      <c r="S3" s="11"/>
      <c r="T3" s="12"/>
      <c r="U3" s="13"/>
    </row>
    <row r="4" spans="1:22" x14ac:dyDescent="0.2">
      <c r="D4" s="35">
        <v>3.55</v>
      </c>
      <c r="H4" s="36" t="s">
        <v>6156</v>
      </c>
      <c r="I4" s="37"/>
      <c r="J4" s="12"/>
      <c r="K4" s="11"/>
      <c r="L4" s="14">
        <f>SUBTOTAL(9,Tabela_padrão__GM_CONTAS_PAGAR_ABERTOS[VALOR_DOCUM])</f>
        <v>91114553.289999977</v>
      </c>
      <c r="N4" s="36" t="s">
        <v>6156</v>
      </c>
      <c r="O4" s="37"/>
      <c r="P4" s="14">
        <f>SUBTOTAL(9,Tabela_padrão__GM_CONTAS_PAGAR_ABERTOS[VALOR_DOCUM])</f>
        <v>91114553.289999977</v>
      </c>
      <c r="Q4" s="11"/>
      <c r="R4" s="36" t="s">
        <v>6156</v>
      </c>
      <c r="S4" s="37"/>
      <c r="T4" s="21">
        <f>SUBTOTAL(9,Tabela_padrão__GM_CONTAS_PAGAR_ABERTOS[VALOR_DOCUM])</f>
        <v>91114553.289999977</v>
      </c>
      <c r="U4" s="14">
        <f>SUBTOTAL(9,Tabela_padrão__GM_CONTAS_PAGAR_ABERTOS[VALOR_DOCUM])</f>
        <v>91114553.289999977</v>
      </c>
    </row>
    <row r="5" spans="1:22" x14ac:dyDescent="0.2">
      <c r="H5" s="36" t="s">
        <v>6157</v>
      </c>
      <c r="I5" s="37"/>
      <c r="J5" s="12"/>
      <c r="K5" s="11"/>
      <c r="L5" s="14">
        <f>SUBTOTAL(9,Tabela_padrão__GM_CONTAS_PAGAR_ABERTOS[Origem])</f>
        <v>286562567.76980305</v>
      </c>
      <c r="N5" s="36" t="s">
        <v>6157</v>
      </c>
      <c r="O5" s="37"/>
      <c r="P5" s="14">
        <f t="array" ref="P5">SUBTOTAL(9,Tabela_padrão__GM_CONTAS_PAGAR_ABERTOS[SALDO_CONVERTIDO])</f>
        <v>299803326.14541596</v>
      </c>
      <c r="Q5" s="11"/>
      <c r="R5" s="36" t="s">
        <v>6157</v>
      </c>
      <c r="S5" s="37"/>
      <c r="T5" s="21">
        <f t="array" ref="T5">SUBTOTAL(9,Tabela_padrão__GM_CONTAS_PAGAR_ABERTOS[SALDO_CONVERTIDO])</f>
        <v>299803326.14541596</v>
      </c>
      <c r="U5" s="14">
        <f t="array" ref="U5">SUBTOTAL(9,Tabela_padrão__GM_CONTAS_PAGAR_ABERTOS[Saldo Projetado])</f>
        <v>323456664.17949998</v>
      </c>
    </row>
    <row r="6" spans="1:22" ht="13.5" thickBot="1" x14ac:dyDescent="0.25">
      <c r="H6" s="38" t="s">
        <v>6158</v>
      </c>
      <c r="I6" s="39"/>
      <c r="J6" s="15"/>
      <c r="K6" s="16"/>
      <c r="L6" s="17">
        <f>L5/L4</f>
        <v>3.1450800933823371</v>
      </c>
      <c r="N6" s="38" t="s">
        <v>6158</v>
      </c>
      <c r="O6" s="39"/>
      <c r="P6" s="17">
        <f>P5/P4</f>
        <v>3.2904000000000004</v>
      </c>
      <c r="Q6" s="11"/>
      <c r="R6" s="38" t="s">
        <v>6158</v>
      </c>
      <c r="S6" s="39"/>
      <c r="T6" s="32">
        <f>T5/T4</f>
        <v>3.2904000000000004</v>
      </c>
      <c r="U6" s="17">
        <f>U5/U4</f>
        <v>3.5500000000000007</v>
      </c>
    </row>
    <row r="7" spans="1:22" ht="13.5" thickBot="1" x14ac:dyDescent="0.25">
      <c r="H7" s="24" t="s">
        <v>6162</v>
      </c>
      <c r="I7" s="25"/>
      <c r="J7" s="26"/>
      <c r="K7" s="27"/>
      <c r="L7" s="28">
        <f>(L6-P6)/L6</f>
        <v>-4.6205470863344818E-2</v>
      </c>
      <c r="M7" s="8"/>
      <c r="N7" s="24" t="s">
        <v>6164</v>
      </c>
      <c r="O7" s="29"/>
      <c r="P7" s="30">
        <f>(P6-L6)/P6</f>
        <v>4.4164814799922E-2</v>
      </c>
      <c r="R7" s="24" t="s">
        <v>6164</v>
      </c>
      <c r="S7" s="33"/>
      <c r="T7" s="33"/>
      <c r="U7" s="34">
        <f>(U6-L6)/U6</f>
        <v>0.11406194552610241</v>
      </c>
    </row>
    <row r="8" spans="1:22" ht="13.5" thickBot="1" x14ac:dyDescent="0.25">
      <c r="H8" s="24" t="s">
        <v>6163</v>
      </c>
      <c r="I8" s="25"/>
      <c r="J8" s="26"/>
      <c r="K8" s="27"/>
      <c r="L8" s="28">
        <f>(L6-U6)/L6</f>
        <v>-0.1287470889754663</v>
      </c>
      <c r="M8" s="6"/>
      <c r="N8" s="24" t="s">
        <v>6163</v>
      </c>
      <c r="O8" s="25"/>
      <c r="P8" s="30">
        <f>(P6-U6)/P6</f>
        <v>-7.8896182834913758E-2</v>
      </c>
      <c r="R8" s="24" t="s">
        <v>6165</v>
      </c>
      <c r="S8" s="33"/>
      <c r="T8" s="33"/>
      <c r="U8" s="34">
        <f>(U6-P6)/U6</f>
        <v>7.3126760563380341E-2</v>
      </c>
    </row>
    <row r="9" spans="1:22" x14ac:dyDescent="0.2">
      <c r="O9" s="7"/>
      <c r="P9" s="9"/>
    </row>
    <row r="10" spans="1:2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s="4" t="s">
        <v>6</v>
      </c>
      <c r="H10" t="s">
        <v>7</v>
      </c>
      <c r="I10" s="2" t="s">
        <v>8</v>
      </c>
      <c r="J10" t="s">
        <v>9</v>
      </c>
      <c r="K10" s="2" t="s">
        <v>10</v>
      </c>
      <c r="L10" s="3" t="s">
        <v>6150</v>
      </c>
      <c r="M10" s="2" t="s">
        <v>11</v>
      </c>
      <c r="N10" s="3" t="s">
        <v>6152</v>
      </c>
      <c r="O10" s="2" t="s">
        <v>6153</v>
      </c>
      <c r="P10" s="5" t="s">
        <v>6154</v>
      </c>
      <c r="Q10" t="s">
        <v>12</v>
      </c>
      <c r="R10" t="s">
        <v>13</v>
      </c>
      <c r="S10" t="s">
        <v>14</v>
      </c>
      <c r="T10" t="s">
        <v>15</v>
      </c>
      <c r="U10" s="3" t="s">
        <v>6151</v>
      </c>
      <c r="V10" s="2" t="s">
        <v>6155</v>
      </c>
    </row>
    <row r="11" spans="1:22" hidden="1" x14ac:dyDescent="0.2">
      <c r="A11" t="s">
        <v>17</v>
      </c>
      <c r="B11" t="s">
        <v>18</v>
      </c>
      <c r="C11" s="1">
        <v>41850</v>
      </c>
      <c r="D11" t="s">
        <v>19</v>
      </c>
      <c r="E11">
        <v>13140003</v>
      </c>
      <c r="F11" t="s">
        <v>2808</v>
      </c>
      <c r="G11" s="4">
        <v>42557</v>
      </c>
      <c r="H11" t="s">
        <v>66</v>
      </c>
      <c r="I11" s="2">
        <v>124188.33</v>
      </c>
      <c r="K11" s="2">
        <v>124188.33</v>
      </c>
      <c r="L11" s="3">
        <v>3.2904</v>
      </c>
      <c r="M11" s="2">
        <v>408629.28103200003</v>
      </c>
      <c r="N11" s="3">
        <f t="array" ref="N11">$D$4</f>
        <v>3.55</v>
      </c>
      <c r="O11" s="2">
        <f t="array" ref="O11">IF(Tabela_padrão__GM_CONTAS_PAGAR_ABERTOS[[#This Row],[SIGLA_MOEDA]]="US$",Tabela_padrão__GM_CONTAS_PAGAR_ABERTOS[[#This Row],[VALOR_DOCUM]]*$D$4,Tabela_padrão__GM_CONTAS_PAGAR_ABERTOS[[#This Row],[SALDO_CONVERTIDO]])</f>
        <v>440868.57149999996</v>
      </c>
      <c r="P11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11" t="s">
        <v>268</v>
      </c>
      <c r="R11" t="s">
        <v>2809</v>
      </c>
      <c r="S11" s="1">
        <v>42557</v>
      </c>
      <c r="T11" t="s">
        <v>4941</v>
      </c>
      <c r="U11" s="3">
        <v>2.2277999999999998</v>
      </c>
      <c r="V11" s="2">
        <f>Tabela_padrão__GM_CONTAS_PAGAR_ABERTOS[[#This Row],[PTAX DESEMB]]*Tabela_padrão__GM_CONTAS_PAGAR_ABERTOS[[#This Row],[VALOR_DOCUM]]</f>
        <v>276666.761574</v>
      </c>
    </row>
    <row r="12" spans="1:22" hidden="1" x14ac:dyDescent="0.2">
      <c r="A12" t="s">
        <v>17</v>
      </c>
      <c r="B12" t="s">
        <v>25</v>
      </c>
      <c r="C12" s="1">
        <v>40983</v>
      </c>
      <c r="D12" t="s">
        <v>26</v>
      </c>
      <c r="E12">
        <v>13101001</v>
      </c>
      <c r="F12" t="s">
        <v>27</v>
      </c>
      <c r="G12" s="4">
        <v>42093</v>
      </c>
      <c r="H12" t="s">
        <v>21</v>
      </c>
      <c r="I12" s="2">
        <v>3000000.2</v>
      </c>
      <c r="J12">
        <v>2235936</v>
      </c>
      <c r="K12" s="2">
        <v>764064.2</v>
      </c>
      <c r="L12" s="3">
        <v>1</v>
      </c>
      <c r="M12" s="2">
        <v>764064.2</v>
      </c>
      <c r="N12" s="3">
        <f t="array" ref="N12">$D$4</f>
        <v>3.55</v>
      </c>
      <c r="O12" s="2">
        <f t="array" ref="O12">IF(Tabela_padrão__GM_CONTAS_PAGAR_ABERTOS[[#This Row],[SIGLA_MOEDA]]="US$",Tabela_padrão__GM_CONTAS_PAGAR_ABERTOS[[#This Row],[VALOR_DOCUM]]*$D$4,Tabela_padrão__GM_CONTAS_PAGAR_ABERTOS[[#This Row],[SALDO_CONVERTIDO]])</f>
        <v>764064.2</v>
      </c>
      <c r="P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" t="s">
        <v>28</v>
      </c>
      <c r="R12" t="s">
        <v>29</v>
      </c>
      <c r="S12" s="1">
        <v>42557</v>
      </c>
      <c r="T12" t="s">
        <v>30</v>
      </c>
      <c r="U12" s="3">
        <v>1.8146</v>
      </c>
      <c r="V12" s="2">
        <f>Tabela_padrão__GM_CONTAS_PAGAR_ABERTOS[[#This Row],[PTAX DESEMB]]*Tabela_padrão__GM_CONTAS_PAGAR_ABERTOS[[#This Row],[VALOR_DOCUM]]</f>
        <v>5443800.3629200002</v>
      </c>
    </row>
    <row r="13" spans="1:22" hidden="1" x14ac:dyDescent="0.2">
      <c r="A13" t="s">
        <v>17</v>
      </c>
      <c r="B13" t="s">
        <v>18</v>
      </c>
      <c r="C13" s="1">
        <v>41394</v>
      </c>
      <c r="D13" t="s">
        <v>31</v>
      </c>
      <c r="E13">
        <v>13140003</v>
      </c>
      <c r="F13" t="s">
        <v>32</v>
      </c>
      <c r="G13" s="4">
        <v>43769</v>
      </c>
      <c r="H13" t="s">
        <v>21</v>
      </c>
      <c r="I13" s="2">
        <v>5155.33</v>
      </c>
      <c r="K13" s="2">
        <v>5155.33</v>
      </c>
      <c r="L13" s="3">
        <v>1</v>
      </c>
      <c r="M13" s="2">
        <v>5155.33</v>
      </c>
      <c r="N13" s="3">
        <f t="array" ref="N13">$D$4</f>
        <v>3.55</v>
      </c>
      <c r="O13" s="2">
        <f t="array" ref="O13">IF(Tabela_padrão__GM_CONTAS_PAGAR_ABERTOS[[#This Row],[SIGLA_MOEDA]]="US$",Tabela_padrão__GM_CONTAS_PAGAR_ABERTOS[[#This Row],[VALOR_DOCUM]]*$D$4,Tabela_padrão__GM_CONTAS_PAGAR_ABERTOS[[#This Row],[SALDO_CONVERTIDO]])</f>
        <v>5155.33</v>
      </c>
      <c r="P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" t="s">
        <v>33</v>
      </c>
      <c r="R13" t="s">
        <v>34</v>
      </c>
      <c r="S13" s="1">
        <v>42557</v>
      </c>
      <c r="T13" t="s">
        <v>35</v>
      </c>
      <c r="U13" s="3">
        <v>1.9999</v>
      </c>
      <c r="V13" s="2">
        <f>Tabela_padrão__GM_CONTAS_PAGAR_ABERTOS[[#This Row],[PTAX DESEMB]]*Tabela_padrão__GM_CONTAS_PAGAR_ABERTOS[[#This Row],[VALOR_DOCUM]]</f>
        <v>10310.144467</v>
      </c>
    </row>
    <row r="14" spans="1:22" hidden="1" x14ac:dyDescent="0.2">
      <c r="A14" t="s">
        <v>17</v>
      </c>
      <c r="B14" t="s">
        <v>18</v>
      </c>
      <c r="C14" s="1">
        <v>41394</v>
      </c>
      <c r="D14" t="s">
        <v>31</v>
      </c>
      <c r="E14">
        <v>13140003</v>
      </c>
      <c r="F14" t="s">
        <v>32</v>
      </c>
      <c r="G14" s="4">
        <v>44500</v>
      </c>
      <c r="H14" t="s">
        <v>21</v>
      </c>
      <c r="I14" s="2">
        <v>3789.54</v>
      </c>
      <c r="K14" s="2">
        <v>3789.54</v>
      </c>
      <c r="L14" s="3">
        <v>1</v>
      </c>
      <c r="M14" s="2">
        <v>3789.54</v>
      </c>
      <c r="N14" s="3">
        <f t="array" ref="N14">$D$4</f>
        <v>3.55</v>
      </c>
      <c r="O14" s="2">
        <f t="array" ref="O14">IF(Tabela_padrão__GM_CONTAS_PAGAR_ABERTOS[[#This Row],[SIGLA_MOEDA]]="US$",Tabela_padrão__GM_CONTAS_PAGAR_ABERTOS[[#This Row],[VALOR_DOCUM]]*$D$4,Tabela_padrão__GM_CONTAS_PAGAR_ABERTOS[[#This Row],[SALDO_CONVERTIDO]])</f>
        <v>3789.54</v>
      </c>
      <c r="P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" t="s">
        <v>33</v>
      </c>
      <c r="R14" t="s">
        <v>34</v>
      </c>
      <c r="S14" s="1">
        <v>42557</v>
      </c>
      <c r="T14" t="s">
        <v>36</v>
      </c>
      <c r="U14" s="3">
        <v>1.9999</v>
      </c>
      <c r="V14" s="2">
        <f>Tabela_padrão__GM_CONTAS_PAGAR_ABERTOS[[#This Row],[PTAX DESEMB]]*Tabela_padrão__GM_CONTAS_PAGAR_ABERTOS[[#This Row],[VALOR_DOCUM]]</f>
        <v>7578.7010460000001</v>
      </c>
    </row>
    <row r="15" spans="1:22" hidden="1" x14ac:dyDescent="0.2">
      <c r="A15" t="s">
        <v>17</v>
      </c>
      <c r="B15" t="s">
        <v>18</v>
      </c>
      <c r="C15" s="1">
        <v>41394</v>
      </c>
      <c r="D15" t="s">
        <v>31</v>
      </c>
      <c r="E15">
        <v>19105006</v>
      </c>
      <c r="F15" t="s">
        <v>37</v>
      </c>
      <c r="G15" s="4">
        <v>43404</v>
      </c>
      <c r="H15" t="s">
        <v>21</v>
      </c>
      <c r="I15" s="2">
        <v>30491.96</v>
      </c>
      <c r="K15" s="2">
        <v>30491.96</v>
      </c>
      <c r="L15" s="3">
        <v>1</v>
      </c>
      <c r="M15" s="2">
        <v>30491.96</v>
      </c>
      <c r="N15" s="3">
        <f t="array" ref="N15">$D$4</f>
        <v>3.55</v>
      </c>
      <c r="O15" s="2">
        <f t="array" ref="O15">IF(Tabela_padrão__GM_CONTAS_PAGAR_ABERTOS[[#This Row],[SIGLA_MOEDA]]="US$",Tabela_padrão__GM_CONTAS_PAGAR_ABERTOS[[#This Row],[VALOR_DOCUM]]*$D$4,Tabela_padrão__GM_CONTAS_PAGAR_ABERTOS[[#This Row],[SALDO_CONVERTIDO]])</f>
        <v>30491.96</v>
      </c>
      <c r="P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" t="s">
        <v>38</v>
      </c>
      <c r="R15" t="s">
        <v>39</v>
      </c>
      <c r="S15" s="1">
        <v>42557</v>
      </c>
      <c r="T15" t="s">
        <v>40</v>
      </c>
      <c r="U15" s="3">
        <v>1.9999</v>
      </c>
      <c r="V15" s="2">
        <f>Tabela_padrão__GM_CONTAS_PAGAR_ABERTOS[[#This Row],[PTAX DESEMB]]*Tabela_padrão__GM_CONTAS_PAGAR_ABERTOS[[#This Row],[VALOR_DOCUM]]</f>
        <v>60980.870803999998</v>
      </c>
    </row>
    <row r="16" spans="1:22" hidden="1" x14ac:dyDescent="0.2">
      <c r="A16" t="s">
        <v>17</v>
      </c>
      <c r="B16" t="s">
        <v>18</v>
      </c>
      <c r="C16" s="1">
        <v>41394</v>
      </c>
      <c r="D16" t="s">
        <v>31</v>
      </c>
      <c r="E16">
        <v>19105006</v>
      </c>
      <c r="F16" t="s">
        <v>41</v>
      </c>
      <c r="G16" s="4">
        <v>45596</v>
      </c>
      <c r="H16" t="s">
        <v>21</v>
      </c>
      <c r="I16" s="2">
        <v>21792.99</v>
      </c>
      <c r="K16" s="2">
        <v>21792.99</v>
      </c>
      <c r="L16" s="3">
        <v>1</v>
      </c>
      <c r="M16" s="2">
        <v>21792.99</v>
      </c>
      <c r="N16" s="3">
        <f t="array" ref="N16">$D$4</f>
        <v>3.55</v>
      </c>
      <c r="O16" s="2">
        <f t="array" ref="O16">IF(Tabela_padrão__GM_CONTAS_PAGAR_ABERTOS[[#This Row],[SIGLA_MOEDA]]="US$",Tabela_padrão__GM_CONTAS_PAGAR_ABERTOS[[#This Row],[VALOR_DOCUM]]*$D$4,Tabela_padrão__GM_CONTAS_PAGAR_ABERTOS[[#This Row],[SALDO_CONVERTIDO]])</f>
        <v>21792.99</v>
      </c>
      <c r="P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" t="s">
        <v>38</v>
      </c>
      <c r="R16" t="s">
        <v>34</v>
      </c>
      <c r="S16" s="1">
        <v>42557</v>
      </c>
      <c r="T16" t="s">
        <v>42</v>
      </c>
      <c r="U16" s="3">
        <v>1.9999</v>
      </c>
      <c r="V16" s="2">
        <f>Tabela_padrão__GM_CONTAS_PAGAR_ABERTOS[[#This Row],[PTAX DESEMB]]*Tabela_padrão__GM_CONTAS_PAGAR_ABERTOS[[#This Row],[VALOR_DOCUM]]</f>
        <v>43583.800701</v>
      </c>
    </row>
    <row r="17" spans="1:22" hidden="1" x14ac:dyDescent="0.2">
      <c r="A17" t="s">
        <v>17</v>
      </c>
      <c r="B17" t="s">
        <v>18</v>
      </c>
      <c r="C17" s="1">
        <v>41394</v>
      </c>
      <c r="D17" t="s">
        <v>31</v>
      </c>
      <c r="E17">
        <v>13140003</v>
      </c>
      <c r="F17" t="s">
        <v>43</v>
      </c>
      <c r="G17" s="4">
        <v>44500</v>
      </c>
      <c r="H17" t="s">
        <v>21</v>
      </c>
      <c r="I17" s="2">
        <v>6578.96</v>
      </c>
      <c r="K17" s="2">
        <v>6578.96</v>
      </c>
      <c r="L17" s="3">
        <v>1</v>
      </c>
      <c r="M17" s="2">
        <v>6578.96</v>
      </c>
      <c r="N17" s="3">
        <f t="array" ref="N17">$D$4</f>
        <v>3.55</v>
      </c>
      <c r="O17" s="2">
        <f t="array" ref="O17">IF(Tabela_padrão__GM_CONTAS_PAGAR_ABERTOS[[#This Row],[SIGLA_MOEDA]]="US$",Tabela_padrão__GM_CONTAS_PAGAR_ABERTOS[[#This Row],[VALOR_DOCUM]]*$D$4,Tabela_padrão__GM_CONTAS_PAGAR_ABERTOS[[#This Row],[SALDO_CONVERTIDO]])</f>
        <v>6578.96</v>
      </c>
      <c r="P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" t="s">
        <v>33</v>
      </c>
      <c r="R17" t="s">
        <v>39</v>
      </c>
      <c r="S17" s="1">
        <v>42557</v>
      </c>
      <c r="T17" t="s">
        <v>44</v>
      </c>
      <c r="U17" s="3">
        <v>1.9999</v>
      </c>
      <c r="V17" s="2">
        <f>Tabela_padrão__GM_CONTAS_PAGAR_ABERTOS[[#This Row],[PTAX DESEMB]]*Tabela_padrão__GM_CONTAS_PAGAR_ABERTOS[[#This Row],[VALOR_DOCUM]]</f>
        <v>13157.262103999999</v>
      </c>
    </row>
    <row r="18" spans="1:22" x14ac:dyDescent="0.2">
      <c r="A18" t="s">
        <v>17</v>
      </c>
      <c r="B18" t="s">
        <v>18</v>
      </c>
      <c r="C18" s="1">
        <v>41850</v>
      </c>
      <c r="D18" t="s">
        <v>19</v>
      </c>
      <c r="E18">
        <v>19105006</v>
      </c>
      <c r="F18" t="s">
        <v>2808</v>
      </c>
      <c r="G18" s="4">
        <v>42557</v>
      </c>
      <c r="H18" t="s">
        <v>66</v>
      </c>
      <c r="I18" s="2">
        <v>1666666.67</v>
      </c>
      <c r="K18" s="2">
        <v>1666666.67</v>
      </c>
      <c r="L18" s="3">
        <v>3.2904</v>
      </c>
      <c r="M18" s="2">
        <v>5484000.0109679997</v>
      </c>
      <c r="N18" s="3">
        <f t="array" ref="N18">$D$4</f>
        <v>3.55</v>
      </c>
      <c r="O18" s="2">
        <f t="array" ref="O18">IF(Tabela_padrão__GM_CONTAS_PAGAR_ABERTOS[[#This Row],[SIGLA_MOEDA]]="US$",Tabela_padrão__GM_CONTAS_PAGAR_ABERTOS[[#This Row],[VALOR_DOCUM]]*$D$4,Tabela_padrão__GM_CONTAS_PAGAR_ABERTOS[[#This Row],[SALDO_CONVERTIDO]])</f>
        <v>5916666.6784999995</v>
      </c>
      <c r="P18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8" t="s">
        <v>637</v>
      </c>
      <c r="R18" t="s">
        <v>2809</v>
      </c>
      <c r="S18" s="1">
        <v>42557</v>
      </c>
      <c r="T18" t="s">
        <v>5631</v>
      </c>
      <c r="U18" s="3">
        <v>2.2277999999999998</v>
      </c>
      <c r="V18" s="2">
        <f>Tabela_padrão__GM_CONTAS_PAGAR_ABERTOS[[#This Row],[PTAX DESEMB]]*Tabela_padrão__GM_CONTAS_PAGAR_ABERTOS[[#This Row],[VALOR_DOCUM]]</f>
        <v>3713000.0074259993</v>
      </c>
    </row>
    <row r="19" spans="1:22" hidden="1" x14ac:dyDescent="0.2">
      <c r="A19" t="s">
        <v>17</v>
      </c>
      <c r="B19" t="s">
        <v>18</v>
      </c>
      <c r="C19" s="1">
        <v>42277</v>
      </c>
      <c r="D19" t="s">
        <v>60</v>
      </c>
      <c r="E19">
        <v>19105002</v>
      </c>
      <c r="F19" t="s">
        <v>365</v>
      </c>
      <c r="G19" s="4">
        <v>42561</v>
      </c>
      <c r="H19" t="s">
        <v>21</v>
      </c>
      <c r="I19" s="2">
        <v>9113.31</v>
      </c>
      <c r="K19" s="2">
        <v>9113.31</v>
      </c>
      <c r="L19" s="3">
        <v>1</v>
      </c>
      <c r="M19" s="2">
        <v>9113.31</v>
      </c>
      <c r="N19" s="3">
        <f t="array" ref="N19">$D$4</f>
        <v>3.55</v>
      </c>
      <c r="O19" s="2">
        <f t="array" ref="O19">IF(Tabela_padrão__GM_CONTAS_PAGAR_ABERTOS[[#This Row],[SIGLA_MOEDA]]="US$",Tabela_padrão__GM_CONTAS_PAGAR_ABERTOS[[#This Row],[VALOR_DOCUM]]*$D$4,Tabela_padrão__GM_CONTAS_PAGAR_ABERTOS[[#This Row],[SALDO_CONVERTIDO]])</f>
        <v>9113.31</v>
      </c>
      <c r="P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" t="s">
        <v>62</v>
      </c>
      <c r="R19" t="s">
        <v>366</v>
      </c>
      <c r="S19" s="1">
        <v>42557</v>
      </c>
      <c r="T19" t="s">
        <v>3584</v>
      </c>
      <c r="U19" s="3">
        <v>4.1172000000000004</v>
      </c>
      <c r="V19" s="2">
        <f>Tabela_padrão__GM_CONTAS_PAGAR_ABERTOS[[#This Row],[PTAX DESEMB]]*Tabela_padrão__GM_CONTAS_PAGAR_ABERTOS[[#This Row],[VALOR_DOCUM]]</f>
        <v>37521.319931999999</v>
      </c>
    </row>
    <row r="20" spans="1:22" hidden="1" x14ac:dyDescent="0.2">
      <c r="A20" t="s">
        <v>45</v>
      </c>
      <c r="B20" t="s">
        <v>18</v>
      </c>
      <c r="C20" s="1">
        <v>41339</v>
      </c>
      <c r="D20" t="s">
        <v>91</v>
      </c>
      <c r="E20">
        <v>19105002</v>
      </c>
      <c r="F20" t="s">
        <v>92</v>
      </c>
      <c r="G20" s="4">
        <v>42566</v>
      </c>
      <c r="H20" t="s">
        <v>21</v>
      </c>
      <c r="I20" s="2">
        <v>20000</v>
      </c>
      <c r="K20" s="2">
        <v>20000</v>
      </c>
      <c r="L20" s="3">
        <v>1</v>
      </c>
      <c r="M20" s="2">
        <v>20000</v>
      </c>
      <c r="N20" s="3">
        <f t="array" ref="N20">$D$4</f>
        <v>3.55</v>
      </c>
      <c r="O20" s="2">
        <f t="array" ref="O20">IF(Tabela_padrão__GM_CONTAS_PAGAR_ABERTOS[[#This Row],[SIGLA_MOEDA]]="US$",Tabela_padrão__GM_CONTAS_PAGAR_ABERTOS[[#This Row],[VALOR_DOCUM]]*$D$4,Tabela_padrão__GM_CONTAS_PAGAR_ABERTOS[[#This Row],[SALDO_CONVERTIDO]])</f>
        <v>20000</v>
      </c>
      <c r="P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" t="s">
        <v>93</v>
      </c>
      <c r="R20" t="s">
        <v>94</v>
      </c>
      <c r="S20" s="1">
        <v>42557</v>
      </c>
      <c r="T20" t="s">
        <v>95</v>
      </c>
      <c r="U20" s="3">
        <v>1.9693000000000001</v>
      </c>
      <c r="V20" s="2">
        <f>Tabela_padrão__GM_CONTAS_PAGAR_ABERTOS[[#This Row],[PTAX DESEMB]]*Tabela_padrão__GM_CONTAS_PAGAR_ABERTOS[[#This Row],[VALOR_DOCUM]]</f>
        <v>39386</v>
      </c>
    </row>
    <row r="21" spans="1:22" hidden="1" x14ac:dyDescent="0.2">
      <c r="A21" t="s">
        <v>45</v>
      </c>
      <c r="B21" t="s">
        <v>18</v>
      </c>
      <c r="C21" s="1">
        <v>41319</v>
      </c>
      <c r="D21" t="s">
        <v>91</v>
      </c>
      <c r="E21">
        <v>19105002</v>
      </c>
      <c r="F21" t="s">
        <v>99</v>
      </c>
      <c r="G21" s="4">
        <v>42566</v>
      </c>
      <c r="H21" t="s">
        <v>21</v>
      </c>
      <c r="I21" s="2">
        <v>2833.33</v>
      </c>
      <c r="K21" s="2">
        <v>2833.33</v>
      </c>
      <c r="L21" s="3">
        <v>1</v>
      </c>
      <c r="M21" s="2">
        <v>2833.33</v>
      </c>
      <c r="N21" s="3">
        <f t="array" ref="N21">$D$4</f>
        <v>3.55</v>
      </c>
      <c r="O21" s="2">
        <f t="array" ref="O21">IF(Tabela_padrão__GM_CONTAS_PAGAR_ABERTOS[[#This Row],[SIGLA_MOEDA]]="US$",Tabela_padrão__GM_CONTAS_PAGAR_ABERTOS[[#This Row],[VALOR_DOCUM]]*$D$4,Tabela_padrão__GM_CONTAS_PAGAR_ABERTOS[[#This Row],[SALDO_CONVERTIDO]])</f>
        <v>2833.33</v>
      </c>
      <c r="P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" t="s">
        <v>93</v>
      </c>
      <c r="R21" t="s">
        <v>100</v>
      </c>
      <c r="S21" s="1">
        <v>42557</v>
      </c>
      <c r="T21" t="s">
        <v>110</v>
      </c>
      <c r="U21" s="3">
        <v>1.9670000000000001</v>
      </c>
      <c r="V21" s="2">
        <f>Tabela_padrão__GM_CONTAS_PAGAR_ABERTOS[[#This Row],[PTAX DESEMB]]*Tabela_padrão__GM_CONTAS_PAGAR_ABERTOS[[#This Row],[VALOR_DOCUM]]</f>
        <v>5573.1601099999998</v>
      </c>
    </row>
    <row r="22" spans="1:22" hidden="1" x14ac:dyDescent="0.2">
      <c r="A22" t="s">
        <v>45</v>
      </c>
      <c r="B22" t="s">
        <v>18</v>
      </c>
      <c r="C22" s="1">
        <v>41441</v>
      </c>
      <c r="D22" t="s">
        <v>122</v>
      </c>
      <c r="E22">
        <v>13140001</v>
      </c>
      <c r="F22" t="s">
        <v>130</v>
      </c>
      <c r="G22" s="4">
        <v>42566</v>
      </c>
      <c r="H22" t="s">
        <v>21</v>
      </c>
      <c r="I22" s="2">
        <v>456.81</v>
      </c>
      <c r="K22" s="2">
        <v>456.81</v>
      </c>
      <c r="L22" s="3">
        <v>1</v>
      </c>
      <c r="M22" s="2">
        <v>456.81</v>
      </c>
      <c r="N22" s="3">
        <f t="array" ref="N22">$D$4</f>
        <v>3.55</v>
      </c>
      <c r="O22" s="2">
        <f t="array" ref="O22">IF(Tabela_padrão__GM_CONTAS_PAGAR_ABERTOS[[#This Row],[SIGLA_MOEDA]]="US$",Tabela_padrão__GM_CONTAS_PAGAR_ABERTOS[[#This Row],[VALOR_DOCUM]]*$D$4,Tabela_padrão__GM_CONTAS_PAGAR_ABERTOS[[#This Row],[SALDO_CONVERTIDO]])</f>
        <v>456.81</v>
      </c>
      <c r="P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" t="s">
        <v>47</v>
      </c>
      <c r="R22" t="s">
        <v>125</v>
      </c>
      <c r="S22" s="1">
        <v>42557</v>
      </c>
      <c r="T22" t="s">
        <v>134</v>
      </c>
      <c r="U22" s="3">
        <v>2.1366999999999998</v>
      </c>
      <c r="V22" s="2">
        <f>Tabela_padrão__GM_CONTAS_PAGAR_ABERTOS[[#This Row],[PTAX DESEMB]]*Tabela_padrão__GM_CONTAS_PAGAR_ABERTOS[[#This Row],[VALOR_DOCUM]]</f>
        <v>976.06592699999987</v>
      </c>
    </row>
    <row r="23" spans="1:22" hidden="1" x14ac:dyDescent="0.2">
      <c r="A23" t="s">
        <v>45</v>
      </c>
      <c r="B23" t="s">
        <v>18</v>
      </c>
      <c r="C23" s="1">
        <v>41768</v>
      </c>
      <c r="D23" t="s">
        <v>122</v>
      </c>
      <c r="E23">
        <v>19105002</v>
      </c>
      <c r="F23" t="s">
        <v>210</v>
      </c>
      <c r="G23" s="4">
        <v>42566</v>
      </c>
      <c r="H23" t="s">
        <v>21</v>
      </c>
      <c r="I23" s="2">
        <v>5083.33</v>
      </c>
      <c r="K23" s="2">
        <v>5083.33</v>
      </c>
      <c r="L23" s="3">
        <v>1</v>
      </c>
      <c r="M23" s="2">
        <v>5083.33</v>
      </c>
      <c r="N23" s="3">
        <f t="array" ref="N23">$D$4</f>
        <v>3.55</v>
      </c>
      <c r="O23" s="2">
        <f t="array" ref="O23">IF(Tabela_padrão__GM_CONTAS_PAGAR_ABERTOS[[#This Row],[SIGLA_MOEDA]]="US$",Tabela_padrão__GM_CONTAS_PAGAR_ABERTOS[[#This Row],[VALOR_DOCUM]]*$D$4,Tabela_padrão__GM_CONTAS_PAGAR_ABERTOS[[#This Row],[SALDO_CONVERTIDO]])</f>
        <v>5083.33</v>
      </c>
      <c r="P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" t="s">
        <v>211</v>
      </c>
      <c r="R23" t="s">
        <v>212</v>
      </c>
      <c r="S23" s="1">
        <v>42557</v>
      </c>
      <c r="T23" t="s">
        <v>229</v>
      </c>
      <c r="U23" s="3">
        <v>2.2107000000000001</v>
      </c>
      <c r="V23" s="2">
        <f>Tabela_padrão__GM_CONTAS_PAGAR_ABERTOS[[#This Row],[PTAX DESEMB]]*Tabela_padrão__GM_CONTAS_PAGAR_ABERTOS[[#This Row],[VALOR_DOCUM]]</f>
        <v>11237.717631</v>
      </c>
    </row>
    <row r="24" spans="1:22" hidden="1" x14ac:dyDescent="0.2">
      <c r="A24" t="s">
        <v>45</v>
      </c>
      <c r="B24" t="s">
        <v>18</v>
      </c>
      <c r="C24" s="1">
        <v>41823</v>
      </c>
      <c r="D24" t="s">
        <v>72</v>
      </c>
      <c r="E24">
        <v>19105002</v>
      </c>
      <c r="F24" t="s">
        <v>233</v>
      </c>
      <c r="G24" s="4">
        <v>42566</v>
      </c>
      <c r="H24" t="s">
        <v>21</v>
      </c>
      <c r="I24" s="2">
        <v>14210.53</v>
      </c>
      <c r="K24" s="2">
        <v>14210.53</v>
      </c>
      <c r="L24" s="3">
        <v>1</v>
      </c>
      <c r="M24" s="2">
        <v>14210.53</v>
      </c>
      <c r="N24" s="3">
        <f t="array" ref="N24">$D$4</f>
        <v>3.55</v>
      </c>
      <c r="O24" s="2">
        <f t="array" ref="O24">IF(Tabela_padrão__GM_CONTAS_PAGAR_ABERTOS[[#This Row],[SIGLA_MOEDA]]="US$",Tabela_padrão__GM_CONTAS_PAGAR_ABERTOS[[#This Row],[VALOR_DOCUM]]*$D$4,Tabela_padrão__GM_CONTAS_PAGAR_ABERTOS[[#This Row],[SALDO_CONVERTIDO]])</f>
        <v>14210.53</v>
      </c>
      <c r="P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" t="s">
        <v>196</v>
      </c>
      <c r="R24" t="s">
        <v>234</v>
      </c>
      <c r="S24" s="1">
        <v>42557</v>
      </c>
      <c r="T24" t="s">
        <v>236</v>
      </c>
      <c r="U24" s="3">
        <v>2.2134</v>
      </c>
      <c r="V24" s="2">
        <f>Tabela_padrão__GM_CONTAS_PAGAR_ABERTOS[[#This Row],[PTAX DESEMB]]*Tabela_padrão__GM_CONTAS_PAGAR_ABERTOS[[#This Row],[VALOR_DOCUM]]</f>
        <v>31453.587102000001</v>
      </c>
    </row>
    <row r="25" spans="1:22" hidden="1" x14ac:dyDescent="0.2">
      <c r="A25" t="s">
        <v>45</v>
      </c>
      <c r="B25" t="s">
        <v>18</v>
      </c>
      <c r="C25" s="1">
        <v>41303</v>
      </c>
      <c r="D25" t="s">
        <v>56</v>
      </c>
      <c r="E25">
        <v>15101001</v>
      </c>
      <c r="F25" t="s">
        <v>27</v>
      </c>
      <c r="G25" s="4">
        <v>42824</v>
      </c>
      <c r="H25" t="s">
        <v>21</v>
      </c>
      <c r="I25" s="2">
        <v>1000000</v>
      </c>
      <c r="K25" s="2">
        <v>1000000</v>
      </c>
      <c r="L25" s="3">
        <v>1</v>
      </c>
      <c r="M25" s="2">
        <v>1000000</v>
      </c>
      <c r="N25" s="3">
        <f t="array" ref="N25">$D$4</f>
        <v>3.55</v>
      </c>
      <c r="O25" s="2">
        <f t="array" ref="O25">IF(Tabela_padrão__GM_CONTAS_PAGAR_ABERTOS[[#This Row],[SIGLA_MOEDA]]="US$",Tabela_padrão__GM_CONTAS_PAGAR_ABERTOS[[#This Row],[VALOR_DOCUM]]*$D$4,Tabela_padrão__GM_CONTAS_PAGAR_ABERTOS[[#This Row],[SALDO_CONVERTIDO]])</f>
        <v>1000000</v>
      </c>
      <c r="P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" t="s">
        <v>57</v>
      </c>
      <c r="R25" t="s">
        <v>58</v>
      </c>
      <c r="S25" s="1">
        <v>42557</v>
      </c>
      <c r="T25" t="s">
        <v>59</v>
      </c>
      <c r="U25" s="3">
        <v>2.0240999999999998</v>
      </c>
      <c r="V25" s="2">
        <f>Tabela_padrão__GM_CONTAS_PAGAR_ABERTOS[[#This Row],[PTAX DESEMB]]*Tabela_padrão__GM_CONTAS_PAGAR_ABERTOS[[#This Row],[VALOR_DOCUM]]</f>
        <v>2024099.9999999998</v>
      </c>
    </row>
    <row r="26" spans="1:22" hidden="1" x14ac:dyDescent="0.2">
      <c r="A26" t="s">
        <v>45</v>
      </c>
      <c r="B26" t="s">
        <v>18</v>
      </c>
      <c r="C26" s="1">
        <v>41771</v>
      </c>
      <c r="D26" t="s">
        <v>122</v>
      </c>
      <c r="E26">
        <v>13140001</v>
      </c>
      <c r="F26" t="s">
        <v>214</v>
      </c>
      <c r="G26" s="4">
        <v>42566</v>
      </c>
      <c r="H26" t="s">
        <v>21</v>
      </c>
      <c r="I26" s="2">
        <v>960.34</v>
      </c>
      <c r="K26" s="2">
        <v>960.34</v>
      </c>
      <c r="L26" s="3">
        <v>1</v>
      </c>
      <c r="M26" s="2">
        <v>960.34</v>
      </c>
      <c r="N26" s="3">
        <f t="array" ref="N26">$D$4</f>
        <v>3.55</v>
      </c>
      <c r="O26" s="2">
        <f t="array" ref="O26">IF(Tabela_padrão__GM_CONTAS_PAGAR_ABERTOS[[#This Row],[SIGLA_MOEDA]]="US$",Tabela_padrão__GM_CONTAS_PAGAR_ABERTOS[[#This Row],[VALOR_DOCUM]]*$D$4,Tabela_padrão__GM_CONTAS_PAGAR_ABERTOS[[#This Row],[SALDO_CONVERTIDO]])</f>
        <v>960.34</v>
      </c>
      <c r="P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" t="s">
        <v>47</v>
      </c>
      <c r="R26" t="s">
        <v>215</v>
      </c>
      <c r="S26" s="1">
        <v>42557</v>
      </c>
      <c r="T26" t="s">
        <v>1247</v>
      </c>
      <c r="U26" s="3">
        <v>2.2191999999999998</v>
      </c>
      <c r="V26" s="2">
        <f>Tabela_padrão__GM_CONTAS_PAGAR_ABERTOS[[#This Row],[PTAX DESEMB]]*Tabela_padrão__GM_CONTAS_PAGAR_ABERTOS[[#This Row],[VALOR_DOCUM]]</f>
        <v>2131.1865279999997</v>
      </c>
    </row>
    <row r="27" spans="1:22" hidden="1" x14ac:dyDescent="0.2">
      <c r="A27" t="s">
        <v>17</v>
      </c>
      <c r="B27" t="s">
        <v>18</v>
      </c>
      <c r="C27" s="1">
        <v>41327</v>
      </c>
      <c r="D27" t="s">
        <v>19</v>
      </c>
      <c r="E27">
        <v>19105002</v>
      </c>
      <c r="F27" t="s">
        <v>1975</v>
      </c>
      <c r="G27" s="4">
        <v>42566</v>
      </c>
      <c r="H27" t="s">
        <v>21</v>
      </c>
      <c r="I27" s="2">
        <v>43333.33</v>
      </c>
      <c r="K27" s="2">
        <v>43333.33</v>
      </c>
      <c r="L27" s="3">
        <v>1</v>
      </c>
      <c r="M27" s="2">
        <v>43333.33</v>
      </c>
      <c r="N27" s="3">
        <f t="array" ref="N27">$D$4</f>
        <v>3.55</v>
      </c>
      <c r="O27" s="2">
        <f t="array" ref="O27">IF(Tabela_padrão__GM_CONTAS_PAGAR_ABERTOS[[#This Row],[SIGLA_MOEDA]]="US$",Tabela_padrão__GM_CONTAS_PAGAR_ABERTOS[[#This Row],[VALOR_DOCUM]]*$D$4,Tabela_padrão__GM_CONTAS_PAGAR_ABERTOS[[#This Row],[SALDO_CONVERTIDO]])</f>
        <v>43333.33</v>
      </c>
      <c r="P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" t="s">
        <v>22</v>
      </c>
      <c r="R27" t="s">
        <v>1976</v>
      </c>
      <c r="S27" s="1">
        <v>42557</v>
      </c>
      <c r="T27" t="s">
        <v>1977</v>
      </c>
      <c r="U27" s="3">
        <v>1.972</v>
      </c>
      <c r="V27" s="2">
        <f>Tabela_padrão__GM_CONTAS_PAGAR_ABERTOS[[#This Row],[PTAX DESEMB]]*Tabela_padrão__GM_CONTAS_PAGAR_ABERTOS[[#This Row],[VALOR_DOCUM]]</f>
        <v>85453.326759999996</v>
      </c>
    </row>
    <row r="28" spans="1:22" hidden="1" x14ac:dyDescent="0.2">
      <c r="A28" t="s">
        <v>45</v>
      </c>
      <c r="B28" t="s">
        <v>18</v>
      </c>
      <c r="C28" s="1">
        <v>41319</v>
      </c>
      <c r="D28" t="s">
        <v>91</v>
      </c>
      <c r="E28">
        <v>13140001</v>
      </c>
      <c r="F28" t="s">
        <v>99</v>
      </c>
      <c r="G28" s="4">
        <v>42566</v>
      </c>
      <c r="H28" t="s">
        <v>21</v>
      </c>
      <c r="I28" s="2">
        <v>109.39</v>
      </c>
      <c r="K28" s="2">
        <v>109.39</v>
      </c>
      <c r="L28" s="3">
        <v>1</v>
      </c>
      <c r="M28" s="2">
        <v>109.39</v>
      </c>
      <c r="N28" s="3">
        <f t="array" ref="N28">$D$4</f>
        <v>3.55</v>
      </c>
      <c r="O28" s="2">
        <f t="array" ref="O28">IF(Tabela_padrão__GM_CONTAS_PAGAR_ABERTOS[[#This Row],[SIGLA_MOEDA]]="US$",Tabela_padrão__GM_CONTAS_PAGAR_ABERTOS[[#This Row],[VALOR_DOCUM]]*$D$4,Tabela_padrão__GM_CONTAS_PAGAR_ABERTOS[[#This Row],[SALDO_CONVERTIDO]])</f>
        <v>109.39</v>
      </c>
      <c r="P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" t="s">
        <v>47</v>
      </c>
      <c r="R28" t="s">
        <v>100</v>
      </c>
      <c r="S28" s="1">
        <v>42557</v>
      </c>
      <c r="T28" t="s">
        <v>1978</v>
      </c>
      <c r="U28" s="3">
        <v>1.9670000000000001</v>
      </c>
      <c r="V28" s="2">
        <f>Tabela_padrão__GM_CONTAS_PAGAR_ABERTOS[[#This Row],[PTAX DESEMB]]*Tabela_padrão__GM_CONTAS_PAGAR_ABERTOS[[#This Row],[VALOR_DOCUM]]</f>
        <v>215.17013</v>
      </c>
    </row>
    <row r="29" spans="1:22" hidden="1" x14ac:dyDescent="0.2">
      <c r="A29" t="s">
        <v>45</v>
      </c>
      <c r="B29" t="s">
        <v>18</v>
      </c>
      <c r="C29" s="1">
        <v>41439</v>
      </c>
      <c r="D29" t="s">
        <v>122</v>
      </c>
      <c r="E29">
        <v>19105002</v>
      </c>
      <c r="F29" t="s">
        <v>123</v>
      </c>
      <c r="G29" s="4">
        <v>42566</v>
      </c>
      <c r="H29" t="s">
        <v>21</v>
      </c>
      <c r="I29" s="2">
        <v>8166.67</v>
      </c>
      <c r="K29" s="2">
        <v>8166.67</v>
      </c>
      <c r="L29" s="3">
        <v>1</v>
      </c>
      <c r="M29" s="2">
        <v>8166.67</v>
      </c>
      <c r="N29" s="3">
        <f t="array" ref="N29">$D$4</f>
        <v>3.55</v>
      </c>
      <c r="O29" s="2">
        <f t="array" ref="O29">IF(Tabela_padrão__GM_CONTAS_PAGAR_ABERTOS[[#This Row],[SIGLA_MOEDA]]="US$",Tabela_padrão__GM_CONTAS_PAGAR_ABERTOS[[#This Row],[VALOR_DOCUM]]*$D$4,Tabela_padrão__GM_CONTAS_PAGAR_ABERTOS[[#This Row],[SALDO_CONVERTIDO]])</f>
        <v>8166.67</v>
      </c>
      <c r="P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" t="s">
        <v>124</v>
      </c>
      <c r="R29" t="s">
        <v>125</v>
      </c>
      <c r="S29" s="1">
        <v>42557</v>
      </c>
      <c r="T29" t="s">
        <v>1988</v>
      </c>
      <c r="U29" s="3">
        <v>2.1446999999999998</v>
      </c>
      <c r="V29" s="2">
        <f>Tabela_padrão__GM_CONTAS_PAGAR_ABERTOS[[#This Row],[PTAX DESEMB]]*Tabela_padrão__GM_CONTAS_PAGAR_ABERTOS[[#This Row],[VALOR_DOCUM]]</f>
        <v>17515.057149</v>
      </c>
    </row>
    <row r="30" spans="1:22" hidden="1" x14ac:dyDescent="0.2">
      <c r="A30" t="s">
        <v>45</v>
      </c>
      <c r="B30" t="s">
        <v>18</v>
      </c>
      <c r="C30" s="1">
        <v>41771</v>
      </c>
      <c r="D30" t="s">
        <v>122</v>
      </c>
      <c r="E30">
        <v>19105002</v>
      </c>
      <c r="F30" t="s">
        <v>214</v>
      </c>
      <c r="G30" s="4">
        <v>42566</v>
      </c>
      <c r="H30" t="s">
        <v>21</v>
      </c>
      <c r="I30" s="2">
        <v>8166.66</v>
      </c>
      <c r="K30" s="2">
        <v>8166.66</v>
      </c>
      <c r="L30" s="3">
        <v>1</v>
      </c>
      <c r="M30" s="2">
        <v>8166.66</v>
      </c>
      <c r="N30" s="3">
        <f t="array" ref="N30">$D$4</f>
        <v>3.55</v>
      </c>
      <c r="O30" s="2">
        <f t="array" ref="O30">IF(Tabela_padrão__GM_CONTAS_PAGAR_ABERTOS[[#This Row],[SIGLA_MOEDA]]="US$",Tabela_padrão__GM_CONTAS_PAGAR_ABERTOS[[#This Row],[VALOR_DOCUM]]*$D$4,Tabela_padrão__GM_CONTAS_PAGAR_ABERTOS[[#This Row],[SALDO_CONVERTIDO]])</f>
        <v>8166.66</v>
      </c>
      <c r="P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" t="s">
        <v>211</v>
      </c>
      <c r="R30" t="s">
        <v>215</v>
      </c>
      <c r="S30" s="1">
        <v>42557</v>
      </c>
      <c r="T30" t="s">
        <v>2041</v>
      </c>
      <c r="U30" s="3">
        <v>2.2191999999999998</v>
      </c>
      <c r="V30" s="2">
        <f>Tabela_padrão__GM_CONTAS_PAGAR_ABERTOS[[#This Row],[PTAX DESEMB]]*Tabela_padrão__GM_CONTAS_PAGAR_ABERTOS[[#This Row],[VALOR_DOCUM]]</f>
        <v>18123.451871999998</v>
      </c>
    </row>
    <row r="31" spans="1:22" hidden="1" x14ac:dyDescent="0.2">
      <c r="A31" t="s">
        <v>45</v>
      </c>
      <c r="B31" t="s">
        <v>18</v>
      </c>
      <c r="C31" s="1">
        <v>41823</v>
      </c>
      <c r="D31" t="s">
        <v>72</v>
      </c>
      <c r="E31">
        <v>13140001</v>
      </c>
      <c r="F31" t="s">
        <v>233</v>
      </c>
      <c r="G31" s="4">
        <v>42566</v>
      </c>
      <c r="H31" t="s">
        <v>21</v>
      </c>
      <c r="I31" s="2">
        <v>1905.46</v>
      </c>
      <c r="K31" s="2">
        <v>1905.46</v>
      </c>
      <c r="L31" s="3">
        <v>1</v>
      </c>
      <c r="M31" s="2">
        <v>1905.46</v>
      </c>
      <c r="N31" s="3">
        <f t="array" ref="N31">$D$4</f>
        <v>3.55</v>
      </c>
      <c r="O31" s="2">
        <f t="array" ref="O31">IF(Tabela_padrão__GM_CONTAS_PAGAR_ABERTOS[[#This Row],[SIGLA_MOEDA]]="US$",Tabela_padrão__GM_CONTAS_PAGAR_ABERTOS[[#This Row],[VALOR_DOCUM]]*$D$4,Tabela_padrão__GM_CONTAS_PAGAR_ABERTOS[[#This Row],[SALDO_CONVERTIDO]])</f>
        <v>1905.46</v>
      </c>
      <c r="P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" t="s">
        <v>47</v>
      </c>
      <c r="R31" t="s">
        <v>234</v>
      </c>
      <c r="S31" s="1">
        <v>42557</v>
      </c>
      <c r="T31" t="s">
        <v>2066</v>
      </c>
      <c r="U31" s="3">
        <v>2.2134</v>
      </c>
      <c r="V31" s="2">
        <f>Tabela_padrão__GM_CONTAS_PAGAR_ABERTOS[[#This Row],[PTAX DESEMB]]*Tabela_padrão__GM_CONTAS_PAGAR_ABERTOS[[#This Row],[VALOR_DOCUM]]</f>
        <v>4217.5451640000001</v>
      </c>
    </row>
    <row r="32" spans="1:22" hidden="1" x14ac:dyDescent="0.2">
      <c r="A32" t="s">
        <v>45</v>
      </c>
      <c r="B32" t="s">
        <v>18</v>
      </c>
      <c r="C32" s="1">
        <v>41339</v>
      </c>
      <c r="D32" t="s">
        <v>91</v>
      </c>
      <c r="E32">
        <v>13140001</v>
      </c>
      <c r="F32" t="s">
        <v>92</v>
      </c>
      <c r="G32" s="4">
        <v>42566</v>
      </c>
      <c r="H32" t="s">
        <v>21</v>
      </c>
      <c r="I32" s="2">
        <v>731.52</v>
      </c>
      <c r="K32" s="2">
        <v>731.52</v>
      </c>
      <c r="L32" s="3">
        <v>1</v>
      </c>
      <c r="M32" s="2">
        <v>731.52</v>
      </c>
      <c r="N32" s="3">
        <f t="array" ref="N32">$D$4</f>
        <v>3.55</v>
      </c>
      <c r="O32" s="2">
        <f t="array" ref="O32">IF(Tabela_padrão__GM_CONTAS_PAGAR_ABERTOS[[#This Row],[SIGLA_MOEDA]]="US$",Tabela_padrão__GM_CONTAS_PAGAR_ABERTOS[[#This Row],[VALOR_DOCUM]]*$D$4,Tabela_padrão__GM_CONTAS_PAGAR_ABERTOS[[#This Row],[SALDO_CONVERTIDO]])</f>
        <v>731.52</v>
      </c>
      <c r="P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" t="s">
        <v>47</v>
      </c>
      <c r="R32" t="s">
        <v>94</v>
      </c>
      <c r="S32" s="1">
        <v>42557</v>
      </c>
      <c r="T32" t="s">
        <v>3457</v>
      </c>
      <c r="U32" s="3">
        <v>1.9693000000000001</v>
      </c>
      <c r="V32" s="2">
        <f>Tabela_padrão__GM_CONTAS_PAGAR_ABERTOS[[#This Row],[PTAX DESEMB]]*Tabela_padrão__GM_CONTAS_PAGAR_ABERTOS[[#This Row],[VALOR_DOCUM]]</f>
        <v>1440.5823359999999</v>
      </c>
    </row>
    <row r="33" spans="1:22" hidden="1" x14ac:dyDescent="0.2">
      <c r="A33" t="s">
        <v>45</v>
      </c>
      <c r="B33" t="s">
        <v>18</v>
      </c>
      <c r="C33" s="1">
        <v>41332</v>
      </c>
      <c r="D33" t="s">
        <v>19</v>
      </c>
      <c r="E33">
        <v>19105002</v>
      </c>
      <c r="F33" t="s">
        <v>46</v>
      </c>
      <c r="G33" s="4">
        <v>42566</v>
      </c>
      <c r="H33" t="s">
        <v>21</v>
      </c>
      <c r="I33" s="2">
        <v>5386.36</v>
      </c>
      <c r="K33" s="2">
        <v>5386.36</v>
      </c>
      <c r="L33" s="3">
        <v>1</v>
      </c>
      <c r="M33" s="2">
        <v>5386.36</v>
      </c>
      <c r="N33" s="3">
        <f t="array" ref="N33">$D$4</f>
        <v>3.55</v>
      </c>
      <c r="O33" s="2">
        <f t="array" ref="O33">IF(Tabela_padrão__GM_CONTAS_PAGAR_ABERTOS[[#This Row],[SIGLA_MOEDA]]="US$",Tabela_padrão__GM_CONTAS_PAGAR_ABERTOS[[#This Row],[VALOR_DOCUM]]*$D$4,Tabela_padrão__GM_CONTAS_PAGAR_ABERTOS[[#This Row],[SALDO_CONVERTIDO]])</f>
        <v>5386.36</v>
      </c>
      <c r="P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" t="s">
        <v>22</v>
      </c>
      <c r="R33" t="s">
        <v>48</v>
      </c>
      <c r="S33" s="1">
        <v>42557</v>
      </c>
      <c r="T33" t="s">
        <v>4142</v>
      </c>
      <c r="U33" s="3">
        <v>1.9818</v>
      </c>
      <c r="V33" s="2">
        <f>Tabela_padrão__GM_CONTAS_PAGAR_ABERTOS[[#This Row],[PTAX DESEMB]]*Tabela_padrão__GM_CONTAS_PAGAR_ABERTOS[[#This Row],[VALOR_DOCUM]]</f>
        <v>10674.688247999999</v>
      </c>
    </row>
    <row r="34" spans="1:22" hidden="1" x14ac:dyDescent="0.2">
      <c r="A34" t="s">
        <v>45</v>
      </c>
      <c r="B34" t="s">
        <v>18</v>
      </c>
      <c r="C34" s="1">
        <v>41319</v>
      </c>
      <c r="D34" t="s">
        <v>91</v>
      </c>
      <c r="E34">
        <v>19105002</v>
      </c>
      <c r="F34" t="s">
        <v>102</v>
      </c>
      <c r="G34" s="4">
        <v>42566</v>
      </c>
      <c r="H34" t="s">
        <v>21</v>
      </c>
      <c r="I34" s="2">
        <v>8000</v>
      </c>
      <c r="K34" s="2">
        <v>8000</v>
      </c>
      <c r="L34" s="3">
        <v>1</v>
      </c>
      <c r="M34" s="2">
        <v>8000</v>
      </c>
      <c r="N34" s="3">
        <f t="array" ref="N34">$D$4</f>
        <v>3.55</v>
      </c>
      <c r="O34" s="2">
        <f t="array" ref="O34">IF(Tabela_padrão__GM_CONTAS_PAGAR_ABERTOS[[#This Row],[SIGLA_MOEDA]]="US$",Tabela_padrão__GM_CONTAS_PAGAR_ABERTOS[[#This Row],[VALOR_DOCUM]]*$D$4,Tabela_padrão__GM_CONTAS_PAGAR_ABERTOS[[#This Row],[SALDO_CONVERTIDO]])</f>
        <v>8000</v>
      </c>
      <c r="P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" t="s">
        <v>93</v>
      </c>
      <c r="R34" t="s">
        <v>103</v>
      </c>
      <c r="S34" s="1">
        <v>42557</v>
      </c>
      <c r="T34" t="s">
        <v>4871</v>
      </c>
      <c r="U34" s="3">
        <v>1.9670000000000001</v>
      </c>
      <c r="V34" s="2">
        <f>Tabela_padrão__GM_CONTAS_PAGAR_ABERTOS[[#This Row],[PTAX DESEMB]]*Tabela_padrão__GM_CONTAS_PAGAR_ABERTOS[[#This Row],[VALOR_DOCUM]]</f>
        <v>15736</v>
      </c>
    </row>
    <row r="35" spans="1:22" hidden="1" x14ac:dyDescent="0.2">
      <c r="A35" t="s">
        <v>17</v>
      </c>
      <c r="B35" t="s">
        <v>18</v>
      </c>
      <c r="C35" s="1">
        <v>41327</v>
      </c>
      <c r="D35" t="s">
        <v>19</v>
      </c>
      <c r="E35">
        <v>13140001</v>
      </c>
      <c r="F35" t="s">
        <v>1975</v>
      </c>
      <c r="G35" s="4">
        <v>42566</v>
      </c>
      <c r="H35" t="s">
        <v>21</v>
      </c>
      <c r="I35" s="2">
        <v>2390.04</v>
      </c>
      <c r="K35" s="2">
        <v>2390.04</v>
      </c>
      <c r="L35" s="3">
        <v>1</v>
      </c>
      <c r="M35" s="2">
        <v>2390.04</v>
      </c>
      <c r="N35" s="3">
        <f t="array" ref="N35">$D$4</f>
        <v>3.55</v>
      </c>
      <c r="O35" s="2">
        <f t="array" ref="O35">IF(Tabela_padrão__GM_CONTAS_PAGAR_ABERTOS[[#This Row],[SIGLA_MOEDA]]="US$",Tabela_padrão__GM_CONTAS_PAGAR_ABERTOS[[#This Row],[VALOR_DOCUM]]*$D$4,Tabela_padrão__GM_CONTAS_PAGAR_ABERTOS[[#This Row],[SALDO_CONVERTIDO]])</f>
        <v>2390.04</v>
      </c>
      <c r="P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" t="s">
        <v>47</v>
      </c>
      <c r="R35" t="s">
        <v>1976</v>
      </c>
      <c r="S35" s="1">
        <v>42557</v>
      </c>
      <c r="T35" t="s">
        <v>4883</v>
      </c>
      <c r="U35" s="3">
        <v>1.972</v>
      </c>
      <c r="V35" s="2">
        <f>Tabela_padrão__GM_CONTAS_PAGAR_ABERTOS[[#This Row],[PTAX DESEMB]]*Tabela_padrão__GM_CONTAS_PAGAR_ABERTOS[[#This Row],[VALOR_DOCUM]]</f>
        <v>4713.15888</v>
      </c>
    </row>
    <row r="36" spans="1:22" hidden="1" x14ac:dyDescent="0.2">
      <c r="A36" t="s">
        <v>45</v>
      </c>
      <c r="B36" t="s">
        <v>18</v>
      </c>
      <c r="C36" s="1">
        <v>41925</v>
      </c>
      <c r="D36" t="s">
        <v>122</v>
      </c>
      <c r="E36">
        <v>19105002</v>
      </c>
      <c r="F36" t="s">
        <v>248</v>
      </c>
      <c r="G36" s="4">
        <v>42566</v>
      </c>
      <c r="H36" t="s">
        <v>21</v>
      </c>
      <c r="I36" s="2">
        <v>3033.33</v>
      </c>
      <c r="K36" s="2">
        <v>3033.33</v>
      </c>
      <c r="L36" s="3">
        <v>1</v>
      </c>
      <c r="M36" s="2">
        <v>3033.33</v>
      </c>
      <c r="N36" s="3">
        <f t="array" ref="N36">$D$4</f>
        <v>3.55</v>
      </c>
      <c r="O36" s="2">
        <f t="array" ref="O36">IF(Tabela_padrão__GM_CONTAS_PAGAR_ABERTOS[[#This Row],[SIGLA_MOEDA]]="US$",Tabela_padrão__GM_CONTAS_PAGAR_ABERTOS[[#This Row],[VALOR_DOCUM]]*$D$4,Tabela_padrão__GM_CONTAS_PAGAR_ABERTOS[[#This Row],[SALDO_CONVERTIDO]])</f>
        <v>3033.33</v>
      </c>
      <c r="P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" t="s">
        <v>211</v>
      </c>
      <c r="R36" t="s">
        <v>249</v>
      </c>
      <c r="S36" s="1">
        <v>42557</v>
      </c>
      <c r="T36" t="s">
        <v>4945</v>
      </c>
      <c r="U36" s="3">
        <v>2.4102999999999999</v>
      </c>
      <c r="V36" s="2">
        <f>Tabela_padrão__GM_CONTAS_PAGAR_ABERTOS[[#This Row],[PTAX DESEMB]]*Tabela_padrão__GM_CONTAS_PAGAR_ABERTOS[[#This Row],[VALOR_DOCUM]]</f>
        <v>7311.235298999999</v>
      </c>
    </row>
    <row r="37" spans="1:22" hidden="1" x14ac:dyDescent="0.2">
      <c r="A37" t="s">
        <v>45</v>
      </c>
      <c r="B37" t="s">
        <v>18</v>
      </c>
      <c r="C37" s="1">
        <v>41925</v>
      </c>
      <c r="D37" t="s">
        <v>122</v>
      </c>
      <c r="E37">
        <v>13140001</v>
      </c>
      <c r="F37" t="s">
        <v>248</v>
      </c>
      <c r="G37" s="4">
        <v>42566</v>
      </c>
      <c r="H37" t="s">
        <v>21</v>
      </c>
      <c r="I37" s="2">
        <v>378.98</v>
      </c>
      <c r="K37" s="2">
        <v>378.98</v>
      </c>
      <c r="L37" s="3">
        <v>1</v>
      </c>
      <c r="M37" s="2">
        <v>378.98</v>
      </c>
      <c r="N37" s="3">
        <f t="array" ref="N37">$D$4</f>
        <v>3.55</v>
      </c>
      <c r="O37" s="2">
        <f t="array" ref="O37">IF(Tabela_padrão__GM_CONTAS_PAGAR_ABERTOS[[#This Row],[SIGLA_MOEDA]]="US$",Tabela_padrão__GM_CONTAS_PAGAR_ABERTOS[[#This Row],[VALOR_DOCUM]]*$D$4,Tabela_padrão__GM_CONTAS_PAGAR_ABERTOS[[#This Row],[SALDO_CONVERTIDO]])</f>
        <v>378.98</v>
      </c>
      <c r="P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" t="s">
        <v>47</v>
      </c>
      <c r="R37" t="s">
        <v>249</v>
      </c>
      <c r="S37" s="1">
        <v>42557</v>
      </c>
      <c r="T37" t="s">
        <v>4949</v>
      </c>
      <c r="U37" s="3">
        <v>2.4102999999999999</v>
      </c>
      <c r="V37" s="2">
        <f>Tabela_padrão__GM_CONTAS_PAGAR_ABERTOS[[#This Row],[PTAX DESEMB]]*Tabela_padrão__GM_CONTAS_PAGAR_ABERTOS[[#This Row],[VALOR_DOCUM]]</f>
        <v>913.45549400000004</v>
      </c>
    </row>
    <row r="38" spans="1:22" hidden="1" x14ac:dyDescent="0.2">
      <c r="A38" t="s">
        <v>45</v>
      </c>
      <c r="B38" t="s">
        <v>18</v>
      </c>
      <c r="C38" s="1">
        <v>41319</v>
      </c>
      <c r="D38" t="s">
        <v>91</v>
      </c>
      <c r="E38">
        <v>13140001</v>
      </c>
      <c r="F38" t="s">
        <v>102</v>
      </c>
      <c r="G38" s="4">
        <v>42566</v>
      </c>
      <c r="H38" t="s">
        <v>21</v>
      </c>
      <c r="I38" s="2">
        <v>308.86</v>
      </c>
      <c r="K38" s="2">
        <v>308.86</v>
      </c>
      <c r="L38" s="3">
        <v>1</v>
      </c>
      <c r="M38" s="2">
        <v>308.86</v>
      </c>
      <c r="N38" s="3">
        <f t="array" ref="N38">$D$4</f>
        <v>3.55</v>
      </c>
      <c r="O38" s="2">
        <f t="array" ref="O38">IF(Tabela_padrão__GM_CONTAS_PAGAR_ABERTOS[[#This Row],[SIGLA_MOEDA]]="US$",Tabela_padrão__GM_CONTAS_PAGAR_ABERTOS[[#This Row],[VALOR_DOCUM]]*$D$4,Tabela_padrão__GM_CONTAS_PAGAR_ABERTOS[[#This Row],[SALDO_CONVERTIDO]])</f>
        <v>308.86</v>
      </c>
      <c r="P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" t="s">
        <v>47</v>
      </c>
      <c r="R38" t="s">
        <v>103</v>
      </c>
      <c r="S38" s="1">
        <v>42557</v>
      </c>
      <c r="T38" t="s">
        <v>5537</v>
      </c>
      <c r="U38" s="3">
        <v>1.9670000000000001</v>
      </c>
      <c r="V38" s="2">
        <f>Tabela_padrão__GM_CONTAS_PAGAR_ABERTOS[[#This Row],[PTAX DESEMB]]*Tabela_padrão__GM_CONTAS_PAGAR_ABERTOS[[#This Row],[VALOR_DOCUM]]</f>
        <v>607.52762000000007</v>
      </c>
    </row>
    <row r="39" spans="1:22" hidden="1" x14ac:dyDescent="0.2">
      <c r="A39" t="s">
        <v>45</v>
      </c>
      <c r="B39" t="s">
        <v>18</v>
      </c>
      <c r="C39" s="1">
        <v>41331</v>
      </c>
      <c r="D39" t="s">
        <v>19</v>
      </c>
      <c r="E39">
        <v>13140001</v>
      </c>
      <c r="F39" t="s">
        <v>46</v>
      </c>
      <c r="G39" s="4">
        <v>42566</v>
      </c>
      <c r="H39" t="s">
        <v>21</v>
      </c>
      <c r="I39" s="2">
        <v>570.13</v>
      </c>
      <c r="K39" s="2">
        <v>570.13</v>
      </c>
      <c r="L39" s="3">
        <v>1</v>
      </c>
      <c r="M39" s="2">
        <v>570.13</v>
      </c>
      <c r="N39" s="3">
        <f t="array" ref="N39">$D$4</f>
        <v>3.55</v>
      </c>
      <c r="O39" s="2">
        <f t="array" ref="O39">IF(Tabela_padrão__GM_CONTAS_PAGAR_ABERTOS[[#This Row],[SIGLA_MOEDA]]="US$",Tabela_padrão__GM_CONTAS_PAGAR_ABERTOS[[#This Row],[VALOR_DOCUM]]*$D$4,Tabela_padrão__GM_CONTAS_PAGAR_ABERTOS[[#This Row],[SALDO_CONVERTIDO]])</f>
        <v>570.13</v>
      </c>
      <c r="P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" t="s">
        <v>47</v>
      </c>
      <c r="R39" t="s">
        <v>48</v>
      </c>
      <c r="S39" s="1">
        <v>42557</v>
      </c>
      <c r="T39" t="s">
        <v>5542</v>
      </c>
      <c r="U39" s="3">
        <v>1.9676</v>
      </c>
      <c r="V39" s="2">
        <f>Tabela_padrão__GM_CONTAS_PAGAR_ABERTOS[[#This Row],[PTAX DESEMB]]*Tabela_padrão__GM_CONTAS_PAGAR_ABERTOS[[#This Row],[VALOR_DOCUM]]</f>
        <v>1121.7877880000001</v>
      </c>
    </row>
    <row r="40" spans="1:22" hidden="1" x14ac:dyDescent="0.2">
      <c r="A40" t="s">
        <v>45</v>
      </c>
      <c r="B40" t="s">
        <v>18</v>
      </c>
      <c r="C40" s="1">
        <v>41768</v>
      </c>
      <c r="D40" t="s">
        <v>122</v>
      </c>
      <c r="E40">
        <v>13140001</v>
      </c>
      <c r="F40" t="s">
        <v>210</v>
      </c>
      <c r="G40" s="4">
        <v>42566</v>
      </c>
      <c r="H40" t="s">
        <v>21</v>
      </c>
      <c r="I40" s="2">
        <v>597.76</v>
      </c>
      <c r="K40" s="2">
        <v>597.76</v>
      </c>
      <c r="L40" s="3">
        <v>1</v>
      </c>
      <c r="M40" s="2">
        <v>597.76</v>
      </c>
      <c r="N40" s="3">
        <f t="array" ref="N40">$D$4</f>
        <v>3.55</v>
      </c>
      <c r="O40" s="2">
        <f t="array" ref="O40">IF(Tabela_padrão__GM_CONTAS_PAGAR_ABERTOS[[#This Row],[SIGLA_MOEDA]]="US$",Tabela_padrão__GM_CONTAS_PAGAR_ABERTOS[[#This Row],[VALOR_DOCUM]]*$D$4,Tabela_padrão__GM_CONTAS_PAGAR_ABERTOS[[#This Row],[SALDO_CONVERTIDO]])</f>
        <v>597.76</v>
      </c>
      <c r="P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" t="s">
        <v>47</v>
      </c>
      <c r="R40" t="s">
        <v>212</v>
      </c>
      <c r="S40" s="1">
        <v>42557</v>
      </c>
      <c r="T40" t="s">
        <v>5612</v>
      </c>
      <c r="U40" s="3">
        <v>2.2107000000000001</v>
      </c>
      <c r="V40" s="2">
        <f>Tabela_padrão__GM_CONTAS_PAGAR_ABERTOS[[#This Row],[PTAX DESEMB]]*Tabela_padrão__GM_CONTAS_PAGAR_ABERTOS[[#This Row],[VALOR_DOCUM]]</f>
        <v>1321.468032</v>
      </c>
    </row>
    <row r="41" spans="1:22" hidden="1" x14ac:dyDescent="0.2">
      <c r="A41" t="s">
        <v>17</v>
      </c>
      <c r="B41" t="s">
        <v>18</v>
      </c>
      <c r="C41" s="1">
        <v>42226</v>
      </c>
      <c r="D41" t="s">
        <v>19</v>
      </c>
      <c r="E41">
        <v>13140002</v>
      </c>
      <c r="F41" t="s">
        <v>3575</v>
      </c>
      <c r="G41" s="4">
        <v>42584</v>
      </c>
      <c r="H41" t="s">
        <v>21</v>
      </c>
      <c r="I41" s="2">
        <v>102986.3</v>
      </c>
      <c r="K41" s="2">
        <v>102986.3</v>
      </c>
      <c r="L41" s="3">
        <v>1</v>
      </c>
      <c r="M41" s="2">
        <v>102986.3</v>
      </c>
      <c r="N41" s="3">
        <f t="array" ref="N41">$D$4</f>
        <v>3.55</v>
      </c>
      <c r="O41" s="2">
        <f t="array" ref="O41">IF(Tabela_padrão__GM_CONTAS_PAGAR_ABERTOS[[#This Row],[SIGLA_MOEDA]]="US$",Tabela_padrão__GM_CONTAS_PAGAR_ABERTOS[[#This Row],[VALOR_DOCUM]]*$D$4,Tabela_padrão__GM_CONTAS_PAGAR_ABERTOS[[#This Row],[SALDO_CONVERTIDO]])</f>
        <v>102986.3</v>
      </c>
      <c r="P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" t="s">
        <v>283</v>
      </c>
      <c r="R41" t="s">
        <v>3576</v>
      </c>
      <c r="S41" s="1">
        <v>42557</v>
      </c>
      <c r="T41" t="s">
        <v>3577</v>
      </c>
      <c r="U41" s="3">
        <v>3.5181</v>
      </c>
      <c r="V41" s="2">
        <f>Tabela_padrão__GM_CONTAS_PAGAR_ABERTOS[[#This Row],[PTAX DESEMB]]*Tabela_padrão__GM_CONTAS_PAGAR_ABERTOS[[#This Row],[VALOR_DOCUM]]</f>
        <v>362316.10203000001</v>
      </c>
    </row>
    <row r="42" spans="1:22" hidden="1" x14ac:dyDescent="0.2">
      <c r="A42" t="s">
        <v>17</v>
      </c>
      <c r="B42" t="s">
        <v>18</v>
      </c>
      <c r="C42" s="1">
        <v>42226</v>
      </c>
      <c r="D42" t="s">
        <v>19</v>
      </c>
      <c r="E42">
        <v>19105004</v>
      </c>
      <c r="F42" t="s">
        <v>3575</v>
      </c>
      <c r="G42" s="4">
        <v>42584</v>
      </c>
      <c r="H42" t="s">
        <v>21</v>
      </c>
      <c r="I42" s="2">
        <v>1200000</v>
      </c>
      <c r="K42" s="2">
        <v>1200000</v>
      </c>
      <c r="L42" s="3">
        <v>1</v>
      </c>
      <c r="M42" s="2">
        <v>1200000</v>
      </c>
      <c r="N42" s="3">
        <f t="array" ref="N42">$D$4</f>
        <v>3.55</v>
      </c>
      <c r="O42" s="2">
        <f t="array" ref="O42">IF(Tabela_padrão__GM_CONTAS_PAGAR_ABERTOS[[#This Row],[SIGLA_MOEDA]]="US$",Tabela_padrão__GM_CONTAS_PAGAR_ABERTOS[[#This Row],[VALOR_DOCUM]]*$D$4,Tabela_padrão__GM_CONTAS_PAGAR_ABERTOS[[#This Row],[SALDO_CONVERTIDO]])</f>
        <v>1200000</v>
      </c>
      <c r="P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" t="s">
        <v>4269</v>
      </c>
      <c r="R42" t="s">
        <v>3576</v>
      </c>
      <c r="S42" s="1">
        <v>42557</v>
      </c>
      <c r="T42" t="s">
        <v>4270</v>
      </c>
      <c r="U42" s="3">
        <v>3.5181</v>
      </c>
      <c r="V42" s="2">
        <f>Tabela_padrão__GM_CONTAS_PAGAR_ABERTOS[[#This Row],[PTAX DESEMB]]*Tabela_padrão__GM_CONTAS_PAGAR_ABERTOS[[#This Row],[VALOR_DOCUM]]</f>
        <v>4221720</v>
      </c>
    </row>
    <row r="43" spans="1:22" hidden="1" x14ac:dyDescent="0.2">
      <c r="A43" t="s">
        <v>17</v>
      </c>
      <c r="B43" t="s">
        <v>18</v>
      </c>
      <c r="C43" s="1">
        <v>42277</v>
      </c>
      <c r="D43" t="s">
        <v>60</v>
      </c>
      <c r="E43">
        <v>19105002</v>
      </c>
      <c r="F43" t="s">
        <v>365</v>
      </c>
      <c r="G43" s="4">
        <v>42592</v>
      </c>
      <c r="H43" t="s">
        <v>21</v>
      </c>
      <c r="I43" s="2">
        <v>9113.31</v>
      </c>
      <c r="K43" s="2">
        <v>9113.31</v>
      </c>
      <c r="L43" s="3">
        <v>1</v>
      </c>
      <c r="M43" s="2">
        <v>9113.31</v>
      </c>
      <c r="N43" s="3">
        <f t="array" ref="N43">$D$4</f>
        <v>3.55</v>
      </c>
      <c r="O43" s="2">
        <f t="array" ref="O43">IF(Tabela_padrão__GM_CONTAS_PAGAR_ABERTOS[[#This Row],[SIGLA_MOEDA]]="US$",Tabela_padrão__GM_CONTAS_PAGAR_ABERTOS[[#This Row],[VALOR_DOCUM]]*$D$4,Tabela_padrão__GM_CONTAS_PAGAR_ABERTOS[[#This Row],[SALDO_CONVERTIDO]])</f>
        <v>9113.31</v>
      </c>
      <c r="P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" t="s">
        <v>62</v>
      </c>
      <c r="R43" t="s">
        <v>366</v>
      </c>
      <c r="S43" s="1">
        <v>42557</v>
      </c>
      <c r="T43" t="s">
        <v>4281</v>
      </c>
      <c r="U43" s="3">
        <v>4.1172000000000004</v>
      </c>
      <c r="V43" s="2">
        <f>Tabela_padrão__GM_CONTAS_PAGAR_ABERTOS[[#This Row],[PTAX DESEMB]]*Tabela_padrão__GM_CONTAS_PAGAR_ABERTOS[[#This Row],[VALOR_DOCUM]]</f>
        <v>37521.319931999999</v>
      </c>
    </row>
    <row r="44" spans="1:22" hidden="1" x14ac:dyDescent="0.2">
      <c r="A44" t="s">
        <v>17</v>
      </c>
      <c r="B44" t="s">
        <v>18</v>
      </c>
      <c r="C44" s="1">
        <v>41246</v>
      </c>
      <c r="D44" t="s">
        <v>19</v>
      </c>
      <c r="E44">
        <v>13140001</v>
      </c>
      <c r="F44" t="s">
        <v>77</v>
      </c>
      <c r="G44" s="4">
        <v>42597</v>
      </c>
      <c r="H44" t="s">
        <v>21</v>
      </c>
      <c r="I44" s="2">
        <v>62283.519999999997</v>
      </c>
      <c r="K44" s="2">
        <v>62283.519999999997</v>
      </c>
      <c r="L44" s="3">
        <v>1</v>
      </c>
      <c r="M44" s="2">
        <v>62283.519999999997</v>
      </c>
      <c r="N44" s="3">
        <f t="array" ref="N44">$D$4</f>
        <v>3.55</v>
      </c>
      <c r="O44" s="2">
        <f t="array" ref="O44">IF(Tabela_padrão__GM_CONTAS_PAGAR_ABERTOS[[#This Row],[SIGLA_MOEDA]]="US$",Tabela_padrão__GM_CONTAS_PAGAR_ABERTOS[[#This Row],[VALOR_DOCUM]]*$D$4,Tabela_padrão__GM_CONTAS_PAGAR_ABERTOS[[#This Row],[SALDO_CONVERTIDO]])</f>
        <v>62283.519999999997</v>
      </c>
      <c r="P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" t="s">
        <v>47</v>
      </c>
      <c r="R44" t="s">
        <v>78</v>
      </c>
      <c r="S44" s="1">
        <v>42557</v>
      </c>
      <c r="T44" t="s">
        <v>79</v>
      </c>
      <c r="U44" s="3">
        <v>2.1074000000000002</v>
      </c>
      <c r="V44" s="2">
        <f>Tabela_padrão__GM_CONTAS_PAGAR_ABERTOS[[#This Row],[PTAX DESEMB]]*Tabela_padrão__GM_CONTAS_PAGAR_ABERTOS[[#This Row],[VALOR_DOCUM]]</f>
        <v>131256.290048</v>
      </c>
    </row>
    <row r="45" spans="1:22" hidden="1" x14ac:dyDescent="0.2">
      <c r="A45" t="s">
        <v>45</v>
      </c>
      <c r="B45" t="s">
        <v>18</v>
      </c>
      <c r="C45" s="1">
        <v>41319</v>
      </c>
      <c r="D45" t="s">
        <v>91</v>
      </c>
      <c r="E45">
        <v>19105002</v>
      </c>
      <c r="F45" t="s">
        <v>99</v>
      </c>
      <c r="G45" s="4">
        <v>42597</v>
      </c>
      <c r="H45" t="s">
        <v>21</v>
      </c>
      <c r="I45" s="2">
        <v>2833.33</v>
      </c>
      <c r="K45" s="2">
        <v>2833.33</v>
      </c>
      <c r="L45" s="3">
        <v>1</v>
      </c>
      <c r="M45" s="2">
        <v>2833.33</v>
      </c>
      <c r="N45" s="3">
        <f t="array" ref="N45">$D$4</f>
        <v>3.55</v>
      </c>
      <c r="O45" s="2">
        <f t="array" ref="O45">IF(Tabela_padrão__GM_CONTAS_PAGAR_ABERTOS[[#This Row],[SIGLA_MOEDA]]="US$",Tabela_padrão__GM_CONTAS_PAGAR_ABERTOS[[#This Row],[VALOR_DOCUM]]*$D$4,Tabela_padrão__GM_CONTAS_PAGAR_ABERTOS[[#This Row],[SALDO_CONVERTIDO]])</f>
        <v>2833.33</v>
      </c>
      <c r="P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5" t="s">
        <v>93</v>
      </c>
      <c r="R45" t="s">
        <v>100</v>
      </c>
      <c r="S45" s="1">
        <v>42557</v>
      </c>
      <c r="T45" t="s">
        <v>107</v>
      </c>
      <c r="U45" s="3">
        <v>1.9670000000000001</v>
      </c>
      <c r="V45" s="2">
        <f>Tabela_padrão__GM_CONTAS_PAGAR_ABERTOS[[#This Row],[PTAX DESEMB]]*Tabela_padrão__GM_CONTAS_PAGAR_ABERTOS[[#This Row],[VALOR_DOCUM]]</f>
        <v>5573.1601099999998</v>
      </c>
    </row>
    <row r="46" spans="1:22" hidden="1" x14ac:dyDescent="0.2">
      <c r="A46" t="s">
        <v>45</v>
      </c>
      <c r="B46" t="s">
        <v>18</v>
      </c>
      <c r="C46" s="1">
        <v>41441</v>
      </c>
      <c r="D46" t="s">
        <v>122</v>
      </c>
      <c r="E46">
        <v>13140001</v>
      </c>
      <c r="F46" t="s">
        <v>130</v>
      </c>
      <c r="G46" s="4">
        <v>42597</v>
      </c>
      <c r="H46" t="s">
        <v>21</v>
      </c>
      <c r="I46" s="2">
        <v>451.68</v>
      </c>
      <c r="K46" s="2">
        <v>451.68</v>
      </c>
      <c r="L46" s="3">
        <v>1</v>
      </c>
      <c r="M46" s="2">
        <v>451.68</v>
      </c>
      <c r="N46" s="3">
        <f t="array" ref="N46">$D$4</f>
        <v>3.55</v>
      </c>
      <c r="O46" s="2">
        <f t="array" ref="O46">IF(Tabela_padrão__GM_CONTAS_PAGAR_ABERTOS[[#This Row],[SIGLA_MOEDA]]="US$",Tabela_padrão__GM_CONTAS_PAGAR_ABERTOS[[#This Row],[VALOR_DOCUM]]*$D$4,Tabela_padrão__GM_CONTAS_PAGAR_ABERTOS[[#This Row],[SALDO_CONVERTIDO]])</f>
        <v>451.68</v>
      </c>
      <c r="P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" t="s">
        <v>47</v>
      </c>
      <c r="R46" t="s">
        <v>125</v>
      </c>
      <c r="S46" s="1">
        <v>42557</v>
      </c>
      <c r="T46" t="s">
        <v>132</v>
      </c>
      <c r="U46" s="3">
        <v>2.1366999999999998</v>
      </c>
      <c r="V46" s="2">
        <f>Tabela_padrão__GM_CONTAS_PAGAR_ABERTOS[[#This Row],[PTAX DESEMB]]*Tabela_padrão__GM_CONTAS_PAGAR_ABERTOS[[#This Row],[VALOR_DOCUM]]</f>
        <v>965.10465599999998</v>
      </c>
    </row>
    <row r="47" spans="1:22" hidden="1" x14ac:dyDescent="0.2">
      <c r="A47" t="s">
        <v>17</v>
      </c>
      <c r="B47" t="s">
        <v>18</v>
      </c>
      <c r="C47" s="1">
        <v>41592</v>
      </c>
      <c r="D47" t="s">
        <v>19</v>
      </c>
      <c r="E47">
        <v>19105002</v>
      </c>
      <c r="F47" t="s">
        <v>179</v>
      </c>
      <c r="G47" s="4">
        <v>42597</v>
      </c>
      <c r="H47" t="s">
        <v>21</v>
      </c>
      <c r="I47" s="2">
        <v>15846.9</v>
      </c>
      <c r="K47" s="2">
        <v>15846.9</v>
      </c>
      <c r="L47" s="3">
        <v>1</v>
      </c>
      <c r="M47" s="2">
        <v>15846.9</v>
      </c>
      <c r="N47" s="3">
        <f t="array" ref="N47">$D$4</f>
        <v>3.55</v>
      </c>
      <c r="O47" s="2">
        <f t="array" ref="O47">IF(Tabela_padrão__GM_CONTAS_PAGAR_ABERTOS[[#This Row],[SIGLA_MOEDA]]="US$",Tabela_padrão__GM_CONTAS_PAGAR_ABERTOS[[#This Row],[VALOR_DOCUM]]*$D$4,Tabela_padrão__GM_CONTAS_PAGAR_ABERTOS[[#This Row],[SALDO_CONVERTIDO]])</f>
        <v>15846.9</v>
      </c>
      <c r="P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" t="s">
        <v>22</v>
      </c>
      <c r="R47" t="s">
        <v>180</v>
      </c>
      <c r="S47" s="1">
        <v>42557</v>
      </c>
      <c r="T47" t="s">
        <v>181</v>
      </c>
      <c r="U47" s="3">
        <v>2.3233999999999999</v>
      </c>
      <c r="V47" s="2">
        <f>Tabela_padrão__GM_CONTAS_PAGAR_ABERTOS[[#This Row],[PTAX DESEMB]]*Tabela_padrão__GM_CONTAS_PAGAR_ABERTOS[[#This Row],[VALOR_DOCUM]]</f>
        <v>36818.687460000001</v>
      </c>
    </row>
    <row r="48" spans="1:22" hidden="1" x14ac:dyDescent="0.2">
      <c r="A48" t="s">
        <v>45</v>
      </c>
      <c r="B48" t="s">
        <v>18</v>
      </c>
      <c r="C48" s="1">
        <v>41771</v>
      </c>
      <c r="D48" t="s">
        <v>122</v>
      </c>
      <c r="E48">
        <v>19105002</v>
      </c>
      <c r="F48" t="s">
        <v>214</v>
      </c>
      <c r="G48" s="4">
        <v>42597</v>
      </c>
      <c r="H48" t="s">
        <v>21</v>
      </c>
      <c r="I48" s="2">
        <v>8166.66</v>
      </c>
      <c r="K48" s="2">
        <v>8166.66</v>
      </c>
      <c r="L48" s="3">
        <v>1</v>
      </c>
      <c r="M48" s="2">
        <v>8166.66</v>
      </c>
      <c r="N48" s="3">
        <f t="array" ref="N48">$D$4</f>
        <v>3.55</v>
      </c>
      <c r="O48" s="2">
        <f t="array" ref="O48">IF(Tabela_padrão__GM_CONTAS_PAGAR_ABERTOS[[#This Row],[SIGLA_MOEDA]]="US$",Tabela_padrão__GM_CONTAS_PAGAR_ABERTOS[[#This Row],[VALOR_DOCUM]]*$D$4,Tabela_padrão__GM_CONTAS_PAGAR_ABERTOS[[#This Row],[SALDO_CONVERTIDO]])</f>
        <v>8166.66</v>
      </c>
      <c r="P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" t="s">
        <v>211</v>
      </c>
      <c r="R48" t="s">
        <v>215</v>
      </c>
      <c r="S48" s="1">
        <v>42557</v>
      </c>
      <c r="T48" t="s">
        <v>216</v>
      </c>
      <c r="U48" s="3">
        <v>2.2191999999999998</v>
      </c>
      <c r="V48" s="2">
        <f>Tabela_padrão__GM_CONTAS_PAGAR_ABERTOS[[#This Row],[PTAX DESEMB]]*Tabela_padrão__GM_CONTAS_PAGAR_ABERTOS[[#This Row],[VALOR_DOCUM]]</f>
        <v>18123.451871999998</v>
      </c>
    </row>
    <row r="49" spans="1:22" hidden="1" x14ac:dyDescent="0.2">
      <c r="A49" t="s">
        <v>45</v>
      </c>
      <c r="B49" t="s">
        <v>18</v>
      </c>
      <c r="C49" s="1">
        <v>41823</v>
      </c>
      <c r="D49" t="s">
        <v>72</v>
      </c>
      <c r="E49">
        <v>13140001</v>
      </c>
      <c r="F49" t="s">
        <v>233</v>
      </c>
      <c r="G49" s="4">
        <v>42597</v>
      </c>
      <c r="H49" t="s">
        <v>21</v>
      </c>
      <c r="I49" s="2">
        <v>1915.86</v>
      </c>
      <c r="K49" s="2">
        <v>1915.86</v>
      </c>
      <c r="L49" s="3">
        <v>1</v>
      </c>
      <c r="M49" s="2">
        <v>1915.86</v>
      </c>
      <c r="N49" s="3">
        <f t="array" ref="N49">$D$4</f>
        <v>3.55</v>
      </c>
      <c r="O49" s="2">
        <f t="array" ref="O49">IF(Tabela_padrão__GM_CONTAS_PAGAR_ABERTOS[[#This Row],[SIGLA_MOEDA]]="US$",Tabela_padrão__GM_CONTAS_PAGAR_ABERTOS[[#This Row],[VALOR_DOCUM]]*$D$4,Tabela_padrão__GM_CONTAS_PAGAR_ABERTOS[[#This Row],[SALDO_CONVERTIDO]])</f>
        <v>1915.86</v>
      </c>
      <c r="P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9" t="s">
        <v>47</v>
      </c>
      <c r="R49" t="s">
        <v>234</v>
      </c>
      <c r="S49" s="1">
        <v>42557</v>
      </c>
      <c r="T49" t="s">
        <v>238</v>
      </c>
      <c r="U49" s="3">
        <v>2.2134</v>
      </c>
      <c r="V49" s="2">
        <f>Tabela_padrão__GM_CONTAS_PAGAR_ABERTOS[[#This Row],[PTAX DESEMB]]*Tabela_padrão__GM_CONTAS_PAGAR_ABERTOS[[#This Row],[VALOR_DOCUM]]</f>
        <v>4240.5645239999994</v>
      </c>
    </row>
    <row r="50" spans="1:22" hidden="1" x14ac:dyDescent="0.2">
      <c r="A50" t="s">
        <v>45</v>
      </c>
      <c r="B50" t="s">
        <v>18</v>
      </c>
      <c r="C50" s="1">
        <v>41331</v>
      </c>
      <c r="D50" t="s">
        <v>19</v>
      </c>
      <c r="E50">
        <v>13140001</v>
      </c>
      <c r="F50" t="s">
        <v>46</v>
      </c>
      <c r="G50" s="4">
        <v>42597</v>
      </c>
      <c r="H50" t="s">
        <v>21</v>
      </c>
      <c r="I50" s="2">
        <v>564.63</v>
      </c>
      <c r="K50" s="2">
        <v>564.63</v>
      </c>
      <c r="L50" s="3">
        <v>1</v>
      </c>
      <c r="M50" s="2">
        <v>564.63</v>
      </c>
      <c r="N50" s="3">
        <f t="array" ref="N50">$D$4</f>
        <v>3.55</v>
      </c>
      <c r="O50" s="2">
        <f t="array" ref="O50">IF(Tabela_padrão__GM_CONTAS_PAGAR_ABERTOS[[#This Row],[SIGLA_MOEDA]]="US$",Tabela_padrão__GM_CONTAS_PAGAR_ABERTOS[[#This Row],[VALOR_DOCUM]]*$D$4,Tabela_padrão__GM_CONTAS_PAGAR_ABERTOS[[#This Row],[SALDO_CONVERTIDO]])</f>
        <v>564.63</v>
      </c>
      <c r="P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" t="s">
        <v>47</v>
      </c>
      <c r="R50" t="s">
        <v>48</v>
      </c>
      <c r="S50" s="1">
        <v>42557</v>
      </c>
      <c r="T50" t="s">
        <v>1132</v>
      </c>
      <c r="U50" s="3">
        <v>1.9676</v>
      </c>
      <c r="V50" s="2">
        <f>Tabela_padrão__GM_CONTAS_PAGAR_ABERTOS[[#This Row],[PTAX DESEMB]]*Tabela_padrão__GM_CONTAS_PAGAR_ABERTOS[[#This Row],[VALOR_DOCUM]]</f>
        <v>1110.9659879999999</v>
      </c>
    </row>
    <row r="51" spans="1:22" hidden="1" x14ac:dyDescent="0.2">
      <c r="A51" t="s">
        <v>17</v>
      </c>
      <c r="B51" t="s">
        <v>18</v>
      </c>
      <c r="C51" s="1">
        <v>41246</v>
      </c>
      <c r="D51" t="s">
        <v>19</v>
      </c>
      <c r="E51">
        <v>13140001</v>
      </c>
      <c r="F51" t="s">
        <v>1139</v>
      </c>
      <c r="G51" s="4">
        <v>42597</v>
      </c>
      <c r="H51" t="s">
        <v>21</v>
      </c>
      <c r="I51" s="2">
        <v>12377.36</v>
      </c>
      <c r="K51" s="2">
        <v>12377.36</v>
      </c>
      <c r="L51" s="3">
        <v>1</v>
      </c>
      <c r="M51" s="2">
        <v>12377.36</v>
      </c>
      <c r="N51" s="3">
        <f t="array" ref="N51">$D$4</f>
        <v>3.55</v>
      </c>
      <c r="O51" s="2">
        <f t="array" ref="O51">IF(Tabela_padrão__GM_CONTAS_PAGAR_ABERTOS[[#This Row],[SIGLA_MOEDA]]="US$",Tabela_padrão__GM_CONTAS_PAGAR_ABERTOS[[#This Row],[VALOR_DOCUM]]*$D$4,Tabela_padrão__GM_CONTAS_PAGAR_ABERTOS[[#This Row],[SALDO_CONVERTIDO]])</f>
        <v>12377.36</v>
      </c>
      <c r="P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" t="s">
        <v>47</v>
      </c>
      <c r="R51" t="s">
        <v>1140</v>
      </c>
      <c r="S51" s="1">
        <v>42557</v>
      </c>
      <c r="T51" t="s">
        <v>1141</v>
      </c>
      <c r="U51" s="3">
        <v>2.1074000000000002</v>
      </c>
      <c r="V51" s="2">
        <f>Tabela_padrão__GM_CONTAS_PAGAR_ABERTOS[[#This Row],[PTAX DESEMB]]*Tabela_padrão__GM_CONTAS_PAGAR_ABERTOS[[#This Row],[VALOR_DOCUM]]</f>
        <v>26084.048464000003</v>
      </c>
    </row>
    <row r="52" spans="1:22" hidden="1" x14ac:dyDescent="0.2">
      <c r="A52" t="s">
        <v>45</v>
      </c>
      <c r="B52" t="s">
        <v>18</v>
      </c>
      <c r="C52" s="1">
        <v>41332</v>
      </c>
      <c r="D52" t="s">
        <v>19</v>
      </c>
      <c r="E52">
        <v>19105002</v>
      </c>
      <c r="F52" t="s">
        <v>46</v>
      </c>
      <c r="G52" s="4">
        <v>42597</v>
      </c>
      <c r="H52" t="s">
        <v>21</v>
      </c>
      <c r="I52" s="2">
        <v>5386.36</v>
      </c>
      <c r="K52" s="2">
        <v>5386.36</v>
      </c>
      <c r="L52" s="3">
        <v>1</v>
      </c>
      <c r="M52" s="2">
        <v>5386.36</v>
      </c>
      <c r="N52" s="3">
        <f t="array" ref="N52">$D$4</f>
        <v>3.55</v>
      </c>
      <c r="O52" s="2">
        <f t="array" ref="O52">IF(Tabela_padrão__GM_CONTAS_PAGAR_ABERTOS[[#This Row],[SIGLA_MOEDA]]="US$",Tabela_padrão__GM_CONTAS_PAGAR_ABERTOS[[#This Row],[VALOR_DOCUM]]*$D$4,Tabela_padrão__GM_CONTAS_PAGAR_ABERTOS[[#This Row],[SALDO_CONVERTIDO]])</f>
        <v>5386.36</v>
      </c>
      <c r="P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2" t="s">
        <v>22</v>
      </c>
      <c r="R52" t="s">
        <v>48</v>
      </c>
      <c r="S52" s="1">
        <v>42557</v>
      </c>
      <c r="T52" t="s">
        <v>1164</v>
      </c>
      <c r="U52" s="3">
        <v>1.9818</v>
      </c>
      <c r="V52" s="2">
        <f>Tabela_padrão__GM_CONTAS_PAGAR_ABERTOS[[#This Row],[PTAX DESEMB]]*Tabela_padrão__GM_CONTAS_PAGAR_ABERTOS[[#This Row],[VALOR_DOCUM]]</f>
        <v>10674.688247999999</v>
      </c>
    </row>
    <row r="53" spans="1:22" hidden="1" x14ac:dyDescent="0.2">
      <c r="A53" t="s">
        <v>17</v>
      </c>
      <c r="B53" t="s">
        <v>18</v>
      </c>
      <c r="C53" s="1">
        <v>41330</v>
      </c>
      <c r="D53" t="s">
        <v>72</v>
      </c>
      <c r="E53">
        <v>13140001</v>
      </c>
      <c r="F53" t="s">
        <v>1169</v>
      </c>
      <c r="G53" s="4">
        <v>42597</v>
      </c>
      <c r="H53" t="s">
        <v>21</v>
      </c>
      <c r="I53" s="2">
        <v>4249.3999999999996</v>
      </c>
      <c r="K53" s="2">
        <v>4249.3999999999996</v>
      </c>
      <c r="L53" s="3">
        <v>1</v>
      </c>
      <c r="M53" s="2">
        <v>4249.3999999999996</v>
      </c>
      <c r="N53" s="3">
        <f t="array" ref="N53">$D$4</f>
        <v>3.55</v>
      </c>
      <c r="O53" s="2">
        <f t="array" ref="O53">IF(Tabela_padrão__GM_CONTAS_PAGAR_ABERTOS[[#This Row],[SIGLA_MOEDA]]="US$",Tabela_padrão__GM_CONTAS_PAGAR_ABERTOS[[#This Row],[VALOR_DOCUM]]*$D$4,Tabela_padrão__GM_CONTAS_PAGAR_ABERTOS[[#This Row],[SALDO_CONVERTIDO]])</f>
        <v>4249.3999999999996</v>
      </c>
      <c r="P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" t="s">
        <v>47</v>
      </c>
      <c r="R53" t="s">
        <v>1170</v>
      </c>
      <c r="S53" s="1">
        <v>42557</v>
      </c>
      <c r="T53" t="s">
        <v>1171</v>
      </c>
      <c r="U53" s="3">
        <v>1.9704999999999999</v>
      </c>
      <c r="V53" s="2">
        <f>Tabela_padrão__GM_CONTAS_PAGAR_ABERTOS[[#This Row],[PTAX DESEMB]]*Tabela_padrão__GM_CONTAS_PAGAR_ABERTOS[[#This Row],[VALOR_DOCUM]]</f>
        <v>8373.4426999999996</v>
      </c>
    </row>
    <row r="54" spans="1:22" hidden="1" x14ac:dyDescent="0.2">
      <c r="A54" t="s">
        <v>17</v>
      </c>
      <c r="B54" t="s">
        <v>18</v>
      </c>
      <c r="C54" s="1">
        <v>41330</v>
      </c>
      <c r="D54" t="s">
        <v>72</v>
      </c>
      <c r="E54">
        <v>13140001</v>
      </c>
      <c r="F54" t="s">
        <v>1172</v>
      </c>
      <c r="G54" s="4">
        <v>42597</v>
      </c>
      <c r="H54" t="s">
        <v>21</v>
      </c>
      <c r="I54" s="2">
        <v>2164.44</v>
      </c>
      <c r="K54" s="2">
        <v>2164.44</v>
      </c>
      <c r="L54" s="3">
        <v>1</v>
      </c>
      <c r="M54" s="2">
        <v>2164.44</v>
      </c>
      <c r="N54" s="3">
        <f t="array" ref="N54">$D$4</f>
        <v>3.55</v>
      </c>
      <c r="O54" s="2">
        <f t="array" ref="O54">IF(Tabela_padrão__GM_CONTAS_PAGAR_ABERTOS[[#This Row],[SIGLA_MOEDA]]="US$",Tabela_padrão__GM_CONTAS_PAGAR_ABERTOS[[#This Row],[VALOR_DOCUM]]*$D$4,Tabela_padrão__GM_CONTAS_PAGAR_ABERTOS[[#This Row],[SALDO_CONVERTIDO]])</f>
        <v>2164.44</v>
      </c>
      <c r="P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" t="s">
        <v>47</v>
      </c>
      <c r="R54" t="s">
        <v>1173</v>
      </c>
      <c r="S54" s="1">
        <v>42557</v>
      </c>
      <c r="T54" t="s">
        <v>1174</v>
      </c>
      <c r="U54" s="3">
        <v>1.9704999999999999</v>
      </c>
      <c r="V54" s="2">
        <f>Tabela_padrão__GM_CONTAS_PAGAR_ABERTOS[[#This Row],[PTAX DESEMB]]*Tabela_padrão__GM_CONTAS_PAGAR_ABERTOS[[#This Row],[VALOR_DOCUM]]</f>
        <v>4265.0290199999999</v>
      </c>
    </row>
    <row r="55" spans="1:22" hidden="1" x14ac:dyDescent="0.2">
      <c r="A55" t="s">
        <v>45</v>
      </c>
      <c r="B55" t="s">
        <v>18</v>
      </c>
      <c r="C55" s="1">
        <v>41319</v>
      </c>
      <c r="D55" t="s">
        <v>91</v>
      </c>
      <c r="E55">
        <v>13140001</v>
      </c>
      <c r="F55" t="s">
        <v>99</v>
      </c>
      <c r="G55" s="4">
        <v>42597</v>
      </c>
      <c r="H55" t="s">
        <v>21</v>
      </c>
      <c r="I55" s="2">
        <v>107.05</v>
      </c>
      <c r="K55" s="2">
        <v>107.05</v>
      </c>
      <c r="L55" s="3">
        <v>1</v>
      </c>
      <c r="M55" s="2">
        <v>107.05</v>
      </c>
      <c r="N55" s="3">
        <f t="array" ref="N55">$D$4</f>
        <v>3.55</v>
      </c>
      <c r="O55" s="2">
        <f t="array" ref="O55">IF(Tabela_padrão__GM_CONTAS_PAGAR_ABERTOS[[#This Row],[SIGLA_MOEDA]]="US$",Tabela_padrão__GM_CONTAS_PAGAR_ABERTOS[[#This Row],[VALOR_DOCUM]]*$D$4,Tabela_padrão__GM_CONTAS_PAGAR_ABERTOS[[#This Row],[SALDO_CONVERTIDO]])</f>
        <v>107.05</v>
      </c>
      <c r="P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" t="s">
        <v>47</v>
      </c>
      <c r="R55" t="s">
        <v>100</v>
      </c>
      <c r="S55" s="1">
        <v>42557</v>
      </c>
      <c r="T55" t="s">
        <v>1979</v>
      </c>
      <c r="U55" s="3">
        <v>1.9670000000000001</v>
      </c>
      <c r="V55" s="2">
        <f>Tabela_padrão__GM_CONTAS_PAGAR_ABERTOS[[#This Row],[PTAX DESEMB]]*Tabela_padrão__GM_CONTAS_PAGAR_ABERTOS[[#This Row],[VALOR_DOCUM]]</f>
        <v>210.56735</v>
      </c>
    </row>
    <row r="56" spans="1:22" hidden="1" x14ac:dyDescent="0.2">
      <c r="A56" t="s">
        <v>17</v>
      </c>
      <c r="B56" t="s">
        <v>18</v>
      </c>
      <c r="C56" s="1">
        <v>41592</v>
      </c>
      <c r="D56" t="s">
        <v>19</v>
      </c>
      <c r="E56">
        <v>13140001</v>
      </c>
      <c r="F56" t="s">
        <v>179</v>
      </c>
      <c r="G56" s="4">
        <v>42597</v>
      </c>
      <c r="H56" t="s">
        <v>21</v>
      </c>
      <c r="I56" s="2">
        <v>2780.97</v>
      </c>
      <c r="K56" s="2">
        <v>2780.97</v>
      </c>
      <c r="L56" s="3">
        <v>1</v>
      </c>
      <c r="M56" s="2">
        <v>2780.97</v>
      </c>
      <c r="N56" s="3">
        <f t="array" ref="N56">$D$4</f>
        <v>3.55</v>
      </c>
      <c r="O56" s="2">
        <f t="array" ref="O56">IF(Tabela_padrão__GM_CONTAS_PAGAR_ABERTOS[[#This Row],[SIGLA_MOEDA]]="US$",Tabela_padrão__GM_CONTAS_PAGAR_ABERTOS[[#This Row],[VALOR_DOCUM]]*$D$4,Tabela_padrão__GM_CONTAS_PAGAR_ABERTOS[[#This Row],[SALDO_CONVERTIDO]])</f>
        <v>2780.97</v>
      </c>
      <c r="P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" t="s">
        <v>47</v>
      </c>
      <c r="R56" t="s">
        <v>180</v>
      </c>
      <c r="S56" s="1">
        <v>42557</v>
      </c>
      <c r="T56" t="s">
        <v>2013</v>
      </c>
      <c r="U56" s="3">
        <v>2.3233999999999999</v>
      </c>
      <c r="V56" s="2">
        <f>Tabela_padrão__GM_CONTAS_PAGAR_ABERTOS[[#This Row],[PTAX DESEMB]]*Tabela_padrão__GM_CONTAS_PAGAR_ABERTOS[[#This Row],[VALOR_DOCUM]]</f>
        <v>6461.3056979999992</v>
      </c>
    </row>
    <row r="57" spans="1:22" hidden="1" x14ac:dyDescent="0.2">
      <c r="A57" t="s">
        <v>45</v>
      </c>
      <c r="B57" t="s">
        <v>18</v>
      </c>
      <c r="C57" s="1">
        <v>41768</v>
      </c>
      <c r="D57" t="s">
        <v>122</v>
      </c>
      <c r="E57">
        <v>19105002</v>
      </c>
      <c r="F57" t="s">
        <v>210</v>
      </c>
      <c r="G57" s="4">
        <v>42597</v>
      </c>
      <c r="H57" t="s">
        <v>21</v>
      </c>
      <c r="I57" s="2">
        <v>5083.33</v>
      </c>
      <c r="K57" s="2">
        <v>5083.33</v>
      </c>
      <c r="L57" s="3">
        <v>1</v>
      </c>
      <c r="M57" s="2">
        <v>5083.33</v>
      </c>
      <c r="N57" s="3">
        <f t="array" ref="N57">$D$4</f>
        <v>3.55</v>
      </c>
      <c r="O57" s="2">
        <f t="array" ref="O57">IF(Tabela_padrão__GM_CONTAS_PAGAR_ABERTOS[[#This Row],[SIGLA_MOEDA]]="US$",Tabela_padrão__GM_CONTAS_PAGAR_ABERTOS[[#This Row],[VALOR_DOCUM]]*$D$4,Tabela_padrão__GM_CONTAS_PAGAR_ABERTOS[[#This Row],[SALDO_CONVERTIDO]])</f>
        <v>5083.33</v>
      </c>
      <c r="P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" t="s">
        <v>211</v>
      </c>
      <c r="R57" t="s">
        <v>212</v>
      </c>
      <c r="S57" s="1">
        <v>42557</v>
      </c>
      <c r="T57" t="s">
        <v>2056</v>
      </c>
      <c r="U57" s="3">
        <v>2.2107000000000001</v>
      </c>
      <c r="V57" s="2">
        <f>Tabela_padrão__GM_CONTAS_PAGAR_ABERTOS[[#This Row],[PTAX DESEMB]]*Tabela_padrão__GM_CONTAS_PAGAR_ABERTOS[[#This Row],[VALOR_DOCUM]]</f>
        <v>11237.717631</v>
      </c>
    </row>
    <row r="58" spans="1:22" hidden="1" x14ac:dyDescent="0.2">
      <c r="A58" t="s">
        <v>17</v>
      </c>
      <c r="B58" t="s">
        <v>18</v>
      </c>
      <c r="C58" s="1">
        <v>42072</v>
      </c>
      <c r="D58" t="s">
        <v>274</v>
      </c>
      <c r="E58">
        <v>13140001</v>
      </c>
      <c r="F58" t="s">
        <v>275</v>
      </c>
      <c r="G58" s="4">
        <v>42597</v>
      </c>
      <c r="H58" t="s">
        <v>21</v>
      </c>
      <c r="I58" s="2">
        <v>5492.27</v>
      </c>
      <c r="K58" s="2">
        <v>5492.27</v>
      </c>
      <c r="L58" s="3">
        <v>1</v>
      </c>
      <c r="M58" s="2">
        <v>5492.27</v>
      </c>
      <c r="N58" s="3">
        <f t="array" ref="N58">$D$4</f>
        <v>3.55</v>
      </c>
      <c r="O58" s="2">
        <f t="array" ref="O58">IF(Tabela_padrão__GM_CONTAS_PAGAR_ABERTOS[[#This Row],[SIGLA_MOEDA]]="US$",Tabela_padrão__GM_CONTAS_PAGAR_ABERTOS[[#This Row],[VALOR_DOCUM]]*$D$4,Tabela_padrão__GM_CONTAS_PAGAR_ABERTOS[[#This Row],[SALDO_CONVERTIDO]])</f>
        <v>5492.27</v>
      </c>
      <c r="P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" t="s">
        <v>47</v>
      </c>
      <c r="R58" t="s">
        <v>276</v>
      </c>
      <c r="S58" s="1">
        <v>42557</v>
      </c>
      <c r="T58" t="s">
        <v>2100</v>
      </c>
      <c r="U58" s="3">
        <v>3.0366</v>
      </c>
      <c r="V58" s="2">
        <f>Tabela_padrão__GM_CONTAS_PAGAR_ABERTOS[[#This Row],[PTAX DESEMB]]*Tabela_padrão__GM_CONTAS_PAGAR_ABERTOS[[#This Row],[VALOR_DOCUM]]</f>
        <v>16677.827082</v>
      </c>
    </row>
    <row r="59" spans="1:22" hidden="1" x14ac:dyDescent="0.2">
      <c r="A59" t="s">
        <v>17</v>
      </c>
      <c r="B59" t="s">
        <v>18</v>
      </c>
      <c r="C59" s="1">
        <v>40857</v>
      </c>
      <c r="D59" t="s">
        <v>19</v>
      </c>
      <c r="E59">
        <v>19105002</v>
      </c>
      <c r="F59" t="s">
        <v>77</v>
      </c>
      <c r="G59" s="4">
        <v>42597</v>
      </c>
      <c r="H59" t="s">
        <v>21</v>
      </c>
      <c r="I59" s="2">
        <v>471000</v>
      </c>
      <c r="K59" s="2">
        <v>471000</v>
      </c>
      <c r="L59" s="3">
        <v>1</v>
      </c>
      <c r="M59" s="2">
        <v>471000</v>
      </c>
      <c r="N59" s="3">
        <f t="array" ref="N59">$D$4</f>
        <v>3.55</v>
      </c>
      <c r="O59" s="2">
        <f t="array" ref="O59">IF(Tabela_padrão__GM_CONTAS_PAGAR_ABERTOS[[#This Row],[SIGLA_MOEDA]]="US$",Tabela_padrão__GM_CONTAS_PAGAR_ABERTOS[[#This Row],[VALOR_DOCUM]]*$D$4,Tabela_padrão__GM_CONTAS_PAGAR_ABERTOS[[#This Row],[SALDO_CONVERTIDO]])</f>
        <v>471000</v>
      </c>
      <c r="P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" t="s">
        <v>22</v>
      </c>
      <c r="R59" t="s">
        <v>1118</v>
      </c>
      <c r="S59" s="1">
        <v>42557</v>
      </c>
      <c r="T59" t="s">
        <v>2693</v>
      </c>
      <c r="U59" s="3">
        <v>1.7516</v>
      </c>
      <c r="V59" s="2">
        <f>Tabela_padrão__GM_CONTAS_PAGAR_ABERTOS[[#This Row],[PTAX DESEMB]]*Tabela_padrão__GM_CONTAS_PAGAR_ABERTOS[[#This Row],[VALOR_DOCUM]]</f>
        <v>825003.6</v>
      </c>
    </row>
    <row r="60" spans="1:22" hidden="1" x14ac:dyDescent="0.2">
      <c r="A60" t="s">
        <v>17</v>
      </c>
      <c r="B60" t="s">
        <v>18</v>
      </c>
      <c r="C60" s="1">
        <v>41320</v>
      </c>
      <c r="D60" t="s">
        <v>19</v>
      </c>
      <c r="E60">
        <v>19105002</v>
      </c>
      <c r="F60" t="s">
        <v>1156</v>
      </c>
      <c r="G60" s="4">
        <v>42597</v>
      </c>
      <c r="H60" t="s">
        <v>21</v>
      </c>
      <c r="I60" s="2">
        <v>228225</v>
      </c>
      <c r="K60" s="2">
        <v>228225</v>
      </c>
      <c r="L60" s="3">
        <v>1</v>
      </c>
      <c r="M60" s="2">
        <v>228225</v>
      </c>
      <c r="N60" s="3">
        <f t="array" ref="N60">$D$4</f>
        <v>3.55</v>
      </c>
      <c r="O60" s="2">
        <f t="array" ref="O60">IF(Tabela_padrão__GM_CONTAS_PAGAR_ABERTOS[[#This Row],[SIGLA_MOEDA]]="US$",Tabela_padrão__GM_CONTAS_PAGAR_ABERTOS[[#This Row],[VALOR_DOCUM]]*$D$4,Tabela_padrão__GM_CONTAS_PAGAR_ABERTOS[[#This Row],[SALDO_CONVERTIDO]])</f>
        <v>228225</v>
      </c>
      <c r="P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" t="s">
        <v>22</v>
      </c>
      <c r="R60" t="s">
        <v>1157</v>
      </c>
      <c r="S60" s="1">
        <v>42557</v>
      </c>
      <c r="T60" t="s">
        <v>2714</v>
      </c>
      <c r="U60" s="3">
        <v>1.9665999999999999</v>
      </c>
      <c r="V60" s="2">
        <f>Tabela_padrão__GM_CONTAS_PAGAR_ABERTOS[[#This Row],[PTAX DESEMB]]*Tabela_padrão__GM_CONTAS_PAGAR_ABERTOS[[#This Row],[VALOR_DOCUM]]</f>
        <v>448827.28499999997</v>
      </c>
    </row>
    <row r="61" spans="1:22" hidden="1" x14ac:dyDescent="0.2">
      <c r="A61" t="s">
        <v>17</v>
      </c>
      <c r="B61" t="s">
        <v>18</v>
      </c>
      <c r="C61" s="1">
        <v>41327</v>
      </c>
      <c r="D61" t="s">
        <v>19</v>
      </c>
      <c r="E61">
        <v>19105002</v>
      </c>
      <c r="F61" t="s">
        <v>2735</v>
      </c>
      <c r="G61" s="4">
        <v>42597</v>
      </c>
      <c r="H61" t="s">
        <v>21</v>
      </c>
      <c r="I61" s="2">
        <v>16500</v>
      </c>
      <c r="K61" s="2">
        <v>16500</v>
      </c>
      <c r="L61" s="3">
        <v>1</v>
      </c>
      <c r="M61" s="2">
        <v>16500</v>
      </c>
      <c r="N61" s="3">
        <f t="array" ref="N61">$D$4</f>
        <v>3.55</v>
      </c>
      <c r="O61" s="2">
        <f t="array" ref="O61">IF(Tabela_padrão__GM_CONTAS_PAGAR_ABERTOS[[#This Row],[SIGLA_MOEDA]]="US$",Tabela_padrão__GM_CONTAS_PAGAR_ABERTOS[[#This Row],[VALOR_DOCUM]]*$D$4,Tabela_padrão__GM_CONTAS_PAGAR_ABERTOS[[#This Row],[SALDO_CONVERTIDO]])</f>
        <v>16500</v>
      </c>
      <c r="P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" t="s">
        <v>22</v>
      </c>
      <c r="R61" t="s">
        <v>2736</v>
      </c>
      <c r="S61" s="1">
        <v>42557</v>
      </c>
      <c r="T61" t="s">
        <v>2737</v>
      </c>
      <c r="U61" s="3">
        <v>1.972</v>
      </c>
      <c r="V61" s="2">
        <f>Tabela_padrão__GM_CONTAS_PAGAR_ABERTOS[[#This Row],[PTAX DESEMB]]*Tabela_padrão__GM_CONTAS_PAGAR_ABERTOS[[#This Row],[VALOR_DOCUM]]</f>
        <v>32538</v>
      </c>
    </row>
    <row r="62" spans="1:22" hidden="1" x14ac:dyDescent="0.2">
      <c r="A62" t="s">
        <v>45</v>
      </c>
      <c r="B62" t="s">
        <v>18</v>
      </c>
      <c r="C62" s="1">
        <v>41339</v>
      </c>
      <c r="D62" t="s">
        <v>91</v>
      </c>
      <c r="E62">
        <v>19105002</v>
      </c>
      <c r="F62" t="s">
        <v>92</v>
      </c>
      <c r="G62" s="4">
        <v>42597</v>
      </c>
      <c r="H62" t="s">
        <v>21</v>
      </c>
      <c r="I62" s="2">
        <v>20000</v>
      </c>
      <c r="K62" s="2">
        <v>20000</v>
      </c>
      <c r="L62" s="3">
        <v>1</v>
      </c>
      <c r="M62" s="2">
        <v>20000</v>
      </c>
      <c r="N62" s="3">
        <f t="array" ref="N62">$D$4</f>
        <v>3.55</v>
      </c>
      <c r="O62" s="2">
        <f t="array" ref="O62">IF(Tabela_padrão__GM_CONTAS_PAGAR_ABERTOS[[#This Row],[SIGLA_MOEDA]]="US$",Tabela_padrão__GM_CONTAS_PAGAR_ABERTOS[[#This Row],[VALOR_DOCUM]]*$D$4,Tabela_padrão__GM_CONTAS_PAGAR_ABERTOS[[#This Row],[SALDO_CONVERTIDO]])</f>
        <v>20000</v>
      </c>
      <c r="P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" t="s">
        <v>93</v>
      </c>
      <c r="R62" t="s">
        <v>94</v>
      </c>
      <c r="S62" s="1">
        <v>42557</v>
      </c>
      <c r="T62" t="s">
        <v>3433</v>
      </c>
      <c r="U62" s="3">
        <v>1.9693000000000001</v>
      </c>
      <c r="V62" s="2">
        <f>Tabela_padrão__GM_CONTAS_PAGAR_ABERTOS[[#This Row],[PTAX DESEMB]]*Tabela_padrão__GM_CONTAS_PAGAR_ABERTOS[[#This Row],[VALOR_DOCUM]]</f>
        <v>39386</v>
      </c>
    </row>
    <row r="63" spans="1:22" hidden="1" x14ac:dyDescent="0.2">
      <c r="A63" t="s">
        <v>17</v>
      </c>
      <c r="B63" t="s">
        <v>18</v>
      </c>
      <c r="C63" s="1">
        <v>41320</v>
      </c>
      <c r="D63" t="s">
        <v>19</v>
      </c>
      <c r="E63">
        <v>13140001</v>
      </c>
      <c r="F63" t="s">
        <v>1156</v>
      </c>
      <c r="G63" s="4">
        <v>42597</v>
      </c>
      <c r="H63" t="s">
        <v>21</v>
      </c>
      <c r="I63" s="2">
        <v>38301.980000000003</v>
      </c>
      <c r="K63" s="2">
        <v>38301.980000000003</v>
      </c>
      <c r="L63" s="3">
        <v>1</v>
      </c>
      <c r="M63" s="2">
        <v>38301.980000000003</v>
      </c>
      <c r="N63" s="3">
        <f t="array" ref="N63">$D$4</f>
        <v>3.55</v>
      </c>
      <c r="O63" s="2">
        <f t="array" ref="O63">IF(Tabela_padrão__GM_CONTAS_PAGAR_ABERTOS[[#This Row],[SIGLA_MOEDA]]="US$",Tabela_padrão__GM_CONTAS_PAGAR_ABERTOS[[#This Row],[VALOR_DOCUM]]*$D$4,Tabela_padrão__GM_CONTAS_PAGAR_ABERTOS[[#This Row],[SALDO_CONVERTIDO]])</f>
        <v>38301.980000000003</v>
      </c>
      <c r="P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" t="s">
        <v>47</v>
      </c>
      <c r="R63" t="s">
        <v>1157</v>
      </c>
      <c r="S63" s="1">
        <v>42557</v>
      </c>
      <c r="T63" t="s">
        <v>3434</v>
      </c>
      <c r="U63" s="3">
        <v>1.9665999999999999</v>
      </c>
      <c r="V63" s="2">
        <f>Tabela_padrão__GM_CONTAS_PAGAR_ABERTOS[[#This Row],[PTAX DESEMB]]*Tabela_padrão__GM_CONTAS_PAGAR_ABERTOS[[#This Row],[VALOR_DOCUM]]</f>
        <v>75324.673867999998</v>
      </c>
    </row>
    <row r="64" spans="1:22" hidden="1" x14ac:dyDescent="0.2">
      <c r="A64" t="s">
        <v>17</v>
      </c>
      <c r="B64" t="s">
        <v>18</v>
      </c>
      <c r="C64" s="1">
        <v>41394</v>
      </c>
      <c r="D64" t="s">
        <v>31</v>
      </c>
      <c r="E64">
        <v>13140003</v>
      </c>
      <c r="F64" t="s">
        <v>136</v>
      </c>
      <c r="G64" s="4">
        <v>44865</v>
      </c>
      <c r="H64" t="s">
        <v>21</v>
      </c>
      <c r="I64" s="2">
        <v>1570.5</v>
      </c>
      <c r="K64" s="2">
        <v>1570.5</v>
      </c>
      <c r="L64" s="3">
        <v>1</v>
      </c>
      <c r="M64" s="2">
        <v>1570.5</v>
      </c>
      <c r="N64" s="3">
        <f t="array" ref="N64">$D$4</f>
        <v>3.55</v>
      </c>
      <c r="O64" s="2">
        <f t="array" ref="O64">IF(Tabela_padrão__GM_CONTAS_PAGAR_ABERTOS[[#This Row],[SIGLA_MOEDA]]="US$",Tabela_padrão__GM_CONTAS_PAGAR_ABERTOS[[#This Row],[VALOR_DOCUM]]*$D$4,Tabela_padrão__GM_CONTAS_PAGAR_ABERTOS[[#This Row],[SALDO_CONVERTIDO]])</f>
        <v>1570.5</v>
      </c>
      <c r="P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" t="s">
        <v>33</v>
      </c>
      <c r="R64" t="s">
        <v>137</v>
      </c>
      <c r="S64" s="1">
        <v>42557</v>
      </c>
      <c r="T64" t="s">
        <v>138</v>
      </c>
      <c r="U64" s="3">
        <v>1.9999</v>
      </c>
      <c r="V64" s="2">
        <f>Tabela_padrão__GM_CONTAS_PAGAR_ABERTOS[[#This Row],[PTAX DESEMB]]*Tabela_padrão__GM_CONTAS_PAGAR_ABERTOS[[#This Row],[VALOR_DOCUM]]</f>
        <v>3140.8429500000002</v>
      </c>
    </row>
    <row r="65" spans="1:22" hidden="1" x14ac:dyDescent="0.2">
      <c r="A65" t="s">
        <v>17</v>
      </c>
      <c r="B65" t="s">
        <v>18</v>
      </c>
      <c r="C65" s="1">
        <v>41394</v>
      </c>
      <c r="D65" t="s">
        <v>31</v>
      </c>
      <c r="E65">
        <v>13140003</v>
      </c>
      <c r="F65" t="s">
        <v>139</v>
      </c>
      <c r="G65" s="4">
        <v>45230</v>
      </c>
      <c r="H65" t="s">
        <v>21</v>
      </c>
      <c r="I65" s="2">
        <v>1195.0999999999999</v>
      </c>
      <c r="K65" s="2">
        <v>1195.0999999999999</v>
      </c>
      <c r="L65" s="3">
        <v>1</v>
      </c>
      <c r="M65" s="2">
        <v>1195.0999999999999</v>
      </c>
      <c r="N65" s="3">
        <f t="array" ref="N65">$D$4</f>
        <v>3.55</v>
      </c>
      <c r="O65" s="2">
        <f t="array" ref="O65">IF(Tabela_padrão__GM_CONTAS_PAGAR_ABERTOS[[#This Row],[SIGLA_MOEDA]]="US$",Tabela_padrão__GM_CONTAS_PAGAR_ABERTOS[[#This Row],[VALOR_DOCUM]]*$D$4,Tabela_padrão__GM_CONTAS_PAGAR_ABERTOS[[#This Row],[SALDO_CONVERTIDO]])</f>
        <v>1195.0999999999999</v>
      </c>
      <c r="P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" t="s">
        <v>33</v>
      </c>
      <c r="R65" t="s">
        <v>137</v>
      </c>
      <c r="S65" s="1">
        <v>42557</v>
      </c>
      <c r="T65" t="s">
        <v>140</v>
      </c>
      <c r="U65" s="3">
        <v>1.9999</v>
      </c>
      <c r="V65" s="2">
        <f>Tabela_padrão__GM_CONTAS_PAGAR_ABERTOS[[#This Row],[PTAX DESEMB]]*Tabela_padrão__GM_CONTAS_PAGAR_ABERTOS[[#This Row],[VALOR_DOCUM]]</f>
        <v>2390.0804899999998</v>
      </c>
    </row>
    <row r="66" spans="1:22" hidden="1" x14ac:dyDescent="0.2">
      <c r="A66" t="s">
        <v>17</v>
      </c>
      <c r="B66" t="s">
        <v>18</v>
      </c>
      <c r="C66" s="1">
        <v>41394</v>
      </c>
      <c r="D66" t="s">
        <v>31</v>
      </c>
      <c r="E66">
        <v>19105006</v>
      </c>
      <c r="F66" t="s">
        <v>141</v>
      </c>
      <c r="G66" s="4">
        <v>43769</v>
      </c>
      <c r="H66" t="s">
        <v>21</v>
      </c>
      <c r="I66" s="2">
        <v>30442.12</v>
      </c>
      <c r="K66" s="2">
        <v>30442.12</v>
      </c>
      <c r="L66" s="3">
        <v>1</v>
      </c>
      <c r="M66" s="2">
        <v>30442.12</v>
      </c>
      <c r="N66" s="3">
        <f t="array" ref="N66">$D$4</f>
        <v>3.55</v>
      </c>
      <c r="O66" s="2">
        <f t="array" ref="O66">IF(Tabela_padrão__GM_CONTAS_PAGAR_ABERTOS[[#This Row],[SIGLA_MOEDA]]="US$",Tabela_padrão__GM_CONTAS_PAGAR_ABERTOS[[#This Row],[VALOR_DOCUM]]*$D$4,Tabela_padrão__GM_CONTAS_PAGAR_ABERTOS[[#This Row],[SALDO_CONVERTIDO]])</f>
        <v>30442.12</v>
      </c>
      <c r="P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" t="s">
        <v>38</v>
      </c>
      <c r="R66" t="s">
        <v>142</v>
      </c>
      <c r="S66" s="1">
        <v>42557</v>
      </c>
      <c r="T66" t="s">
        <v>143</v>
      </c>
      <c r="U66" s="3">
        <v>1.9999</v>
      </c>
      <c r="V66" s="2">
        <f>Tabela_padrão__GM_CONTAS_PAGAR_ABERTOS[[#This Row],[PTAX DESEMB]]*Tabela_padrão__GM_CONTAS_PAGAR_ABERTOS[[#This Row],[VALOR_DOCUM]]</f>
        <v>60881.195787999997</v>
      </c>
    </row>
    <row r="67" spans="1:22" hidden="1" x14ac:dyDescent="0.2">
      <c r="A67" t="s">
        <v>17</v>
      </c>
      <c r="B67" t="s">
        <v>18</v>
      </c>
      <c r="C67" s="1">
        <v>41394</v>
      </c>
      <c r="D67" t="s">
        <v>31</v>
      </c>
      <c r="E67">
        <v>19105006</v>
      </c>
      <c r="F67" t="s">
        <v>141</v>
      </c>
      <c r="G67" s="4">
        <v>44500</v>
      </c>
      <c r="H67" t="s">
        <v>21</v>
      </c>
      <c r="I67" s="2">
        <v>32819.07</v>
      </c>
      <c r="K67" s="2">
        <v>32819.07</v>
      </c>
      <c r="L67" s="3">
        <v>1</v>
      </c>
      <c r="M67" s="2">
        <v>32819.07</v>
      </c>
      <c r="N67" s="3">
        <f t="array" ref="N67">$D$4</f>
        <v>3.55</v>
      </c>
      <c r="O67" s="2">
        <f t="array" ref="O67">IF(Tabela_padrão__GM_CONTAS_PAGAR_ABERTOS[[#This Row],[SIGLA_MOEDA]]="US$",Tabela_padrão__GM_CONTAS_PAGAR_ABERTOS[[#This Row],[VALOR_DOCUM]]*$D$4,Tabela_padrão__GM_CONTAS_PAGAR_ABERTOS[[#This Row],[SALDO_CONVERTIDO]])</f>
        <v>32819.07</v>
      </c>
      <c r="P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" t="s">
        <v>38</v>
      </c>
      <c r="R67" t="s">
        <v>142</v>
      </c>
      <c r="S67" s="1">
        <v>42557</v>
      </c>
      <c r="T67" t="s">
        <v>144</v>
      </c>
      <c r="U67" s="3">
        <v>1.9999</v>
      </c>
      <c r="V67" s="2">
        <f>Tabela_padrão__GM_CONTAS_PAGAR_ABERTOS[[#This Row],[PTAX DESEMB]]*Tabela_padrão__GM_CONTAS_PAGAR_ABERTOS[[#This Row],[VALOR_DOCUM]]</f>
        <v>65634.858093000003</v>
      </c>
    </row>
    <row r="68" spans="1:22" hidden="1" x14ac:dyDescent="0.2">
      <c r="A68" t="s">
        <v>17</v>
      </c>
      <c r="B68" t="s">
        <v>18</v>
      </c>
      <c r="C68" s="1">
        <v>41394</v>
      </c>
      <c r="D68" t="s">
        <v>31</v>
      </c>
      <c r="E68">
        <v>19105006</v>
      </c>
      <c r="F68" t="s">
        <v>145</v>
      </c>
      <c r="G68" s="4">
        <v>45230</v>
      </c>
      <c r="H68" t="s">
        <v>21</v>
      </c>
      <c r="I68" s="2">
        <v>69272.59</v>
      </c>
      <c r="K68" s="2">
        <v>69272.59</v>
      </c>
      <c r="L68" s="3">
        <v>1</v>
      </c>
      <c r="M68" s="2">
        <v>69272.59</v>
      </c>
      <c r="N68" s="3">
        <f t="array" ref="N68">$D$4</f>
        <v>3.55</v>
      </c>
      <c r="O68" s="2">
        <f t="array" ref="O68">IF(Tabela_padrão__GM_CONTAS_PAGAR_ABERTOS[[#This Row],[SIGLA_MOEDA]]="US$",Tabela_padrão__GM_CONTAS_PAGAR_ABERTOS[[#This Row],[VALOR_DOCUM]]*$D$4,Tabela_padrão__GM_CONTAS_PAGAR_ABERTOS[[#This Row],[SALDO_CONVERTIDO]])</f>
        <v>69272.59</v>
      </c>
      <c r="P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" t="s">
        <v>38</v>
      </c>
      <c r="R68" t="s">
        <v>146</v>
      </c>
      <c r="S68" s="1">
        <v>42557</v>
      </c>
      <c r="T68" t="s">
        <v>147</v>
      </c>
      <c r="U68" s="3">
        <v>1.9999</v>
      </c>
      <c r="V68" s="2">
        <f>Tabela_padrão__GM_CONTAS_PAGAR_ABERTOS[[#This Row],[PTAX DESEMB]]*Tabela_padrão__GM_CONTAS_PAGAR_ABERTOS[[#This Row],[VALOR_DOCUM]]</f>
        <v>138538.252741</v>
      </c>
    </row>
    <row r="69" spans="1:22" hidden="1" x14ac:dyDescent="0.2">
      <c r="A69" t="s">
        <v>17</v>
      </c>
      <c r="B69" t="s">
        <v>18</v>
      </c>
      <c r="C69" s="1">
        <v>41394</v>
      </c>
      <c r="D69" t="s">
        <v>31</v>
      </c>
      <c r="E69">
        <v>19105006</v>
      </c>
      <c r="F69" t="s">
        <v>148</v>
      </c>
      <c r="G69" s="4">
        <v>45596</v>
      </c>
      <c r="H69" t="s">
        <v>21</v>
      </c>
      <c r="I69" s="2">
        <v>36658.660000000003</v>
      </c>
      <c r="K69" s="2">
        <v>36658.660000000003</v>
      </c>
      <c r="L69" s="3">
        <v>1</v>
      </c>
      <c r="M69" s="2">
        <v>36658.660000000003</v>
      </c>
      <c r="N69" s="3">
        <f t="array" ref="N69">$D$4</f>
        <v>3.55</v>
      </c>
      <c r="O69" s="2">
        <f t="array" ref="O69">IF(Tabela_padrão__GM_CONTAS_PAGAR_ABERTOS[[#This Row],[SIGLA_MOEDA]]="US$",Tabela_padrão__GM_CONTAS_PAGAR_ABERTOS[[#This Row],[VALOR_DOCUM]]*$D$4,Tabela_padrão__GM_CONTAS_PAGAR_ABERTOS[[#This Row],[SALDO_CONVERTIDO]])</f>
        <v>36658.660000000003</v>
      </c>
      <c r="P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" t="s">
        <v>38</v>
      </c>
      <c r="R69" t="s">
        <v>142</v>
      </c>
      <c r="S69" s="1">
        <v>42557</v>
      </c>
      <c r="T69" t="s">
        <v>149</v>
      </c>
      <c r="U69" s="3">
        <v>1.9999</v>
      </c>
      <c r="V69" s="2">
        <f>Tabela_padrão__GM_CONTAS_PAGAR_ABERTOS[[#This Row],[PTAX DESEMB]]*Tabela_padrão__GM_CONTAS_PAGAR_ABERTOS[[#This Row],[VALOR_DOCUM]]</f>
        <v>73313.654134000011</v>
      </c>
    </row>
    <row r="70" spans="1:22" hidden="1" x14ac:dyDescent="0.2">
      <c r="A70" t="s">
        <v>17</v>
      </c>
      <c r="B70" t="s">
        <v>18</v>
      </c>
      <c r="C70" s="1">
        <v>41394</v>
      </c>
      <c r="D70" t="s">
        <v>31</v>
      </c>
      <c r="E70">
        <v>13140003</v>
      </c>
      <c r="F70" t="s">
        <v>150</v>
      </c>
      <c r="G70" s="4">
        <v>44500</v>
      </c>
      <c r="H70" t="s">
        <v>21</v>
      </c>
      <c r="I70" s="2">
        <v>6595.14</v>
      </c>
      <c r="K70" s="2">
        <v>6595.14</v>
      </c>
      <c r="L70" s="3">
        <v>1</v>
      </c>
      <c r="M70" s="2">
        <v>6595.14</v>
      </c>
      <c r="N70" s="3">
        <f t="array" ref="N70">$D$4</f>
        <v>3.55</v>
      </c>
      <c r="O70" s="2">
        <f t="array" ref="O70">IF(Tabela_padrão__GM_CONTAS_PAGAR_ABERTOS[[#This Row],[SIGLA_MOEDA]]="US$",Tabela_padrão__GM_CONTAS_PAGAR_ABERTOS[[#This Row],[VALOR_DOCUM]]*$D$4,Tabela_padrão__GM_CONTAS_PAGAR_ABERTOS[[#This Row],[SALDO_CONVERTIDO]])</f>
        <v>6595.14</v>
      </c>
      <c r="P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" t="s">
        <v>33</v>
      </c>
      <c r="R70" t="s">
        <v>142</v>
      </c>
      <c r="S70" s="1">
        <v>42557</v>
      </c>
      <c r="T70" t="s">
        <v>151</v>
      </c>
      <c r="U70" s="3">
        <v>1.9999</v>
      </c>
      <c r="V70" s="2">
        <f>Tabela_padrão__GM_CONTAS_PAGAR_ABERTOS[[#This Row],[PTAX DESEMB]]*Tabela_padrão__GM_CONTAS_PAGAR_ABERTOS[[#This Row],[VALOR_DOCUM]]</f>
        <v>13189.620486000002</v>
      </c>
    </row>
    <row r="71" spans="1:22" hidden="1" x14ac:dyDescent="0.2">
      <c r="A71" t="s">
        <v>17</v>
      </c>
      <c r="B71" t="s">
        <v>18</v>
      </c>
      <c r="C71" s="1">
        <v>41394</v>
      </c>
      <c r="D71" t="s">
        <v>31</v>
      </c>
      <c r="E71">
        <v>13140003</v>
      </c>
      <c r="F71" t="s">
        <v>150</v>
      </c>
      <c r="G71" s="4">
        <v>45596</v>
      </c>
      <c r="H71" t="s">
        <v>21</v>
      </c>
      <c r="I71" s="2">
        <v>2755.55</v>
      </c>
      <c r="K71" s="2">
        <v>2755.55</v>
      </c>
      <c r="L71" s="3">
        <v>1</v>
      </c>
      <c r="M71" s="2">
        <v>2755.55</v>
      </c>
      <c r="N71" s="3">
        <f t="array" ref="N71">$D$4</f>
        <v>3.55</v>
      </c>
      <c r="O71" s="2">
        <f t="array" ref="O71">IF(Tabela_padrão__GM_CONTAS_PAGAR_ABERTOS[[#This Row],[SIGLA_MOEDA]]="US$",Tabela_padrão__GM_CONTAS_PAGAR_ABERTOS[[#This Row],[VALOR_DOCUM]]*$D$4,Tabela_padrão__GM_CONTAS_PAGAR_ABERTOS[[#This Row],[SALDO_CONVERTIDO]])</f>
        <v>2755.55</v>
      </c>
      <c r="P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" t="s">
        <v>33</v>
      </c>
      <c r="R71" t="s">
        <v>142</v>
      </c>
      <c r="S71" s="1">
        <v>42557</v>
      </c>
      <c r="T71" t="s">
        <v>152</v>
      </c>
      <c r="U71" s="3">
        <v>1.9999</v>
      </c>
      <c r="V71" s="2">
        <f>Tabela_padrão__GM_CONTAS_PAGAR_ABERTOS[[#This Row],[PTAX DESEMB]]*Tabela_padrão__GM_CONTAS_PAGAR_ABERTOS[[#This Row],[VALOR_DOCUM]]</f>
        <v>5510.8244450000002</v>
      </c>
    </row>
    <row r="72" spans="1:22" hidden="1" x14ac:dyDescent="0.2">
      <c r="A72" t="s">
        <v>17</v>
      </c>
      <c r="B72" t="s">
        <v>18</v>
      </c>
      <c r="C72" s="1">
        <v>41394</v>
      </c>
      <c r="D72" t="s">
        <v>31</v>
      </c>
      <c r="E72">
        <v>13140003</v>
      </c>
      <c r="F72" t="s">
        <v>150</v>
      </c>
      <c r="G72" s="4">
        <v>45961</v>
      </c>
      <c r="H72" t="s">
        <v>21</v>
      </c>
      <c r="I72" s="2">
        <v>1398.14</v>
      </c>
      <c r="K72" s="2">
        <v>1398.14</v>
      </c>
      <c r="L72" s="3">
        <v>1</v>
      </c>
      <c r="M72" s="2">
        <v>1398.14</v>
      </c>
      <c r="N72" s="3">
        <f t="array" ref="N72">$D$4</f>
        <v>3.55</v>
      </c>
      <c r="O72" s="2">
        <f t="array" ref="O72">IF(Tabela_padrão__GM_CONTAS_PAGAR_ABERTOS[[#This Row],[SIGLA_MOEDA]]="US$",Tabela_padrão__GM_CONTAS_PAGAR_ABERTOS[[#This Row],[VALOR_DOCUM]]*$D$4,Tabela_padrão__GM_CONTAS_PAGAR_ABERTOS[[#This Row],[SALDO_CONVERTIDO]])</f>
        <v>1398.14</v>
      </c>
      <c r="P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" t="s">
        <v>33</v>
      </c>
      <c r="R72" t="s">
        <v>142</v>
      </c>
      <c r="S72" s="1">
        <v>42557</v>
      </c>
      <c r="T72" t="s">
        <v>153</v>
      </c>
      <c r="U72" s="3">
        <v>1.9999</v>
      </c>
      <c r="V72" s="2">
        <f>Tabela_padrão__GM_CONTAS_PAGAR_ABERTOS[[#This Row],[PTAX DESEMB]]*Tabela_padrão__GM_CONTAS_PAGAR_ABERTOS[[#This Row],[VALOR_DOCUM]]</f>
        <v>2796.1401860000001</v>
      </c>
    </row>
    <row r="73" spans="1:22" hidden="1" x14ac:dyDescent="0.2">
      <c r="A73" t="s">
        <v>17</v>
      </c>
      <c r="B73" t="s">
        <v>18</v>
      </c>
      <c r="C73" s="1">
        <v>41394</v>
      </c>
      <c r="D73" t="s">
        <v>31</v>
      </c>
      <c r="E73">
        <v>19105006</v>
      </c>
      <c r="F73" t="s">
        <v>145</v>
      </c>
      <c r="G73" s="4">
        <v>45961</v>
      </c>
      <c r="H73" t="s">
        <v>21</v>
      </c>
      <c r="I73" s="2">
        <v>74334.759999999995</v>
      </c>
      <c r="K73" s="2">
        <v>74334.759999999995</v>
      </c>
      <c r="L73" s="3">
        <v>1</v>
      </c>
      <c r="M73" s="2">
        <v>74334.759999999995</v>
      </c>
      <c r="N73" s="3">
        <f t="array" ref="N73">$D$4</f>
        <v>3.55</v>
      </c>
      <c r="O73" s="2">
        <f t="array" ref="O73">IF(Tabela_padrão__GM_CONTAS_PAGAR_ABERTOS[[#This Row],[SIGLA_MOEDA]]="US$",Tabela_padrão__GM_CONTAS_PAGAR_ABERTOS[[#This Row],[VALOR_DOCUM]]*$D$4,Tabela_padrão__GM_CONTAS_PAGAR_ABERTOS[[#This Row],[SALDO_CONVERTIDO]])</f>
        <v>74334.759999999995</v>
      </c>
      <c r="P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" t="s">
        <v>38</v>
      </c>
      <c r="R73" t="s">
        <v>146</v>
      </c>
      <c r="S73" s="1">
        <v>42557</v>
      </c>
      <c r="T73" t="s">
        <v>154</v>
      </c>
      <c r="U73" s="3">
        <v>1.9999</v>
      </c>
      <c r="V73" s="2">
        <f>Tabela_padrão__GM_CONTAS_PAGAR_ABERTOS[[#This Row],[PTAX DESEMB]]*Tabela_padrão__GM_CONTAS_PAGAR_ABERTOS[[#This Row],[VALOR_DOCUM]]</f>
        <v>148662.08652399998</v>
      </c>
    </row>
    <row r="74" spans="1:22" hidden="1" x14ac:dyDescent="0.2">
      <c r="A74" t="s">
        <v>17</v>
      </c>
      <c r="B74" t="s">
        <v>18</v>
      </c>
      <c r="C74" s="1">
        <v>41394</v>
      </c>
      <c r="D74" t="s">
        <v>31</v>
      </c>
      <c r="E74">
        <v>19105006</v>
      </c>
      <c r="F74" t="s">
        <v>139</v>
      </c>
      <c r="G74" s="4">
        <v>44500</v>
      </c>
      <c r="H74" t="s">
        <v>21</v>
      </c>
      <c r="I74" s="2">
        <v>10001.120000000001</v>
      </c>
      <c r="K74" s="2">
        <v>10001.120000000001</v>
      </c>
      <c r="L74" s="3">
        <v>1</v>
      </c>
      <c r="M74" s="2">
        <v>10001.120000000001</v>
      </c>
      <c r="N74" s="3">
        <f t="array" ref="N74">$D$4</f>
        <v>3.55</v>
      </c>
      <c r="O74" s="2">
        <f t="array" ref="O74">IF(Tabela_padrão__GM_CONTAS_PAGAR_ABERTOS[[#This Row],[SIGLA_MOEDA]]="US$",Tabela_padrão__GM_CONTAS_PAGAR_ABERTOS[[#This Row],[VALOR_DOCUM]]*$D$4,Tabela_padrão__GM_CONTAS_PAGAR_ABERTOS[[#This Row],[SALDO_CONVERTIDO]])</f>
        <v>10001.120000000001</v>
      </c>
      <c r="P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" t="s">
        <v>38</v>
      </c>
      <c r="R74" t="s">
        <v>137</v>
      </c>
      <c r="S74" s="1">
        <v>42557</v>
      </c>
      <c r="T74" t="s">
        <v>155</v>
      </c>
      <c r="U74" s="3">
        <v>1.9999</v>
      </c>
      <c r="V74" s="2">
        <f>Tabela_padrão__GM_CONTAS_PAGAR_ABERTOS[[#This Row],[PTAX DESEMB]]*Tabela_padrão__GM_CONTAS_PAGAR_ABERTOS[[#This Row],[VALOR_DOCUM]]</f>
        <v>20001.239888</v>
      </c>
    </row>
    <row r="75" spans="1:22" hidden="1" x14ac:dyDescent="0.2">
      <c r="A75" t="s">
        <v>17</v>
      </c>
      <c r="B75" t="s">
        <v>18</v>
      </c>
      <c r="C75" s="1">
        <v>41394</v>
      </c>
      <c r="D75" t="s">
        <v>31</v>
      </c>
      <c r="E75">
        <v>19105006</v>
      </c>
      <c r="F75" t="s">
        <v>139</v>
      </c>
      <c r="G75" s="4">
        <v>44865</v>
      </c>
      <c r="H75" t="s">
        <v>21</v>
      </c>
      <c r="I75" s="2">
        <v>10365.58</v>
      </c>
      <c r="K75" s="2">
        <v>10365.58</v>
      </c>
      <c r="L75" s="3">
        <v>1</v>
      </c>
      <c r="M75" s="2">
        <v>10365.58</v>
      </c>
      <c r="N75" s="3">
        <f t="array" ref="N75">$D$4</f>
        <v>3.55</v>
      </c>
      <c r="O75" s="2">
        <f t="array" ref="O75">IF(Tabela_padrão__GM_CONTAS_PAGAR_ABERTOS[[#This Row],[SIGLA_MOEDA]]="US$",Tabela_padrão__GM_CONTAS_PAGAR_ABERTOS[[#This Row],[VALOR_DOCUM]]*$D$4,Tabela_padrão__GM_CONTAS_PAGAR_ABERTOS[[#This Row],[SALDO_CONVERTIDO]])</f>
        <v>10365.58</v>
      </c>
      <c r="P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" t="s">
        <v>38</v>
      </c>
      <c r="R75" t="s">
        <v>137</v>
      </c>
      <c r="S75" s="1">
        <v>42557</v>
      </c>
      <c r="T75" t="s">
        <v>156</v>
      </c>
      <c r="U75" s="3">
        <v>1.9999</v>
      </c>
      <c r="V75" s="2">
        <f>Tabela_padrão__GM_CONTAS_PAGAR_ABERTOS[[#This Row],[PTAX DESEMB]]*Tabela_padrão__GM_CONTAS_PAGAR_ABERTOS[[#This Row],[VALOR_DOCUM]]</f>
        <v>20730.123442</v>
      </c>
    </row>
    <row r="76" spans="1:22" hidden="1" x14ac:dyDescent="0.2">
      <c r="A76" t="s">
        <v>45</v>
      </c>
      <c r="B76" t="s">
        <v>18</v>
      </c>
      <c r="C76" s="1">
        <v>41439</v>
      </c>
      <c r="D76" t="s">
        <v>122</v>
      </c>
      <c r="E76">
        <v>19105002</v>
      </c>
      <c r="F76" t="s">
        <v>123</v>
      </c>
      <c r="G76" s="4">
        <v>42597</v>
      </c>
      <c r="H76" t="s">
        <v>21</v>
      </c>
      <c r="I76" s="2">
        <v>8166.67</v>
      </c>
      <c r="K76" s="2">
        <v>8166.67</v>
      </c>
      <c r="L76" s="3">
        <v>1</v>
      </c>
      <c r="M76" s="2">
        <v>8166.67</v>
      </c>
      <c r="N76" s="3">
        <f t="array" ref="N76">$D$4</f>
        <v>3.55</v>
      </c>
      <c r="O76" s="2">
        <f t="array" ref="O76">IF(Tabela_padrão__GM_CONTAS_PAGAR_ABERTOS[[#This Row],[SIGLA_MOEDA]]="US$",Tabela_padrão__GM_CONTAS_PAGAR_ABERTOS[[#This Row],[VALOR_DOCUM]]*$D$4,Tabela_padrão__GM_CONTAS_PAGAR_ABERTOS[[#This Row],[SALDO_CONVERTIDO]])</f>
        <v>8166.67</v>
      </c>
      <c r="P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" t="s">
        <v>124</v>
      </c>
      <c r="R76" t="s">
        <v>125</v>
      </c>
      <c r="S76" s="1">
        <v>42557</v>
      </c>
      <c r="T76" t="s">
        <v>3466</v>
      </c>
      <c r="U76" s="3">
        <v>2.1446999999999998</v>
      </c>
      <c r="V76" s="2">
        <f>Tabela_padrão__GM_CONTAS_PAGAR_ABERTOS[[#This Row],[PTAX DESEMB]]*Tabela_padrão__GM_CONTAS_PAGAR_ABERTOS[[#This Row],[VALOR_DOCUM]]</f>
        <v>17515.057149</v>
      </c>
    </row>
    <row r="77" spans="1:22" hidden="1" x14ac:dyDescent="0.2">
      <c r="A77" t="s">
        <v>17</v>
      </c>
      <c r="B77" t="s">
        <v>160</v>
      </c>
      <c r="C77" s="1">
        <v>41479</v>
      </c>
      <c r="D77" t="s">
        <v>161</v>
      </c>
      <c r="E77">
        <v>15101003</v>
      </c>
      <c r="F77" t="s">
        <v>162</v>
      </c>
      <c r="G77" s="4">
        <v>41618</v>
      </c>
      <c r="H77" t="s">
        <v>21</v>
      </c>
      <c r="I77" s="2">
        <v>43595.4</v>
      </c>
      <c r="K77" s="2">
        <v>43595.4</v>
      </c>
      <c r="L77" s="3">
        <v>1</v>
      </c>
      <c r="M77" s="2">
        <v>43595.4</v>
      </c>
      <c r="N77" s="3">
        <f t="array" ref="N77">$D$4</f>
        <v>3.55</v>
      </c>
      <c r="O77" s="2">
        <f t="array" ref="O77">IF(Tabela_padrão__GM_CONTAS_PAGAR_ABERTOS[[#This Row],[SIGLA_MOEDA]]="US$",Tabela_padrão__GM_CONTAS_PAGAR_ABERTOS[[#This Row],[VALOR_DOCUM]]*$D$4,Tabela_padrão__GM_CONTAS_PAGAR_ABERTOS[[#This Row],[SALDO_CONVERTIDO]])</f>
        <v>43595.4</v>
      </c>
      <c r="P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" t="s">
        <v>163</v>
      </c>
      <c r="R77" t="s">
        <v>164</v>
      </c>
      <c r="S77" s="1">
        <v>42557</v>
      </c>
      <c r="T77" t="s">
        <v>165</v>
      </c>
      <c r="U77" s="3">
        <v>2.2267000000000001</v>
      </c>
      <c r="V77" s="2">
        <f>Tabela_padrão__GM_CONTAS_PAGAR_ABERTOS[[#This Row],[PTAX DESEMB]]*Tabela_padrão__GM_CONTAS_PAGAR_ABERTOS[[#This Row],[VALOR_DOCUM]]</f>
        <v>97073.87718000001</v>
      </c>
    </row>
    <row r="78" spans="1:22" hidden="1" x14ac:dyDescent="0.2">
      <c r="A78" t="s">
        <v>17</v>
      </c>
      <c r="B78" t="s">
        <v>18</v>
      </c>
      <c r="C78" s="1">
        <v>41330</v>
      </c>
      <c r="D78" t="s">
        <v>72</v>
      </c>
      <c r="E78">
        <v>19105002</v>
      </c>
      <c r="F78" t="s">
        <v>1172</v>
      </c>
      <c r="G78" s="4">
        <v>42597</v>
      </c>
      <c r="H78" t="s">
        <v>21</v>
      </c>
      <c r="I78" s="2">
        <v>45583.55</v>
      </c>
      <c r="K78" s="2">
        <v>45583.55</v>
      </c>
      <c r="L78" s="3">
        <v>1</v>
      </c>
      <c r="M78" s="2">
        <v>45583.55</v>
      </c>
      <c r="N78" s="3">
        <f t="array" ref="N78">$D$4</f>
        <v>3.55</v>
      </c>
      <c r="O78" s="2">
        <f t="array" ref="O78">IF(Tabela_padrão__GM_CONTAS_PAGAR_ABERTOS[[#This Row],[SIGLA_MOEDA]]="US$",Tabela_padrão__GM_CONTAS_PAGAR_ABERTOS[[#This Row],[VALOR_DOCUM]]*$D$4,Tabela_padrão__GM_CONTAS_PAGAR_ABERTOS[[#This Row],[SALDO_CONVERTIDO]])</f>
        <v>45583.55</v>
      </c>
      <c r="P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" t="s">
        <v>196</v>
      </c>
      <c r="R78" t="s">
        <v>1173</v>
      </c>
      <c r="S78" s="1">
        <v>42557</v>
      </c>
      <c r="T78" t="s">
        <v>3488</v>
      </c>
      <c r="U78" s="3">
        <v>1.9704999999999999</v>
      </c>
      <c r="V78" s="2">
        <f>Tabela_padrão__GM_CONTAS_PAGAR_ABERTOS[[#This Row],[PTAX DESEMB]]*Tabela_padrão__GM_CONTAS_PAGAR_ABERTOS[[#This Row],[VALOR_DOCUM]]</f>
        <v>89822.385275000008</v>
      </c>
    </row>
    <row r="79" spans="1:22" hidden="1" x14ac:dyDescent="0.2">
      <c r="A79" t="s">
        <v>17</v>
      </c>
      <c r="B79" t="s">
        <v>18</v>
      </c>
      <c r="C79" s="1">
        <v>41330</v>
      </c>
      <c r="D79" t="s">
        <v>72</v>
      </c>
      <c r="E79">
        <v>19105002</v>
      </c>
      <c r="F79" t="s">
        <v>1169</v>
      </c>
      <c r="G79" s="4">
        <v>42597</v>
      </c>
      <c r="H79" t="s">
        <v>21</v>
      </c>
      <c r="I79" s="2">
        <v>91794.84</v>
      </c>
      <c r="K79" s="2">
        <v>91794.84</v>
      </c>
      <c r="L79" s="3">
        <v>1</v>
      </c>
      <c r="M79" s="2">
        <v>91794.84</v>
      </c>
      <c r="N79" s="3">
        <f t="array" ref="N79">$D$4</f>
        <v>3.55</v>
      </c>
      <c r="O79" s="2">
        <f t="array" ref="O79">IF(Tabela_padrão__GM_CONTAS_PAGAR_ABERTOS[[#This Row],[SIGLA_MOEDA]]="US$",Tabela_padrão__GM_CONTAS_PAGAR_ABERTOS[[#This Row],[VALOR_DOCUM]]*$D$4,Tabela_padrão__GM_CONTAS_PAGAR_ABERTOS[[#This Row],[SALDO_CONVERTIDO]])</f>
        <v>91794.84</v>
      </c>
      <c r="P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" t="s">
        <v>196</v>
      </c>
      <c r="R79" t="s">
        <v>1170</v>
      </c>
      <c r="S79" s="1">
        <v>42557</v>
      </c>
      <c r="T79" t="s">
        <v>3489</v>
      </c>
      <c r="U79" s="3">
        <v>1.9704999999999999</v>
      </c>
      <c r="V79" s="2">
        <f>Tabela_padrão__GM_CONTAS_PAGAR_ABERTOS[[#This Row],[PTAX DESEMB]]*Tabela_padrão__GM_CONTAS_PAGAR_ABERTOS[[#This Row],[VALOR_DOCUM]]</f>
        <v>180881.73221999998</v>
      </c>
    </row>
    <row r="80" spans="1:22" hidden="1" x14ac:dyDescent="0.2">
      <c r="A80" t="s">
        <v>45</v>
      </c>
      <c r="B80" t="s">
        <v>18</v>
      </c>
      <c r="C80" s="1">
        <v>41771</v>
      </c>
      <c r="D80" t="s">
        <v>122</v>
      </c>
      <c r="E80">
        <v>13140001</v>
      </c>
      <c r="F80" t="s">
        <v>214</v>
      </c>
      <c r="G80" s="4">
        <v>42597</v>
      </c>
      <c r="H80" t="s">
        <v>21</v>
      </c>
      <c r="I80" s="2">
        <v>961.4</v>
      </c>
      <c r="K80" s="2">
        <v>961.4</v>
      </c>
      <c r="L80" s="3">
        <v>1</v>
      </c>
      <c r="M80" s="2">
        <v>961.4</v>
      </c>
      <c r="N80" s="3">
        <f t="array" ref="N80">$D$4</f>
        <v>3.55</v>
      </c>
      <c r="O80" s="2">
        <f t="array" ref="O80">IF(Tabela_padrão__GM_CONTAS_PAGAR_ABERTOS[[#This Row],[SIGLA_MOEDA]]="US$",Tabela_padrão__GM_CONTAS_PAGAR_ABERTOS[[#This Row],[VALOR_DOCUM]]*$D$4,Tabela_padrão__GM_CONTAS_PAGAR_ABERTOS[[#This Row],[SALDO_CONVERTIDO]])</f>
        <v>961.4</v>
      </c>
      <c r="P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" t="s">
        <v>47</v>
      </c>
      <c r="R80" t="s">
        <v>215</v>
      </c>
      <c r="S80" s="1">
        <v>42557</v>
      </c>
      <c r="T80" t="s">
        <v>3502</v>
      </c>
      <c r="U80" s="3">
        <v>2.2191999999999998</v>
      </c>
      <c r="V80" s="2">
        <f>Tabela_padrão__GM_CONTAS_PAGAR_ABERTOS[[#This Row],[PTAX DESEMB]]*Tabela_padrão__GM_CONTAS_PAGAR_ABERTOS[[#This Row],[VALOR_DOCUM]]</f>
        <v>2133.5388799999996</v>
      </c>
    </row>
    <row r="81" spans="1:22" hidden="1" x14ac:dyDescent="0.2">
      <c r="A81" t="s">
        <v>45</v>
      </c>
      <c r="B81" t="s">
        <v>18</v>
      </c>
      <c r="C81" s="1">
        <v>41925</v>
      </c>
      <c r="D81" t="s">
        <v>122</v>
      </c>
      <c r="E81">
        <v>13140001</v>
      </c>
      <c r="F81" t="s">
        <v>248</v>
      </c>
      <c r="G81" s="4">
        <v>42597</v>
      </c>
      <c r="H81" t="s">
        <v>21</v>
      </c>
      <c r="I81" s="2">
        <v>380.12</v>
      </c>
      <c r="K81" s="2">
        <v>380.12</v>
      </c>
      <c r="L81" s="3">
        <v>1</v>
      </c>
      <c r="M81" s="2">
        <v>380.12</v>
      </c>
      <c r="N81" s="3">
        <f t="array" ref="N81">$D$4</f>
        <v>3.55</v>
      </c>
      <c r="O81" s="2">
        <f t="array" ref="O81">IF(Tabela_padrão__GM_CONTAS_PAGAR_ABERTOS[[#This Row],[SIGLA_MOEDA]]="US$",Tabela_padrão__GM_CONTAS_PAGAR_ABERTOS[[#This Row],[VALOR_DOCUM]]*$D$4,Tabela_padrão__GM_CONTAS_PAGAR_ABERTOS[[#This Row],[SALDO_CONVERTIDO]])</f>
        <v>380.12</v>
      </c>
      <c r="P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" t="s">
        <v>47</v>
      </c>
      <c r="R81" t="s">
        <v>249</v>
      </c>
      <c r="S81" s="1">
        <v>42557</v>
      </c>
      <c r="T81" t="s">
        <v>3529</v>
      </c>
      <c r="U81" s="3">
        <v>2.4102999999999999</v>
      </c>
      <c r="V81" s="2">
        <f>Tabela_padrão__GM_CONTAS_PAGAR_ABERTOS[[#This Row],[PTAX DESEMB]]*Tabela_padrão__GM_CONTAS_PAGAR_ABERTOS[[#This Row],[VALOR_DOCUM]]</f>
        <v>916.20323599999995</v>
      </c>
    </row>
    <row r="82" spans="1:22" hidden="1" x14ac:dyDescent="0.2">
      <c r="A82" t="s">
        <v>17</v>
      </c>
      <c r="B82" t="s">
        <v>18</v>
      </c>
      <c r="C82" s="1">
        <v>41183</v>
      </c>
      <c r="D82" t="s">
        <v>19</v>
      </c>
      <c r="E82">
        <v>19105002</v>
      </c>
      <c r="F82" t="s">
        <v>84</v>
      </c>
      <c r="G82" s="4">
        <v>42597</v>
      </c>
      <c r="H82" t="s">
        <v>21</v>
      </c>
      <c r="I82" s="2">
        <v>114112.5</v>
      </c>
      <c r="K82" s="2">
        <v>114112.5</v>
      </c>
      <c r="L82" s="3">
        <v>1</v>
      </c>
      <c r="M82" s="2">
        <v>114112.5</v>
      </c>
      <c r="N82" s="3">
        <f t="array" ref="N82">$D$4</f>
        <v>3.55</v>
      </c>
      <c r="O82" s="2">
        <f t="array" ref="O82">IF(Tabela_padrão__GM_CONTAS_PAGAR_ABERTOS[[#This Row],[SIGLA_MOEDA]]="US$",Tabela_padrão__GM_CONTAS_PAGAR_ABERTOS[[#This Row],[VALOR_DOCUM]]*$D$4,Tabela_padrão__GM_CONTAS_PAGAR_ABERTOS[[#This Row],[SALDO_CONVERTIDO]])</f>
        <v>114112.5</v>
      </c>
      <c r="P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" t="s">
        <v>22</v>
      </c>
      <c r="R82" t="s">
        <v>85</v>
      </c>
      <c r="S82" s="1">
        <v>42557</v>
      </c>
      <c r="T82" t="s">
        <v>4123</v>
      </c>
      <c r="U82" s="3">
        <v>2.0306000000000002</v>
      </c>
      <c r="V82" s="2">
        <f>Tabela_padrão__GM_CONTAS_PAGAR_ABERTOS[[#This Row],[PTAX DESEMB]]*Tabela_padrão__GM_CONTAS_PAGAR_ABERTOS[[#This Row],[VALOR_DOCUM]]</f>
        <v>231716.84250000003</v>
      </c>
    </row>
    <row r="83" spans="1:22" hidden="1" x14ac:dyDescent="0.2">
      <c r="A83" t="s">
        <v>17</v>
      </c>
      <c r="B83" t="s">
        <v>18</v>
      </c>
      <c r="C83" s="1">
        <v>41183</v>
      </c>
      <c r="D83" t="s">
        <v>19</v>
      </c>
      <c r="E83">
        <v>13140001</v>
      </c>
      <c r="F83" t="s">
        <v>84</v>
      </c>
      <c r="G83" s="4">
        <v>42597</v>
      </c>
      <c r="H83" t="s">
        <v>21</v>
      </c>
      <c r="I83" s="2">
        <v>25175.5</v>
      </c>
      <c r="K83" s="2">
        <v>25175.5</v>
      </c>
      <c r="L83" s="3">
        <v>1</v>
      </c>
      <c r="M83" s="2">
        <v>25175.5</v>
      </c>
      <c r="N83" s="3">
        <f t="array" ref="N83">$D$4</f>
        <v>3.55</v>
      </c>
      <c r="O83" s="2">
        <f t="array" ref="O83">IF(Tabela_padrão__GM_CONTAS_PAGAR_ABERTOS[[#This Row],[SIGLA_MOEDA]]="US$",Tabela_padrão__GM_CONTAS_PAGAR_ABERTOS[[#This Row],[VALOR_DOCUM]]*$D$4,Tabela_padrão__GM_CONTAS_PAGAR_ABERTOS[[#This Row],[SALDO_CONVERTIDO]])</f>
        <v>25175.5</v>
      </c>
      <c r="P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" t="s">
        <v>47</v>
      </c>
      <c r="R83" t="s">
        <v>85</v>
      </c>
      <c r="S83" s="1">
        <v>42557</v>
      </c>
      <c r="T83" t="s">
        <v>4124</v>
      </c>
      <c r="U83" s="3">
        <v>2.0306000000000002</v>
      </c>
      <c r="V83" s="2">
        <f>Tabela_padrão__GM_CONTAS_PAGAR_ABERTOS[[#This Row],[PTAX DESEMB]]*Tabela_padrão__GM_CONTAS_PAGAR_ABERTOS[[#This Row],[VALOR_DOCUM]]</f>
        <v>51121.370300000002</v>
      </c>
    </row>
    <row r="84" spans="1:22" hidden="1" x14ac:dyDescent="0.2">
      <c r="A84" t="s">
        <v>45</v>
      </c>
      <c r="B84" t="s">
        <v>18</v>
      </c>
      <c r="C84" s="1">
        <v>41319</v>
      </c>
      <c r="D84" t="s">
        <v>91</v>
      </c>
      <c r="E84">
        <v>19105002</v>
      </c>
      <c r="F84" t="s">
        <v>102</v>
      </c>
      <c r="G84" s="4">
        <v>42597</v>
      </c>
      <c r="H84" t="s">
        <v>21</v>
      </c>
      <c r="I84" s="2">
        <v>8000</v>
      </c>
      <c r="K84" s="2">
        <v>8000</v>
      </c>
      <c r="L84" s="3">
        <v>1</v>
      </c>
      <c r="M84" s="2">
        <v>8000</v>
      </c>
      <c r="N84" s="3">
        <f t="array" ref="N84">$D$4</f>
        <v>3.55</v>
      </c>
      <c r="O84" s="2">
        <f t="array" ref="O84">IF(Tabela_padrão__GM_CONTAS_PAGAR_ABERTOS[[#This Row],[SIGLA_MOEDA]]="US$",Tabela_padrão__GM_CONTAS_PAGAR_ABERTOS[[#This Row],[VALOR_DOCUM]]*$D$4,Tabela_padrão__GM_CONTAS_PAGAR_ABERTOS[[#This Row],[SALDO_CONVERTIDO]])</f>
        <v>8000</v>
      </c>
      <c r="P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" t="s">
        <v>93</v>
      </c>
      <c r="R84" t="s">
        <v>103</v>
      </c>
      <c r="S84" s="1">
        <v>42557</v>
      </c>
      <c r="T84" t="s">
        <v>4135</v>
      </c>
      <c r="U84" s="3">
        <v>1.9670000000000001</v>
      </c>
      <c r="V84" s="2">
        <f>Tabela_padrão__GM_CONTAS_PAGAR_ABERTOS[[#This Row],[PTAX DESEMB]]*Tabela_padrão__GM_CONTAS_PAGAR_ABERTOS[[#This Row],[VALOR_DOCUM]]</f>
        <v>15736</v>
      </c>
    </row>
    <row r="85" spans="1:22" hidden="1" x14ac:dyDescent="0.2">
      <c r="A85" t="s">
        <v>17</v>
      </c>
      <c r="B85" t="s">
        <v>18</v>
      </c>
      <c r="C85" s="1">
        <v>41327</v>
      </c>
      <c r="D85" t="s">
        <v>19</v>
      </c>
      <c r="E85">
        <v>13140001</v>
      </c>
      <c r="F85" t="s">
        <v>2735</v>
      </c>
      <c r="G85" s="4">
        <v>42597</v>
      </c>
      <c r="H85" t="s">
        <v>21</v>
      </c>
      <c r="I85" s="2">
        <v>910.05</v>
      </c>
      <c r="K85" s="2">
        <v>910.05</v>
      </c>
      <c r="L85" s="3">
        <v>1</v>
      </c>
      <c r="M85" s="2">
        <v>910.05</v>
      </c>
      <c r="N85" s="3">
        <f t="array" ref="N85">$D$4</f>
        <v>3.55</v>
      </c>
      <c r="O85" s="2">
        <f t="array" ref="O85">IF(Tabela_padrão__GM_CONTAS_PAGAR_ABERTOS[[#This Row],[SIGLA_MOEDA]]="US$",Tabela_padrão__GM_CONTAS_PAGAR_ABERTOS[[#This Row],[VALOR_DOCUM]]*$D$4,Tabela_padrão__GM_CONTAS_PAGAR_ABERTOS[[#This Row],[SALDO_CONVERTIDO]])</f>
        <v>910.05</v>
      </c>
      <c r="P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" t="s">
        <v>47</v>
      </c>
      <c r="R85" t="s">
        <v>2736</v>
      </c>
      <c r="S85" s="1">
        <v>42557</v>
      </c>
      <c r="T85" t="s">
        <v>4155</v>
      </c>
      <c r="U85" s="3">
        <v>1.972</v>
      </c>
      <c r="V85" s="2">
        <f>Tabela_padrão__GM_CONTAS_PAGAR_ABERTOS[[#This Row],[PTAX DESEMB]]*Tabela_padrão__GM_CONTAS_PAGAR_ABERTOS[[#This Row],[VALOR_DOCUM]]</f>
        <v>1794.6185999999998</v>
      </c>
    </row>
    <row r="86" spans="1:22" hidden="1" x14ac:dyDescent="0.2">
      <c r="A86" t="s">
        <v>45</v>
      </c>
      <c r="B86" t="s">
        <v>18</v>
      </c>
      <c r="C86" s="1">
        <v>41823</v>
      </c>
      <c r="D86" t="s">
        <v>72</v>
      </c>
      <c r="E86">
        <v>19105002</v>
      </c>
      <c r="F86" t="s">
        <v>233</v>
      </c>
      <c r="G86" s="4">
        <v>42597</v>
      </c>
      <c r="H86" t="s">
        <v>21</v>
      </c>
      <c r="I86" s="2">
        <v>14210.53</v>
      </c>
      <c r="K86" s="2">
        <v>14210.53</v>
      </c>
      <c r="L86" s="3">
        <v>1</v>
      </c>
      <c r="M86" s="2">
        <v>14210.53</v>
      </c>
      <c r="N86" s="3">
        <f t="array" ref="N86">$D$4</f>
        <v>3.55</v>
      </c>
      <c r="O86" s="2">
        <f t="array" ref="O86">IF(Tabela_padrão__GM_CONTAS_PAGAR_ABERTOS[[#This Row],[SIGLA_MOEDA]]="US$",Tabela_padrão__GM_CONTAS_PAGAR_ABERTOS[[#This Row],[VALOR_DOCUM]]*$D$4,Tabela_padrão__GM_CONTAS_PAGAR_ABERTOS[[#This Row],[SALDO_CONVERTIDO]])</f>
        <v>14210.53</v>
      </c>
      <c r="P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" t="s">
        <v>196</v>
      </c>
      <c r="R86" t="s">
        <v>234</v>
      </c>
      <c r="S86" s="1">
        <v>42557</v>
      </c>
      <c r="T86" t="s">
        <v>4215</v>
      </c>
      <c r="U86" s="3">
        <v>2.2134</v>
      </c>
      <c r="V86" s="2">
        <f>Tabela_padrão__GM_CONTAS_PAGAR_ABERTOS[[#This Row],[PTAX DESEMB]]*Tabela_padrão__GM_CONTAS_PAGAR_ABERTOS[[#This Row],[VALOR_DOCUM]]</f>
        <v>31453.587102000001</v>
      </c>
    </row>
    <row r="87" spans="1:22" hidden="1" x14ac:dyDescent="0.2">
      <c r="A87" t="s">
        <v>17</v>
      </c>
      <c r="B87" t="s">
        <v>18</v>
      </c>
      <c r="C87" s="1">
        <v>40844</v>
      </c>
      <c r="D87" t="s">
        <v>19</v>
      </c>
      <c r="E87">
        <v>19105002</v>
      </c>
      <c r="F87" t="s">
        <v>1139</v>
      </c>
      <c r="G87" s="4">
        <v>42597</v>
      </c>
      <c r="H87" t="s">
        <v>21</v>
      </c>
      <c r="I87" s="2">
        <v>93600</v>
      </c>
      <c r="K87" s="2">
        <v>93600</v>
      </c>
      <c r="L87" s="3">
        <v>1</v>
      </c>
      <c r="M87" s="2">
        <v>93600</v>
      </c>
      <c r="N87" s="3">
        <f t="array" ref="N87">$D$4</f>
        <v>3.55</v>
      </c>
      <c r="O87" s="2">
        <f t="array" ref="O87">IF(Tabela_padrão__GM_CONTAS_PAGAR_ABERTOS[[#This Row],[SIGLA_MOEDA]]="US$",Tabela_padrão__GM_CONTAS_PAGAR_ABERTOS[[#This Row],[VALOR_DOCUM]]*$D$4,Tabela_padrão__GM_CONTAS_PAGAR_ABERTOS[[#This Row],[SALDO_CONVERTIDO]])</f>
        <v>93600</v>
      </c>
      <c r="P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" t="s">
        <v>22</v>
      </c>
      <c r="R87" t="s">
        <v>3417</v>
      </c>
      <c r="S87" s="1">
        <v>42557</v>
      </c>
      <c r="T87" t="s">
        <v>4829</v>
      </c>
      <c r="U87" s="3">
        <v>1.7323</v>
      </c>
      <c r="V87" s="2">
        <f>Tabela_padrão__GM_CONTAS_PAGAR_ABERTOS[[#This Row],[PTAX DESEMB]]*Tabela_padrão__GM_CONTAS_PAGAR_ABERTOS[[#This Row],[VALOR_DOCUM]]</f>
        <v>162143.28</v>
      </c>
    </row>
    <row r="88" spans="1:22" hidden="1" x14ac:dyDescent="0.2">
      <c r="A88" t="s">
        <v>45</v>
      </c>
      <c r="B88" t="s">
        <v>18</v>
      </c>
      <c r="C88" s="1">
        <v>41319</v>
      </c>
      <c r="D88" t="s">
        <v>91</v>
      </c>
      <c r="E88">
        <v>13140001</v>
      </c>
      <c r="F88" t="s">
        <v>102</v>
      </c>
      <c r="G88" s="4">
        <v>42597</v>
      </c>
      <c r="H88" t="s">
        <v>21</v>
      </c>
      <c r="I88" s="2">
        <v>302.25</v>
      </c>
      <c r="K88" s="2">
        <v>302.25</v>
      </c>
      <c r="L88" s="3">
        <v>1</v>
      </c>
      <c r="M88" s="2">
        <v>302.25</v>
      </c>
      <c r="N88" s="3">
        <f t="array" ref="N88">$D$4</f>
        <v>3.55</v>
      </c>
      <c r="O88" s="2">
        <f t="array" ref="O88">IF(Tabela_padrão__GM_CONTAS_PAGAR_ABERTOS[[#This Row],[SIGLA_MOEDA]]="US$",Tabela_padrão__GM_CONTAS_PAGAR_ABERTOS[[#This Row],[VALOR_DOCUM]]*$D$4,Tabela_padrão__GM_CONTAS_PAGAR_ABERTOS[[#This Row],[SALDO_CONVERTIDO]])</f>
        <v>302.25</v>
      </c>
      <c r="P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" t="s">
        <v>47</v>
      </c>
      <c r="R88" t="s">
        <v>103</v>
      </c>
      <c r="S88" s="1">
        <v>42557</v>
      </c>
      <c r="T88" t="s">
        <v>4841</v>
      </c>
      <c r="U88" s="3">
        <v>1.9670000000000001</v>
      </c>
      <c r="V88" s="2">
        <f>Tabela_padrão__GM_CONTAS_PAGAR_ABERTOS[[#This Row],[PTAX DESEMB]]*Tabela_padrão__GM_CONTAS_PAGAR_ABERTOS[[#This Row],[VALOR_DOCUM]]</f>
        <v>594.52575000000002</v>
      </c>
    </row>
    <row r="89" spans="1:22" hidden="1" x14ac:dyDescent="0.2">
      <c r="A89" t="s">
        <v>17</v>
      </c>
      <c r="B89" t="s">
        <v>18</v>
      </c>
      <c r="C89" s="1">
        <v>41183</v>
      </c>
      <c r="D89" t="s">
        <v>19</v>
      </c>
      <c r="E89">
        <v>13140001</v>
      </c>
      <c r="F89" t="s">
        <v>245</v>
      </c>
      <c r="G89" s="4">
        <v>42597</v>
      </c>
      <c r="H89" t="s">
        <v>21</v>
      </c>
      <c r="I89" s="2">
        <v>25175.5</v>
      </c>
      <c r="K89" s="2">
        <v>25175.5</v>
      </c>
      <c r="L89" s="3">
        <v>1</v>
      </c>
      <c r="M89" s="2">
        <v>25175.5</v>
      </c>
      <c r="N89" s="3">
        <f t="array" ref="N89">$D$4</f>
        <v>3.55</v>
      </c>
      <c r="O89" s="2">
        <f t="array" ref="O89">IF(Tabela_padrão__GM_CONTAS_PAGAR_ABERTOS[[#This Row],[SIGLA_MOEDA]]="US$",Tabela_padrão__GM_CONTAS_PAGAR_ABERTOS[[#This Row],[VALOR_DOCUM]]*$D$4,Tabela_padrão__GM_CONTAS_PAGAR_ABERTOS[[#This Row],[SALDO_CONVERTIDO]])</f>
        <v>25175.5</v>
      </c>
      <c r="P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" t="s">
        <v>47</v>
      </c>
      <c r="R89" t="s">
        <v>246</v>
      </c>
      <c r="S89" s="1">
        <v>42557</v>
      </c>
      <c r="T89" t="s">
        <v>4857</v>
      </c>
      <c r="U89" s="3">
        <v>2.0306000000000002</v>
      </c>
      <c r="V89" s="2">
        <f>Tabela_padrão__GM_CONTAS_PAGAR_ABERTOS[[#This Row],[PTAX DESEMB]]*Tabela_padrão__GM_CONTAS_PAGAR_ABERTOS[[#This Row],[VALOR_DOCUM]]</f>
        <v>51121.370300000002</v>
      </c>
    </row>
    <row r="90" spans="1:22" hidden="1" x14ac:dyDescent="0.2">
      <c r="A90" t="s">
        <v>17</v>
      </c>
      <c r="B90" t="s">
        <v>18</v>
      </c>
      <c r="C90" s="1">
        <v>41183</v>
      </c>
      <c r="D90" t="s">
        <v>19</v>
      </c>
      <c r="E90">
        <v>19105002</v>
      </c>
      <c r="F90" t="s">
        <v>245</v>
      </c>
      <c r="G90" s="4">
        <v>42597</v>
      </c>
      <c r="H90" t="s">
        <v>21</v>
      </c>
      <c r="I90" s="2">
        <v>114112.5</v>
      </c>
      <c r="K90" s="2">
        <v>114112.5</v>
      </c>
      <c r="L90" s="3">
        <v>1</v>
      </c>
      <c r="M90" s="2">
        <v>114112.5</v>
      </c>
      <c r="N90" s="3">
        <f t="array" ref="N90">$D$4</f>
        <v>3.55</v>
      </c>
      <c r="O90" s="2">
        <f t="array" ref="O90">IF(Tabela_padrão__GM_CONTAS_PAGAR_ABERTOS[[#This Row],[SIGLA_MOEDA]]="US$",Tabela_padrão__GM_CONTAS_PAGAR_ABERTOS[[#This Row],[VALOR_DOCUM]]*$D$4,Tabela_padrão__GM_CONTAS_PAGAR_ABERTOS[[#This Row],[SALDO_CONVERTIDO]])</f>
        <v>114112.5</v>
      </c>
      <c r="P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" t="s">
        <v>22</v>
      </c>
      <c r="R90" t="s">
        <v>246</v>
      </c>
      <c r="S90" s="1">
        <v>42557</v>
      </c>
      <c r="T90" t="s">
        <v>4864</v>
      </c>
      <c r="U90" s="3">
        <v>2.0306000000000002</v>
      </c>
      <c r="V90" s="2">
        <f>Tabela_padrão__GM_CONTAS_PAGAR_ABERTOS[[#This Row],[PTAX DESEMB]]*Tabela_padrão__GM_CONTAS_PAGAR_ABERTOS[[#This Row],[VALOR_DOCUM]]</f>
        <v>231716.84250000003</v>
      </c>
    </row>
    <row r="91" spans="1:22" hidden="1" x14ac:dyDescent="0.2">
      <c r="A91" t="s">
        <v>45</v>
      </c>
      <c r="B91" t="s">
        <v>18</v>
      </c>
      <c r="C91" s="1">
        <v>41339</v>
      </c>
      <c r="D91" t="s">
        <v>91</v>
      </c>
      <c r="E91">
        <v>13140001</v>
      </c>
      <c r="F91" t="s">
        <v>92</v>
      </c>
      <c r="G91" s="4">
        <v>42597</v>
      </c>
      <c r="H91" t="s">
        <v>21</v>
      </c>
      <c r="I91" s="2">
        <v>713.66</v>
      </c>
      <c r="K91" s="2">
        <v>713.66</v>
      </c>
      <c r="L91" s="3">
        <v>1</v>
      </c>
      <c r="M91" s="2">
        <v>713.66</v>
      </c>
      <c r="N91" s="3">
        <f t="array" ref="N91">$D$4</f>
        <v>3.55</v>
      </c>
      <c r="O91" s="2">
        <f t="array" ref="O91">IF(Tabela_padrão__GM_CONTAS_PAGAR_ABERTOS[[#This Row],[SIGLA_MOEDA]]="US$",Tabela_padrão__GM_CONTAS_PAGAR_ABERTOS[[#This Row],[VALOR_DOCUM]]*$D$4,Tabela_padrão__GM_CONTAS_PAGAR_ABERTOS[[#This Row],[SALDO_CONVERTIDO]])</f>
        <v>713.66</v>
      </c>
      <c r="P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" t="s">
        <v>47</v>
      </c>
      <c r="R91" t="s">
        <v>94</v>
      </c>
      <c r="S91" s="1">
        <v>42557</v>
      </c>
      <c r="T91" t="s">
        <v>4886</v>
      </c>
      <c r="U91" s="3">
        <v>1.9693000000000001</v>
      </c>
      <c r="V91" s="2">
        <f>Tabela_padrão__GM_CONTAS_PAGAR_ABERTOS[[#This Row],[PTAX DESEMB]]*Tabela_padrão__GM_CONTAS_PAGAR_ABERTOS[[#This Row],[VALOR_DOCUM]]</f>
        <v>1405.4106380000001</v>
      </c>
    </row>
    <row r="92" spans="1:22" hidden="1" x14ac:dyDescent="0.2">
      <c r="A92" t="s">
        <v>17</v>
      </c>
      <c r="B92" t="s">
        <v>18</v>
      </c>
      <c r="C92" s="1">
        <v>41592</v>
      </c>
      <c r="D92" t="s">
        <v>19</v>
      </c>
      <c r="E92">
        <v>19105002</v>
      </c>
      <c r="F92" t="s">
        <v>175</v>
      </c>
      <c r="G92" s="4">
        <v>42597</v>
      </c>
      <c r="H92" t="s">
        <v>21</v>
      </c>
      <c r="I92" s="2">
        <v>28384.65</v>
      </c>
      <c r="K92" s="2">
        <v>28384.65</v>
      </c>
      <c r="L92" s="3">
        <v>1</v>
      </c>
      <c r="M92" s="2">
        <v>28384.65</v>
      </c>
      <c r="N92" s="3">
        <f t="array" ref="N92">$D$4</f>
        <v>3.55</v>
      </c>
      <c r="O92" s="2">
        <f t="array" ref="O92">IF(Tabela_padrão__GM_CONTAS_PAGAR_ABERTOS[[#This Row],[SIGLA_MOEDA]]="US$",Tabela_padrão__GM_CONTAS_PAGAR_ABERTOS[[#This Row],[VALOR_DOCUM]]*$D$4,Tabela_padrão__GM_CONTAS_PAGAR_ABERTOS[[#This Row],[SALDO_CONVERTIDO]])</f>
        <v>28384.65</v>
      </c>
      <c r="P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" t="s">
        <v>22</v>
      </c>
      <c r="R92" t="s">
        <v>176</v>
      </c>
      <c r="S92" s="1">
        <v>42557</v>
      </c>
      <c r="T92" t="s">
        <v>4906</v>
      </c>
      <c r="U92" s="3">
        <v>2.3233999999999999</v>
      </c>
      <c r="V92" s="2">
        <f>Tabela_padrão__GM_CONTAS_PAGAR_ABERTOS[[#This Row],[PTAX DESEMB]]*Tabela_padrão__GM_CONTAS_PAGAR_ABERTOS[[#This Row],[VALOR_DOCUM]]</f>
        <v>65948.895810000002</v>
      </c>
    </row>
    <row r="93" spans="1:22" hidden="1" x14ac:dyDescent="0.2">
      <c r="A93" t="s">
        <v>17</v>
      </c>
      <c r="B93" t="s">
        <v>18</v>
      </c>
      <c r="C93" s="1">
        <v>41592</v>
      </c>
      <c r="D93" t="s">
        <v>19</v>
      </c>
      <c r="E93">
        <v>13140001</v>
      </c>
      <c r="F93" t="s">
        <v>175</v>
      </c>
      <c r="G93" s="4">
        <v>42597</v>
      </c>
      <c r="H93" t="s">
        <v>21</v>
      </c>
      <c r="I93" s="2">
        <v>4981.22</v>
      </c>
      <c r="K93" s="2">
        <v>4981.22</v>
      </c>
      <c r="L93" s="3">
        <v>1</v>
      </c>
      <c r="M93" s="2">
        <v>4981.22</v>
      </c>
      <c r="N93" s="3">
        <f t="array" ref="N93">$D$4</f>
        <v>3.55</v>
      </c>
      <c r="O93" s="2">
        <f t="array" ref="O93">IF(Tabela_padrão__GM_CONTAS_PAGAR_ABERTOS[[#This Row],[SIGLA_MOEDA]]="US$",Tabela_padrão__GM_CONTAS_PAGAR_ABERTOS[[#This Row],[VALOR_DOCUM]]*$D$4,Tabela_padrão__GM_CONTAS_PAGAR_ABERTOS[[#This Row],[SALDO_CONVERTIDO]])</f>
        <v>4981.22</v>
      </c>
      <c r="P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" t="s">
        <v>47</v>
      </c>
      <c r="R93" t="s">
        <v>176</v>
      </c>
      <c r="S93" s="1">
        <v>42557</v>
      </c>
      <c r="T93" t="s">
        <v>5592</v>
      </c>
      <c r="U93" s="3">
        <v>2.3233999999999999</v>
      </c>
      <c r="V93" s="2">
        <f>Tabela_padrão__GM_CONTAS_PAGAR_ABERTOS[[#This Row],[PTAX DESEMB]]*Tabela_padrão__GM_CONTAS_PAGAR_ABERTOS[[#This Row],[VALOR_DOCUM]]</f>
        <v>11573.366548</v>
      </c>
    </row>
    <row r="94" spans="1:22" hidden="1" x14ac:dyDescent="0.2">
      <c r="A94" t="s">
        <v>45</v>
      </c>
      <c r="B94" t="s">
        <v>18</v>
      </c>
      <c r="C94" s="1">
        <v>41768</v>
      </c>
      <c r="D94" t="s">
        <v>122</v>
      </c>
      <c r="E94">
        <v>13140001</v>
      </c>
      <c r="F94" t="s">
        <v>210</v>
      </c>
      <c r="G94" s="4">
        <v>42597</v>
      </c>
      <c r="H94" t="s">
        <v>21</v>
      </c>
      <c r="I94" s="2">
        <v>598.41999999999996</v>
      </c>
      <c r="K94" s="2">
        <v>598.41999999999996</v>
      </c>
      <c r="L94" s="3">
        <v>1</v>
      </c>
      <c r="M94" s="2">
        <v>598.41999999999996</v>
      </c>
      <c r="N94" s="3">
        <f t="array" ref="N94">$D$4</f>
        <v>3.55</v>
      </c>
      <c r="O94" s="2">
        <f t="array" ref="O94">IF(Tabela_padrão__GM_CONTAS_PAGAR_ABERTOS[[#This Row],[SIGLA_MOEDA]]="US$",Tabela_padrão__GM_CONTAS_PAGAR_ABERTOS[[#This Row],[VALOR_DOCUM]]*$D$4,Tabela_padrão__GM_CONTAS_PAGAR_ABERTOS[[#This Row],[SALDO_CONVERTIDO]])</f>
        <v>598.41999999999996</v>
      </c>
      <c r="P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" t="s">
        <v>47</v>
      </c>
      <c r="R94" t="s">
        <v>212</v>
      </c>
      <c r="S94" s="1">
        <v>42557</v>
      </c>
      <c r="T94" t="s">
        <v>5613</v>
      </c>
      <c r="U94" s="3">
        <v>2.2107000000000001</v>
      </c>
      <c r="V94" s="2">
        <f>Tabela_padrão__GM_CONTAS_PAGAR_ABERTOS[[#This Row],[PTAX DESEMB]]*Tabela_padrão__GM_CONTAS_PAGAR_ABERTOS[[#This Row],[VALOR_DOCUM]]</f>
        <v>1322.9270939999999</v>
      </c>
    </row>
    <row r="95" spans="1:22" hidden="1" x14ac:dyDescent="0.2">
      <c r="A95" t="s">
        <v>45</v>
      </c>
      <c r="B95" t="s">
        <v>18</v>
      </c>
      <c r="C95" s="1">
        <v>41925</v>
      </c>
      <c r="D95" t="s">
        <v>122</v>
      </c>
      <c r="E95">
        <v>19105002</v>
      </c>
      <c r="F95" t="s">
        <v>248</v>
      </c>
      <c r="G95" s="4">
        <v>42597</v>
      </c>
      <c r="H95" t="s">
        <v>21</v>
      </c>
      <c r="I95" s="2">
        <v>3033.33</v>
      </c>
      <c r="K95" s="2">
        <v>3033.33</v>
      </c>
      <c r="L95" s="3">
        <v>1</v>
      </c>
      <c r="M95" s="2">
        <v>3033.33</v>
      </c>
      <c r="N95" s="3">
        <f t="array" ref="N95">$D$4</f>
        <v>3.55</v>
      </c>
      <c r="O95" s="2">
        <f t="array" ref="O95">IF(Tabela_padrão__GM_CONTAS_PAGAR_ABERTOS[[#This Row],[SIGLA_MOEDA]]="US$",Tabela_padrão__GM_CONTAS_PAGAR_ABERTOS[[#This Row],[VALOR_DOCUM]]*$D$4,Tabela_padrão__GM_CONTAS_PAGAR_ABERTOS[[#This Row],[SALDO_CONVERTIDO]])</f>
        <v>3033.33</v>
      </c>
      <c r="P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" t="s">
        <v>211</v>
      </c>
      <c r="R95" t="s">
        <v>249</v>
      </c>
      <c r="S95" s="1">
        <v>42557</v>
      </c>
      <c r="T95" t="s">
        <v>5637</v>
      </c>
      <c r="U95" s="3">
        <v>2.4102999999999999</v>
      </c>
      <c r="V95" s="2">
        <f>Tabela_padrão__GM_CONTAS_PAGAR_ABERTOS[[#This Row],[PTAX DESEMB]]*Tabela_padrão__GM_CONTAS_PAGAR_ABERTOS[[#This Row],[VALOR_DOCUM]]</f>
        <v>7311.235298999999</v>
      </c>
    </row>
    <row r="96" spans="1:22" hidden="1" x14ac:dyDescent="0.2">
      <c r="A96" t="s">
        <v>17</v>
      </c>
      <c r="B96" t="s">
        <v>18</v>
      </c>
      <c r="C96" s="1">
        <v>41276</v>
      </c>
      <c r="D96" t="s">
        <v>393</v>
      </c>
      <c r="E96">
        <v>13140002</v>
      </c>
      <c r="F96" t="s">
        <v>1982</v>
      </c>
      <c r="G96" s="4">
        <v>42612</v>
      </c>
      <c r="H96" t="s">
        <v>66</v>
      </c>
      <c r="I96" s="2">
        <v>111527.78</v>
      </c>
      <c r="K96" s="2">
        <v>111527.78</v>
      </c>
      <c r="L96" s="3">
        <v>3.2904</v>
      </c>
      <c r="M96" s="2">
        <v>366971.00731199997</v>
      </c>
      <c r="N96" s="3">
        <f t="array" ref="N96">$D$4</f>
        <v>3.55</v>
      </c>
      <c r="O96" s="2">
        <f t="array" ref="O96">IF(Tabela_padrão__GM_CONTAS_PAGAR_ABERTOS[[#This Row],[SIGLA_MOEDA]]="US$",Tabela_padrão__GM_CONTAS_PAGAR_ABERTOS[[#This Row],[VALOR_DOCUM]]*$D$4,Tabela_padrão__GM_CONTAS_PAGAR_ABERTOS[[#This Row],[SALDO_CONVERTIDO]])</f>
        <v>395923.61899999995</v>
      </c>
      <c r="P96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96" t="s">
        <v>283</v>
      </c>
      <c r="R96" t="s">
        <v>1984</v>
      </c>
      <c r="S96" s="1">
        <v>42557</v>
      </c>
      <c r="T96" t="s">
        <v>3451</v>
      </c>
      <c r="U96" s="3">
        <v>2.0434999999999999</v>
      </c>
      <c r="V96" s="2">
        <f>Tabela_padrão__GM_CONTAS_PAGAR_ABERTOS[[#This Row],[PTAX DESEMB]]*Tabela_padrão__GM_CONTAS_PAGAR_ABERTOS[[#This Row],[VALOR_DOCUM]]</f>
        <v>227907.01843</v>
      </c>
    </row>
    <row r="97" spans="1:22" x14ac:dyDescent="0.2">
      <c r="A97" t="s">
        <v>17</v>
      </c>
      <c r="B97" t="s">
        <v>18</v>
      </c>
      <c r="C97" s="1">
        <v>41276</v>
      </c>
      <c r="D97" t="s">
        <v>393</v>
      </c>
      <c r="E97">
        <v>19105004</v>
      </c>
      <c r="F97" t="s">
        <v>1982</v>
      </c>
      <c r="G97" s="4">
        <v>42612</v>
      </c>
      <c r="H97" t="s">
        <v>66</v>
      </c>
      <c r="I97" s="2">
        <v>500000</v>
      </c>
      <c r="K97" s="2">
        <v>500000</v>
      </c>
      <c r="L97" s="3">
        <v>3.2904</v>
      </c>
      <c r="M97" s="2">
        <v>1645200</v>
      </c>
      <c r="N97" s="3">
        <f t="array" ref="N97">$D$4</f>
        <v>3.55</v>
      </c>
      <c r="O97" s="2">
        <f t="array" ref="O97">IF(Tabela_padrão__GM_CONTAS_PAGAR_ABERTOS[[#This Row],[SIGLA_MOEDA]]="US$",Tabela_padrão__GM_CONTAS_PAGAR_ABERTOS[[#This Row],[VALOR_DOCUM]]*$D$4,Tabela_padrão__GM_CONTAS_PAGAR_ABERTOS[[#This Row],[SALDO_CONVERTIDO]])</f>
        <v>1775000</v>
      </c>
      <c r="P9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97" t="s">
        <v>1983</v>
      </c>
      <c r="R97" t="s">
        <v>1984</v>
      </c>
      <c r="S97" s="1">
        <v>42557</v>
      </c>
      <c r="T97" t="s">
        <v>5567</v>
      </c>
      <c r="U97" s="3">
        <v>2.0434999999999999</v>
      </c>
      <c r="V97" s="2">
        <f>Tabela_padrão__GM_CONTAS_PAGAR_ABERTOS[[#This Row],[PTAX DESEMB]]*Tabela_padrão__GM_CONTAS_PAGAR_ABERTOS[[#This Row],[VALOR_DOCUM]]</f>
        <v>1021749.9999999999</v>
      </c>
    </row>
    <row r="98" spans="1:22" hidden="1" x14ac:dyDescent="0.2">
      <c r="A98" t="s">
        <v>17</v>
      </c>
      <c r="B98" t="s">
        <v>18</v>
      </c>
      <c r="C98" s="1">
        <v>42277</v>
      </c>
      <c r="D98" t="s">
        <v>60</v>
      </c>
      <c r="E98">
        <v>19105002</v>
      </c>
      <c r="F98" t="s">
        <v>365</v>
      </c>
      <c r="G98" s="4">
        <v>42623</v>
      </c>
      <c r="H98" t="s">
        <v>21</v>
      </c>
      <c r="I98" s="2">
        <v>9113.31</v>
      </c>
      <c r="K98" s="2">
        <v>9113.31</v>
      </c>
      <c r="L98" s="3">
        <v>1</v>
      </c>
      <c r="M98" s="2">
        <v>9113.31</v>
      </c>
      <c r="N98" s="3">
        <f t="array" ref="N98">$D$4</f>
        <v>3.55</v>
      </c>
      <c r="O98" s="2">
        <f t="array" ref="O98">IF(Tabela_padrão__GM_CONTAS_PAGAR_ABERTOS[[#This Row],[SIGLA_MOEDA]]="US$",Tabela_padrão__GM_CONTAS_PAGAR_ABERTOS[[#This Row],[VALOR_DOCUM]]*$D$4,Tabela_padrão__GM_CONTAS_PAGAR_ABERTOS[[#This Row],[SALDO_CONVERTIDO]])</f>
        <v>9113.31</v>
      </c>
      <c r="P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" t="s">
        <v>62</v>
      </c>
      <c r="R98" t="s">
        <v>366</v>
      </c>
      <c r="S98" s="1">
        <v>42557</v>
      </c>
      <c r="T98" t="s">
        <v>3585</v>
      </c>
      <c r="U98" s="3">
        <v>4.1172000000000004</v>
      </c>
      <c r="V98" s="2">
        <f>Tabela_padrão__GM_CONTAS_PAGAR_ABERTOS[[#This Row],[PTAX DESEMB]]*Tabela_padrão__GM_CONTAS_PAGAR_ABERTOS[[#This Row],[VALOR_DOCUM]]</f>
        <v>37521.319931999999</v>
      </c>
    </row>
    <row r="99" spans="1:22" hidden="1" x14ac:dyDescent="0.2">
      <c r="A99" t="s">
        <v>45</v>
      </c>
      <c r="B99" t="s">
        <v>18</v>
      </c>
      <c r="C99" s="1">
        <v>41319</v>
      </c>
      <c r="D99" t="s">
        <v>91</v>
      </c>
      <c r="E99">
        <v>13140001</v>
      </c>
      <c r="F99" t="s">
        <v>99</v>
      </c>
      <c r="G99" s="4">
        <v>42628</v>
      </c>
      <c r="H99" t="s">
        <v>21</v>
      </c>
      <c r="I99" s="2">
        <v>101.1</v>
      </c>
      <c r="K99" s="2">
        <v>101.1</v>
      </c>
      <c r="L99" s="3">
        <v>1</v>
      </c>
      <c r="M99" s="2">
        <v>101.1</v>
      </c>
      <c r="N99" s="3">
        <f t="array" ref="N99">$D$4</f>
        <v>3.55</v>
      </c>
      <c r="O99" s="2">
        <f t="array" ref="O99">IF(Tabela_padrão__GM_CONTAS_PAGAR_ABERTOS[[#This Row],[SIGLA_MOEDA]]="US$",Tabela_padrão__GM_CONTAS_PAGAR_ABERTOS[[#This Row],[VALOR_DOCUM]]*$D$4,Tabela_padrão__GM_CONTAS_PAGAR_ABERTOS[[#This Row],[SALDO_CONVERTIDO]])</f>
        <v>101.1</v>
      </c>
      <c r="P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" t="s">
        <v>47</v>
      </c>
      <c r="R99" t="s">
        <v>100</v>
      </c>
      <c r="S99" s="1">
        <v>42557</v>
      </c>
      <c r="T99" t="s">
        <v>113</v>
      </c>
      <c r="U99" s="3">
        <v>1.9670000000000001</v>
      </c>
      <c r="V99" s="2">
        <f>Tabela_padrão__GM_CONTAS_PAGAR_ABERTOS[[#This Row],[PTAX DESEMB]]*Tabela_padrão__GM_CONTAS_PAGAR_ABERTOS[[#This Row],[VALOR_DOCUM]]</f>
        <v>198.86369999999999</v>
      </c>
    </row>
    <row r="100" spans="1:22" hidden="1" x14ac:dyDescent="0.2">
      <c r="A100" t="s">
        <v>45</v>
      </c>
      <c r="B100" t="s">
        <v>18</v>
      </c>
      <c r="C100" s="1">
        <v>41768</v>
      </c>
      <c r="D100" t="s">
        <v>122</v>
      </c>
      <c r="E100">
        <v>19105002</v>
      </c>
      <c r="F100" t="s">
        <v>210</v>
      </c>
      <c r="G100" s="4">
        <v>42628</v>
      </c>
      <c r="H100" t="s">
        <v>21</v>
      </c>
      <c r="I100" s="2">
        <v>5083.33</v>
      </c>
      <c r="K100" s="2">
        <v>5083.33</v>
      </c>
      <c r="L100" s="3">
        <v>1</v>
      </c>
      <c r="M100" s="2">
        <v>5083.33</v>
      </c>
      <c r="N100" s="3">
        <f t="array" ref="N100">$D$4</f>
        <v>3.55</v>
      </c>
      <c r="O100" s="2">
        <f t="array" ref="O100">IF(Tabela_padrão__GM_CONTAS_PAGAR_ABERTOS[[#This Row],[SIGLA_MOEDA]]="US$",Tabela_padrão__GM_CONTAS_PAGAR_ABERTOS[[#This Row],[VALOR_DOCUM]]*$D$4,Tabela_padrão__GM_CONTAS_PAGAR_ABERTOS[[#This Row],[SALDO_CONVERTIDO]])</f>
        <v>5083.33</v>
      </c>
      <c r="P1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" t="s">
        <v>211</v>
      </c>
      <c r="R100" t="s">
        <v>212</v>
      </c>
      <c r="S100" s="1">
        <v>42557</v>
      </c>
      <c r="T100" t="s">
        <v>213</v>
      </c>
      <c r="U100" s="3">
        <v>2.2107000000000001</v>
      </c>
      <c r="V100" s="2">
        <f>Tabela_padrão__GM_CONTAS_PAGAR_ABERTOS[[#This Row],[PTAX DESEMB]]*Tabela_padrão__GM_CONTAS_PAGAR_ABERTOS[[#This Row],[VALOR_DOCUM]]</f>
        <v>11237.717631</v>
      </c>
    </row>
    <row r="101" spans="1:22" hidden="1" x14ac:dyDescent="0.2">
      <c r="A101" t="s">
        <v>45</v>
      </c>
      <c r="B101" t="s">
        <v>18</v>
      </c>
      <c r="C101" s="1">
        <v>41319</v>
      </c>
      <c r="D101" t="s">
        <v>91</v>
      </c>
      <c r="E101">
        <v>13140001</v>
      </c>
      <c r="F101" t="s">
        <v>102</v>
      </c>
      <c r="G101" s="4">
        <v>42628</v>
      </c>
      <c r="H101" t="s">
        <v>21</v>
      </c>
      <c r="I101" s="2">
        <v>285.47000000000003</v>
      </c>
      <c r="K101" s="2">
        <v>285.47000000000003</v>
      </c>
      <c r="L101" s="3">
        <v>1</v>
      </c>
      <c r="M101" s="2">
        <v>285.47000000000003</v>
      </c>
      <c r="N101" s="3">
        <f t="array" ref="N101">$D$4</f>
        <v>3.55</v>
      </c>
      <c r="O101" s="2">
        <f t="array" ref="O101">IF(Tabela_padrão__GM_CONTAS_PAGAR_ABERTOS[[#This Row],[SIGLA_MOEDA]]="US$",Tabela_padrão__GM_CONTAS_PAGAR_ABERTOS[[#This Row],[VALOR_DOCUM]]*$D$4,Tabela_padrão__GM_CONTAS_PAGAR_ABERTOS[[#This Row],[SALDO_CONVERTIDO]])</f>
        <v>285.47000000000003</v>
      </c>
      <c r="P1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" t="s">
        <v>47</v>
      </c>
      <c r="R101" t="s">
        <v>103</v>
      </c>
      <c r="S101" s="1">
        <v>42557</v>
      </c>
      <c r="T101" t="s">
        <v>1129</v>
      </c>
      <c r="U101" s="3">
        <v>1.9670000000000001</v>
      </c>
      <c r="V101" s="2">
        <f>Tabela_padrão__GM_CONTAS_PAGAR_ABERTOS[[#This Row],[PTAX DESEMB]]*Tabela_padrão__GM_CONTAS_PAGAR_ABERTOS[[#This Row],[VALOR_DOCUM]]</f>
        <v>561.51949000000013</v>
      </c>
    </row>
    <row r="102" spans="1:22" hidden="1" x14ac:dyDescent="0.2">
      <c r="A102" t="s">
        <v>45</v>
      </c>
      <c r="B102" t="s">
        <v>18</v>
      </c>
      <c r="C102" s="1">
        <v>41339</v>
      </c>
      <c r="D102" t="s">
        <v>91</v>
      </c>
      <c r="E102">
        <v>19105002</v>
      </c>
      <c r="F102" t="s">
        <v>92</v>
      </c>
      <c r="G102" s="4">
        <v>42628</v>
      </c>
      <c r="H102" t="s">
        <v>21</v>
      </c>
      <c r="I102" s="2">
        <v>20000</v>
      </c>
      <c r="K102" s="2">
        <v>20000</v>
      </c>
      <c r="L102" s="3">
        <v>1</v>
      </c>
      <c r="M102" s="2">
        <v>20000</v>
      </c>
      <c r="N102" s="3">
        <f t="array" ref="N102">$D$4</f>
        <v>3.55</v>
      </c>
      <c r="O102" s="2">
        <f t="array" ref="O102">IF(Tabela_padrão__GM_CONTAS_PAGAR_ABERTOS[[#This Row],[SIGLA_MOEDA]]="US$",Tabela_padrão__GM_CONTAS_PAGAR_ABERTOS[[#This Row],[VALOR_DOCUM]]*$D$4,Tabela_padrão__GM_CONTAS_PAGAR_ABERTOS[[#This Row],[SALDO_CONVERTIDO]])</f>
        <v>20000</v>
      </c>
      <c r="P1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" t="s">
        <v>93</v>
      </c>
      <c r="R102" t="s">
        <v>94</v>
      </c>
      <c r="S102" s="1">
        <v>42557</v>
      </c>
      <c r="T102" t="s">
        <v>1155</v>
      </c>
      <c r="U102" s="3">
        <v>1.9693000000000001</v>
      </c>
      <c r="V102" s="2">
        <f>Tabela_padrão__GM_CONTAS_PAGAR_ABERTOS[[#This Row],[PTAX DESEMB]]*Tabela_padrão__GM_CONTAS_PAGAR_ABERTOS[[#This Row],[VALOR_DOCUM]]</f>
        <v>39386</v>
      </c>
    </row>
    <row r="103" spans="1:22" hidden="1" x14ac:dyDescent="0.2">
      <c r="A103" t="s">
        <v>17</v>
      </c>
      <c r="B103" t="s">
        <v>18</v>
      </c>
      <c r="C103" s="1">
        <v>41330</v>
      </c>
      <c r="D103" t="s">
        <v>72</v>
      </c>
      <c r="E103">
        <v>19105002</v>
      </c>
      <c r="F103" t="s">
        <v>1232</v>
      </c>
      <c r="G103" s="4">
        <v>42628</v>
      </c>
      <c r="H103" t="s">
        <v>21</v>
      </c>
      <c r="I103" s="2">
        <v>38039.93</v>
      </c>
      <c r="K103" s="2">
        <v>38039.93</v>
      </c>
      <c r="L103" s="3">
        <v>1</v>
      </c>
      <c r="M103" s="2">
        <v>38039.93</v>
      </c>
      <c r="N103" s="3">
        <f t="array" ref="N103">$D$4</f>
        <v>3.55</v>
      </c>
      <c r="O103" s="2">
        <f t="array" ref="O103">IF(Tabela_padrão__GM_CONTAS_PAGAR_ABERTOS[[#This Row],[SIGLA_MOEDA]]="US$",Tabela_padrão__GM_CONTAS_PAGAR_ABERTOS[[#This Row],[VALOR_DOCUM]]*$D$4,Tabela_padrão__GM_CONTAS_PAGAR_ABERTOS[[#This Row],[SALDO_CONVERTIDO]])</f>
        <v>38039.93</v>
      </c>
      <c r="P1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" t="s">
        <v>196</v>
      </c>
      <c r="R103" t="s">
        <v>1233</v>
      </c>
      <c r="S103" s="1">
        <v>42557</v>
      </c>
      <c r="T103" t="s">
        <v>1234</v>
      </c>
      <c r="U103" s="3">
        <v>1.9704999999999999</v>
      </c>
      <c r="V103" s="2">
        <f>Tabela_padrão__GM_CONTAS_PAGAR_ABERTOS[[#This Row],[PTAX DESEMB]]*Tabela_padrão__GM_CONTAS_PAGAR_ABERTOS[[#This Row],[VALOR_DOCUM]]</f>
        <v>74957.682065000001</v>
      </c>
    </row>
    <row r="104" spans="1:22" hidden="1" x14ac:dyDescent="0.2">
      <c r="A104" t="s">
        <v>45</v>
      </c>
      <c r="B104" t="s">
        <v>18</v>
      </c>
      <c r="C104" s="1">
        <v>41771</v>
      </c>
      <c r="D104" t="s">
        <v>122</v>
      </c>
      <c r="E104">
        <v>13140001</v>
      </c>
      <c r="F104" t="s">
        <v>214</v>
      </c>
      <c r="G104" s="4">
        <v>42628</v>
      </c>
      <c r="H104" t="s">
        <v>21</v>
      </c>
      <c r="I104" s="2">
        <v>930.38</v>
      </c>
      <c r="K104" s="2">
        <v>930.38</v>
      </c>
      <c r="L104" s="3">
        <v>1</v>
      </c>
      <c r="M104" s="2">
        <v>930.38</v>
      </c>
      <c r="N104" s="3">
        <f t="array" ref="N104">$D$4</f>
        <v>3.55</v>
      </c>
      <c r="O104" s="2">
        <f t="array" ref="O104">IF(Tabela_padrão__GM_CONTAS_PAGAR_ABERTOS[[#This Row],[SIGLA_MOEDA]]="US$",Tabela_padrão__GM_CONTAS_PAGAR_ABERTOS[[#This Row],[VALOR_DOCUM]]*$D$4,Tabela_padrão__GM_CONTAS_PAGAR_ABERTOS[[#This Row],[SALDO_CONVERTIDO]])</f>
        <v>930.38</v>
      </c>
      <c r="P1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" t="s">
        <v>47</v>
      </c>
      <c r="R104" t="s">
        <v>215</v>
      </c>
      <c r="S104" s="1">
        <v>42557</v>
      </c>
      <c r="T104" t="s">
        <v>1248</v>
      </c>
      <c r="U104" s="3">
        <v>2.2191999999999998</v>
      </c>
      <c r="V104" s="2">
        <f>Tabela_padrão__GM_CONTAS_PAGAR_ABERTOS[[#This Row],[PTAX DESEMB]]*Tabela_padrão__GM_CONTAS_PAGAR_ABERTOS[[#This Row],[VALOR_DOCUM]]</f>
        <v>2064.6992959999998</v>
      </c>
    </row>
    <row r="105" spans="1:22" hidden="1" x14ac:dyDescent="0.2">
      <c r="A105" t="s">
        <v>45</v>
      </c>
      <c r="B105" t="s">
        <v>18</v>
      </c>
      <c r="C105" s="1">
        <v>41823</v>
      </c>
      <c r="D105" t="s">
        <v>72</v>
      </c>
      <c r="E105">
        <v>19105002</v>
      </c>
      <c r="F105" t="s">
        <v>233</v>
      </c>
      <c r="G105" s="4">
        <v>42628</v>
      </c>
      <c r="H105" t="s">
        <v>21</v>
      </c>
      <c r="I105" s="2">
        <v>14210.53</v>
      </c>
      <c r="K105" s="2">
        <v>14210.53</v>
      </c>
      <c r="L105" s="3">
        <v>1</v>
      </c>
      <c r="M105" s="2">
        <v>14210.53</v>
      </c>
      <c r="N105" s="3">
        <f t="array" ref="N105">$D$4</f>
        <v>3.55</v>
      </c>
      <c r="O105" s="2">
        <f t="array" ref="O105">IF(Tabela_padrão__GM_CONTAS_PAGAR_ABERTOS[[#This Row],[SIGLA_MOEDA]]="US$",Tabela_padrão__GM_CONTAS_PAGAR_ABERTOS[[#This Row],[VALOR_DOCUM]]*$D$4,Tabela_padrão__GM_CONTAS_PAGAR_ABERTOS[[#This Row],[SALDO_CONVERTIDO]])</f>
        <v>14210.53</v>
      </c>
      <c r="P1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" t="s">
        <v>196</v>
      </c>
      <c r="R105" t="s">
        <v>234</v>
      </c>
      <c r="S105" s="1">
        <v>42557</v>
      </c>
      <c r="T105" t="s">
        <v>2061</v>
      </c>
      <c r="U105" s="3">
        <v>2.2134</v>
      </c>
      <c r="V105" s="2">
        <f>Tabela_padrão__GM_CONTAS_PAGAR_ABERTOS[[#This Row],[PTAX DESEMB]]*Tabela_padrão__GM_CONTAS_PAGAR_ABERTOS[[#This Row],[VALOR_DOCUM]]</f>
        <v>31453.587102000001</v>
      </c>
    </row>
    <row r="106" spans="1:22" hidden="1" x14ac:dyDescent="0.2">
      <c r="A106" t="s">
        <v>45</v>
      </c>
      <c r="B106" t="s">
        <v>18</v>
      </c>
      <c r="C106" s="1">
        <v>41925</v>
      </c>
      <c r="D106" t="s">
        <v>122</v>
      </c>
      <c r="E106">
        <v>13140001</v>
      </c>
      <c r="F106" t="s">
        <v>248</v>
      </c>
      <c r="G106" s="4">
        <v>42628</v>
      </c>
      <c r="H106" t="s">
        <v>21</v>
      </c>
      <c r="I106" s="2">
        <v>368.6</v>
      </c>
      <c r="K106" s="2">
        <v>368.6</v>
      </c>
      <c r="L106" s="3">
        <v>1</v>
      </c>
      <c r="M106" s="2">
        <v>368.6</v>
      </c>
      <c r="N106" s="3">
        <f t="array" ref="N106">$D$4</f>
        <v>3.55</v>
      </c>
      <c r="O106" s="2">
        <f t="array" ref="O106">IF(Tabela_padrão__GM_CONTAS_PAGAR_ABERTOS[[#This Row],[SIGLA_MOEDA]]="US$",Tabela_padrão__GM_CONTAS_PAGAR_ABERTOS[[#This Row],[VALOR_DOCUM]]*$D$4,Tabela_padrão__GM_CONTAS_PAGAR_ABERTOS[[#This Row],[SALDO_CONVERTIDO]])</f>
        <v>368.6</v>
      </c>
      <c r="P1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" t="s">
        <v>47</v>
      </c>
      <c r="R106" t="s">
        <v>249</v>
      </c>
      <c r="S106" s="1">
        <v>42557</v>
      </c>
      <c r="T106" t="s">
        <v>2082</v>
      </c>
      <c r="U106" s="3">
        <v>2.4102999999999999</v>
      </c>
      <c r="V106" s="2">
        <f>Tabela_padrão__GM_CONTAS_PAGAR_ABERTOS[[#This Row],[PTAX DESEMB]]*Tabela_padrão__GM_CONTAS_PAGAR_ABERTOS[[#This Row],[VALOR_DOCUM]]</f>
        <v>888.43658000000005</v>
      </c>
    </row>
    <row r="107" spans="1:22" hidden="1" x14ac:dyDescent="0.2">
      <c r="A107" t="s">
        <v>45</v>
      </c>
      <c r="B107" t="s">
        <v>18</v>
      </c>
      <c r="C107" s="1">
        <v>41332</v>
      </c>
      <c r="D107" t="s">
        <v>19</v>
      </c>
      <c r="E107">
        <v>19105002</v>
      </c>
      <c r="F107" t="s">
        <v>46</v>
      </c>
      <c r="G107" s="4">
        <v>42628</v>
      </c>
      <c r="H107" t="s">
        <v>21</v>
      </c>
      <c r="I107" s="2">
        <v>5386.36</v>
      </c>
      <c r="K107" s="2">
        <v>5386.36</v>
      </c>
      <c r="L107" s="3">
        <v>1</v>
      </c>
      <c r="M107" s="2">
        <v>5386.36</v>
      </c>
      <c r="N107" s="3">
        <f t="array" ref="N107">$D$4</f>
        <v>3.55</v>
      </c>
      <c r="O107" s="2">
        <f t="array" ref="O107">IF(Tabela_padrão__GM_CONTAS_PAGAR_ABERTOS[[#This Row],[SIGLA_MOEDA]]="US$",Tabela_padrão__GM_CONTAS_PAGAR_ABERTOS[[#This Row],[VALOR_DOCUM]]*$D$4,Tabela_padrão__GM_CONTAS_PAGAR_ABERTOS[[#This Row],[SALDO_CONVERTIDO]])</f>
        <v>5386.36</v>
      </c>
      <c r="P1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" t="s">
        <v>22</v>
      </c>
      <c r="R107" t="s">
        <v>48</v>
      </c>
      <c r="S107" s="1">
        <v>42557</v>
      </c>
      <c r="T107" t="s">
        <v>3444</v>
      </c>
      <c r="U107" s="3">
        <v>1.9818</v>
      </c>
      <c r="V107" s="2">
        <f>Tabela_padrão__GM_CONTAS_PAGAR_ABERTOS[[#This Row],[PTAX DESEMB]]*Tabela_padrão__GM_CONTAS_PAGAR_ABERTOS[[#This Row],[VALOR_DOCUM]]</f>
        <v>10674.688247999999</v>
      </c>
    </row>
    <row r="108" spans="1:22" hidden="1" x14ac:dyDescent="0.2">
      <c r="A108" t="s">
        <v>45</v>
      </c>
      <c r="B108" t="s">
        <v>18</v>
      </c>
      <c r="C108" s="1">
        <v>41319</v>
      </c>
      <c r="D108" t="s">
        <v>91</v>
      </c>
      <c r="E108">
        <v>19105002</v>
      </c>
      <c r="F108" t="s">
        <v>99</v>
      </c>
      <c r="G108" s="4">
        <v>42628</v>
      </c>
      <c r="H108" t="s">
        <v>21</v>
      </c>
      <c r="I108" s="2">
        <v>2833.33</v>
      </c>
      <c r="K108" s="2">
        <v>2833.33</v>
      </c>
      <c r="L108" s="3">
        <v>1</v>
      </c>
      <c r="M108" s="2">
        <v>2833.33</v>
      </c>
      <c r="N108" s="3">
        <f t="array" ref="N108">$D$4</f>
        <v>3.55</v>
      </c>
      <c r="O108" s="2">
        <f t="array" ref="O108">IF(Tabela_padrão__GM_CONTAS_PAGAR_ABERTOS[[#This Row],[SIGLA_MOEDA]]="US$",Tabela_padrão__GM_CONTAS_PAGAR_ABERTOS[[#This Row],[VALOR_DOCUM]]*$D$4,Tabela_padrão__GM_CONTAS_PAGAR_ABERTOS[[#This Row],[SALDO_CONVERTIDO]])</f>
        <v>2833.33</v>
      </c>
      <c r="P1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" t="s">
        <v>93</v>
      </c>
      <c r="R108" t="s">
        <v>100</v>
      </c>
      <c r="S108" s="1">
        <v>42557</v>
      </c>
      <c r="T108" t="s">
        <v>3447</v>
      </c>
      <c r="U108" s="3">
        <v>1.9670000000000001</v>
      </c>
      <c r="V108" s="2">
        <f>Tabela_padrão__GM_CONTAS_PAGAR_ABERTOS[[#This Row],[PTAX DESEMB]]*Tabela_padrão__GM_CONTAS_PAGAR_ABERTOS[[#This Row],[VALOR_DOCUM]]</f>
        <v>5573.1601099999998</v>
      </c>
    </row>
    <row r="109" spans="1:22" hidden="1" x14ac:dyDescent="0.2">
      <c r="A109" t="s">
        <v>45</v>
      </c>
      <c r="B109" t="s">
        <v>18</v>
      </c>
      <c r="C109" s="1">
        <v>41768</v>
      </c>
      <c r="D109" t="s">
        <v>122</v>
      </c>
      <c r="E109">
        <v>13140001</v>
      </c>
      <c r="F109" t="s">
        <v>210</v>
      </c>
      <c r="G109" s="4">
        <v>42628</v>
      </c>
      <c r="H109" t="s">
        <v>21</v>
      </c>
      <c r="I109" s="2">
        <v>579.12</v>
      </c>
      <c r="K109" s="2">
        <v>579.12</v>
      </c>
      <c r="L109" s="3">
        <v>1</v>
      </c>
      <c r="M109" s="2">
        <v>579.12</v>
      </c>
      <c r="N109" s="3">
        <f t="array" ref="N109">$D$4</f>
        <v>3.55</v>
      </c>
      <c r="O109" s="2">
        <f t="array" ref="O109">IF(Tabela_padrão__GM_CONTAS_PAGAR_ABERTOS[[#This Row],[SIGLA_MOEDA]]="US$",Tabela_padrão__GM_CONTAS_PAGAR_ABERTOS[[#This Row],[VALOR_DOCUM]]*$D$4,Tabela_padrão__GM_CONTAS_PAGAR_ABERTOS[[#This Row],[SALDO_CONVERTIDO]])</f>
        <v>579.12</v>
      </c>
      <c r="P1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" t="s">
        <v>47</v>
      </c>
      <c r="R109" t="s">
        <v>212</v>
      </c>
      <c r="S109" s="1">
        <v>42557</v>
      </c>
      <c r="T109" t="s">
        <v>3508</v>
      </c>
      <c r="U109" s="3">
        <v>2.2107000000000001</v>
      </c>
      <c r="V109" s="2">
        <f>Tabela_padrão__GM_CONTAS_PAGAR_ABERTOS[[#This Row],[PTAX DESEMB]]*Tabela_padrão__GM_CONTAS_PAGAR_ABERTOS[[#This Row],[VALOR_DOCUM]]</f>
        <v>1280.2605840000001</v>
      </c>
    </row>
    <row r="110" spans="1:22" hidden="1" x14ac:dyDescent="0.2">
      <c r="A110" t="s">
        <v>45</v>
      </c>
      <c r="B110" t="s">
        <v>18</v>
      </c>
      <c r="C110" s="1">
        <v>41823</v>
      </c>
      <c r="D110" t="s">
        <v>72</v>
      </c>
      <c r="E110">
        <v>13140001</v>
      </c>
      <c r="F110" t="s">
        <v>233</v>
      </c>
      <c r="G110" s="4">
        <v>42628</v>
      </c>
      <c r="H110" t="s">
        <v>21</v>
      </c>
      <c r="I110" s="2">
        <v>1862.64</v>
      </c>
      <c r="K110" s="2">
        <v>1862.64</v>
      </c>
      <c r="L110" s="3">
        <v>1</v>
      </c>
      <c r="M110" s="2">
        <v>1862.64</v>
      </c>
      <c r="N110" s="3">
        <f t="array" ref="N110">$D$4</f>
        <v>3.55</v>
      </c>
      <c r="O110" s="2">
        <f t="array" ref="O110">IF(Tabela_padrão__GM_CONTAS_PAGAR_ABERTOS[[#This Row],[SIGLA_MOEDA]]="US$",Tabela_padrão__GM_CONTAS_PAGAR_ABERTOS[[#This Row],[VALOR_DOCUM]]*$D$4,Tabela_padrão__GM_CONTAS_PAGAR_ABERTOS[[#This Row],[SALDO_CONVERTIDO]])</f>
        <v>1862.64</v>
      </c>
      <c r="P1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" t="s">
        <v>47</v>
      </c>
      <c r="R110" t="s">
        <v>234</v>
      </c>
      <c r="S110" s="1">
        <v>42557</v>
      </c>
      <c r="T110" t="s">
        <v>3519</v>
      </c>
      <c r="U110" s="3">
        <v>2.2134</v>
      </c>
      <c r="V110" s="2">
        <f>Tabela_padrão__GM_CONTAS_PAGAR_ABERTOS[[#This Row],[PTAX DESEMB]]*Tabela_padrão__GM_CONTAS_PAGAR_ABERTOS[[#This Row],[VALOR_DOCUM]]</f>
        <v>4122.7673760000007</v>
      </c>
    </row>
    <row r="111" spans="1:22" hidden="1" x14ac:dyDescent="0.2">
      <c r="A111" t="s">
        <v>45</v>
      </c>
      <c r="B111" t="s">
        <v>18</v>
      </c>
      <c r="C111" s="1">
        <v>41331</v>
      </c>
      <c r="D111" t="s">
        <v>19</v>
      </c>
      <c r="E111">
        <v>13140001</v>
      </c>
      <c r="F111" t="s">
        <v>46</v>
      </c>
      <c r="G111" s="4">
        <v>42628</v>
      </c>
      <c r="H111" t="s">
        <v>21</v>
      </c>
      <c r="I111" s="2">
        <v>540.08000000000004</v>
      </c>
      <c r="K111" s="2">
        <v>540.08000000000004</v>
      </c>
      <c r="L111" s="3">
        <v>1</v>
      </c>
      <c r="M111" s="2">
        <v>540.08000000000004</v>
      </c>
      <c r="N111" s="3">
        <f t="array" ref="N111">$D$4</f>
        <v>3.55</v>
      </c>
      <c r="O111" s="2">
        <f t="array" ref="O111">IF(Tabela_padrão__GM_CONTAS_PAGAR_ABERTOS[[#This Row],[SIGLA_MOEDA]]="US$",Tabela_padrão__GM_CONTAS_PAGAR_ABERTOS[[#This Row],[VALOR_DOCUM]]*$D$4,Tabela_padrão__GM_CONTAS_PAGAR_ABERTOS[[#This Row],[SALDO_CONVERTIDO]])</f>
        <v>540.08000000000004</v>
      </c>
      <c r="P1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" t="s">
        <v>47</v>
      </c>
      <c r="R111" t="s">
        <v>48</v>
      </c>
      <c r="S111" s="1">
        <v>42557</v>
      </c>
      <c r="T111" t="s">
        <v>4113</v>
      </c>
      <c r="U111" s="3">
        <v>1.9676</v>
      </c>
      <c r="V111" s="2">
        <f>Tabela_padrão__GM_CONTAS_PAGAR_ABERTOS[[#This Row],[PTAX DESEMB]]*Tabela_padrão__GM_CONTAS_PAGAR_ABERTOS[[#This Row],[VALOR_DOCUM]]</f>
        <v>1062.6614080000002</v>
      </c>
    </row>
    <row r="112" spans="1:22" hidden="1" x14ac:dyDescent="0.2">
      <c r="A112" t="s">
        <v>45</v>
      </c>
      <c r="B112" t="s">
        <v>18</v>
      </c>
      <c r="C112" s="1">
        <v>41319</v>
      </c>
      <c r="D112" t="s">
        <v>91</v>
      </c>
      <c r="E112">
        <v>19105002</v>
      </c>
      <c r="F112" t="s">
        <v>102</v>
      </c>
      <c r="G112" s="4">
        <v>42628</v>
      </c>
      <c r="H112" t="s">
        <v>21</v>
      </c>
      <c r="I112" s="2">
        <v>8000</v>
      </c>
      <c r="K112" s="2">
        <v>8000</v>
      </c>
      <c r="L112" s="3">
        <v>1</v>
      </c>
      <c r="M112" s="2">
        <v>8000</v>
      </c>
      <c r="N112" s="3">
        <f t="array" ref="N112">$D$4</f>
        <v>3.55</v>
      </c>
      <c r="O112" s="2">
        <f t="array" ref="O112">IF(Tabela_padrão__GM_CONTAS_PAGAR_ABERTOS[[#This Row],[SIGLA_MOEDA]]="US$",Tabela_padrão__GM_CONTAS_PAGAR_ABERTOS[[#This Row],[VALOR_DOCUM]]*$D$4,Tabela_padrão__GM_CONTAS_PAGAR_ABERTOS[[#This Row],[SALDO_CONVERTIDO]])</f>
        <v>8000</v>
      </c>
      <c r="P1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" t="s">
        <v>93</v>
      </c>
      <c r="R112" t="s">
        <v>103</v>
      </c>
      <c r="S112" s="1">
        <v>42557</v>
      </c>
      <c r="T112" t="s">
        <v>4136</v>
      </c>
      <c r="U112" s="3">
        <v>1.9670000000000001</v>
      </c>
      <c r="V112" s="2">
        <f>Tabela_padrão__GM_CONTAS_PAGAR_ABERTOS[[#This Row],[PTAX DESEMB]]*Tabela_padrão__GM_CONTAS_PAGAR_ABERTOS[[#This Row],[VALOR_DOCUM]]</f>
        <v>15736</v>
      </c>
    </row>
    <row r="113" spans="1:22" hidden="1" x14ac:dyDescent="0.2">
      <c r="A113" t="s">
        <v>17</v>
      </c>
      <c r="B113" t="s">
        <v>18</v>
      </c>
      <c r="C113" s="1">
        <v>41330</v>
      </c>
      <c r="D113" t="s">
        <v>72</v>
      </c>
      <c r="E113">
        <v>13140001</v>
      </c>
      <c r="F113" t="s">
        <v>4146</v>
      </c>
      <c r="G113" s="4">
        <v>42628</v>
      </c>
      <c r="H113" t="s">
        <v>21</v>
      </c>
      <c r="I113" s="2">
        <v>10312.17</v>
      </c>
      <c r="K113" s="2">
        <v>10312.17</v>
      </c>
      <c r="L113" s="3">
        <v>1</v>
      </c>
      <c r="M113" s="2">
        <v>10312.17</v>
      </c>
      <c r="N113" s="3">
        <f t="array" ref="N113">$D$4</f>
        <v>3.55</v>
      </c>
      <c r="O113" s="2">
        <f t="array" ref="O113">IF(Tabela_padrão__GM_CONTAS_PAGAR_ABERTOS[[#This Row],[SIGLA_MOEDA]]="US$",Tabela_padrão__GM_CONTAS_PAGAR_ABERTOS[[#This Row],[VALOR_DOCUM]]*$D$4,Tabela_padrão__GM_CONTAS_PAGAR_ABERTOS[[#This Row],[SALDO_CONVERTIDO]])</f>
        <v>10312.17</v>
      </c>
      <c r="P1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" t="s">
        <v>47</v>
      </c>
      <c r="R113" t="s">
        <v>4147</v>
      </c>
      <c r="S113" s="1">
        <v>42557</v>
      </c>
      <c r="T113" t="s">
        <v>4148</v>
      </c>
      <c r="U113" s="3">
        <v>1.9704999999999999</v>
      </c>
      <c r="V113" s="2">
        <f>Tabela_padrão__GM_CONTAS_PAGAR_ABERTOS[[#This Row],[PTAX DESEMB]]*Tabela_padrão__GM_CONTAS_PAGAR_ABERTOS[[#This Row],[VALOR_DOCUM]]</f>
        <v>20320.130985</v>
      </c>
    </row>
    <row r="114" spans="1:22" hidden="1" x14ac:dyDescent="0.2">
      <c r="A114" t="s">
        <v>17</v>
      </c>
      <c r="B114" t="s">
        <v>18</v>
      </c>
      <c r="C114" s="1">
        <v>41330</v>
      </c>
      <c r="D114" t="s">
        <v>72</v>
      </c>
      <c r="E114">
        <v>19105002</v>
      </c>
      <c r="F114" t="s">
        <v>4146</v>
      </c>
      <c r="G114" s="4">
        <v>42628</v>
      </c>
      <c r="H114" t="s">
        <v>21</v>
      </c>
      <c r="I114" s="2">
        <v>195232.51</v>
      </c>
      <c r="K114" s="2">
        <v>195232.51</v>
      </c>
      <c r="L114" s="3">
        <v>1</v>
      </c>
      <c r="M114" s="2">
        <v>195232.51</v>
      </c>
      <c r="N114" s="3">
        <f t="array" ref="N114">$D$4</f>
        <v>3.55</v>
      </c>
      <c r="O114" s="2">
        <f t="array" ref="O114">IF(Tabela_padrão__GM_CONTAS_PAGAR_ABERTOS[[#This Row],[SIGLA_MOEDA]]="US$",Tabela_padrão__GM_CONTAS_PAGAR_ABERTOS[[#This Row],[VALOR_DOCUM]]*$D$4,Tabela_padrão__GM_CONTAS_PAGAR_ABERTOS[[#This Row],[SALDO_CONVERTIDO]])</f>
        <v>195232.51</v>
      </c>
      <c r="P1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" t="s">
        <v>196</v>
      </c>
      <c r="R114" t="s">
        <v>4147</v>
      </c>
      <c r="S114" s="1">
        <v>42557</v>
      </c>
      <c r="T114" t="s">
        <v>4197</v>
      </c>
      <c r="U114" s="3">
        <v>1.9704999999999999</v>
      </c>
      <c r="V114" s="2">
        <f>Tabela_padrão__GM_CONTAS_PAGAR_ABERTOS[[#This Row],[PTAX DESEMB]]*Tabela_padrão__GM_CONTAS_PAGAR_ABERTOS[[#This Row],[VALOR_DOCUM]]</f>
        <v>384705.66095500003</v>
      </c>
    </row>
    <row r="115" spans="1:22" hidden="1" x14ac:dyDescent="0.2">
      <c r="A115" t="s">
        <v>45</v>
      </c>
      <c r="B115" t="s">
        <v>18</v>
      </c>
      <c r="C115" s="1">
        <v>41771</v>
      </c>
      <c r="D115" t="s">
        <v>122</v>
      </c>
      <c r="E115">
        <v>19105002</v>
      </c>
      <c r="F115" t="s">
        <v>214</v>
      </c>
      <c r="G115" s="4">
        <v>42628</v>
      </c>
      <c r="H115" t="s">
        <v>21</v>
      </c>
      <c r="I115" s="2">
        <v>8166.66</v>
      </c>
      <c r="K115" s="2">
        <v>8166.66</v>
      </c>
      <c r="L115" s="3">
        <v>1</v>
      </c>
      <c r="M115" s="2">
        <v>8166.66</v>
      </c>
      <c r="N115" s="3">
        <f t="array" ref="N115">$D$4</f>
        <v>3.55</v>
      </c>
      <c r="O115" s="2">
        <f t="array" ref="O115">IF(Tabela_padrão__GM_CONTAS_PAGAR_ABERTOS[[#This Row],[SIGLA_MOEDA]]="US$",Tabela_padrão__GM_CONTAS_PAGAR_ABERTOS[[#This Row],[VALOR_DOCUM]]*$D$4,Tabela_padrão__GM_CONTAS_PAGAR_ABERTOS[[#This Row],[SALDO_CONVERTIDO]])</f>
        <v>8166.66</v>
      </c>
      <c r="P1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" t="s">
        <v>211</v>
      </c>
      <c r="R115" t="s">
        <v>215</v>
      </c>
      <c r="S115" s="1">
        <v>42557</v>
      </c>
      <c r="T115" t="s">
        <v>4205</v>
      </c>
      <c r="U115" s="3">
        <v>2.2191999999999998</v>
      </c>
      <c r="V115" s="2">
        <f>Tabela_padrão__GM_CONTAS_PAGAR_ABERTOS[[#This Row],[PTAX DESEMB]]*Tabela_padrão__GM_CONTAS_PAGAR_ABERTOS[[#This Row],[VALOR_DOCUM]]</f>
        <v>18123.451871999998</v>
      </c>
    </row>
    <row r="116" spans="1:22" hidden="1" x14ac:dyDescent="0.2">
      <c r="A116" t="s">
        <v>45</v>
      </c>
      <c r="B116" t="s">
        <v>18</v>
      </c>
      <c r="C116" s="1">
        <v>41925</v>
      </c>
      <c r="D116" t="s">
        <v>122</v>
      </c>
      <c r="E116">
        <v>19105002</v>
      </c>
      <c r="F116" t="s">
        <v>248</v>
      </c>
      <c r="G116" s="4">
        <v>42628</v>
      </c>
      <c r="H116" t="s">
        <v>21</v>
      </c>
      <c r="I116" s="2">
        <v>3033.33</v>
      </c>
      <c r="K116" s="2">
        <v>3033.33</v>
      </c>
      <c r="L116" s="3">
        <v>1</v>
      </c>
      <c r="M116" s="2">
        <v>3033.33</v>
      </c>
      <c r="N116" s="3">
        <f t="array" ref="N116">$D$4</f>
        <v>3.55</v>
      </c>
      <c r="O116" s="2">
        <f t="array" ref="O116">IF(Tabela_padrão__GM_CONTAS_PAGAR_ABERTOS[[#This Row],[SIGLA_MOEDA]]="US$",Tabela_padrão__GM_CONTAS_PAGAR_ABERTOS[[#This Row],[VALOR_DOCUM]]*$D$4,Tabela_padrão__GM_CONTAS_PAGAR_ABERTOS[[#This Row],[SALDO_CONVERTIDO]])</f>
        <v>3033.33</v>
      </c>
      <c r="P1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" t="s">
        <v>211</v>
      </c>
      <c r="R116" t="s">
        <v>249</v>
      </c>
      <c r="S116" s="1">
        <v>42557</v>
      </c>
      <c r="T116" t="s">
        <v>4227</v>
      </c>
      <c r="U116" s="3">
        <v>2.4102999999999999</v>
      </c>
      <c r="V116" s="2">
        <f>Tabela_padrão__GM_CONTAS_PAGAR_ABERTOS[[#This Row],[PTAX DESEMB]]*Tabela_padrão__GM_CONTAS_PAGAR_ABERTOS[[#This Row],[VALOR_DOCUM]]</f>
        <v>7311.235298999999</v>
      </c>
    </row>
    <row r="117" spans="1:22" hidden="1" x14ac:dyDescent="0.2">
      <c r="A117" t="s">
        <v>17</v>
      </c>
      <c r="B117" t="s">
        <v>18</v>
      </c>
      <c r="C117" s="1">
        <v>41246</v>
      </c>
      <c r="D117" t="s">
        <v>19</v>
      </c>
      <c r="E117">
        <v>13140001</v>
      </c>
      <c r="F117" t="s">
        <v>1120</v>
      </c>
      <c r="G117" s="4">
        <v>42628</v>
      </c>
      <c r="H117" t="s">
        <v>21</v>
      </c>
      <c r="I117" s="2">
        <v>6188.68</v>
      </c>
      <c r="K117" s="2">
        <v>6188.68</v>
      </c>
      <c r="L117" s="3">
        <v>1</v>
      </c>
      <c r="M117" s="2">
        <v>6188.68</v>
      </c>
      <c r="N117" s="3">
        <f t="array" ref="N117">$D$4</f>
        <v>3.55</v>
      </c>
      <c r="O117" s="2">
        <f t="array" ref="O117">IF(Tabela_padrão__GM_CONTAS_PAGAR_ABERTOS[[#This Row],[SIGLA_MOEDA]]="US$",Tabela_padrão__GM_CONTAS_PAGAR_ABERTOS[[#This Row],[VALOR_DOCUM]]*$D$4,Tabela_padrão__GM_CONTAS_PAGAR_ABERTOS[[#This Row],[SALDO_CONVERTIDO]])</f>
        <v>6188.68</v>
      </c>
      <c r="P1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" t="s">
        <v>47</v>
      </c>
      <c r="R117" t="s">
        <v>4848</v>
      </c>
      <c r="S117" s="1">
        <v>42557</v>
      </c>
      <c r="T117" t="s">
        <v>4849</v>
      </c>
      <c r="U117" s="3">
        <v>2.1074000000000002</v>
      </c>
      <c r="V117" s="2">
        <f>Tabela_padrão__GM_CONTAS_PAGAR_ABERTOS[[#This Row],[PTAX DESEMB]]*Tabela_padrão__GM_CONTAS_PAGAR_ABERTOS[[#This Row],[VALOR_DOCUM]]</f>
        <v>13042.024232000002</v>
      </c>
    </row>
    <row r="118" spans="1:22" hidden="1" x14ac:dyDescent="0.2">
      <c r="A118" t="s">
        <v>45</v>
      </c>
      <c r="B118" t="s">
        <v>18</v>
      </c>
      <c r="C118" s="1">
        <v>41441</v>
      </c>
      <c r="D118" t="s">
        <v>122</v>
      </c>
      <c r="E118">
        <v>13140001</v>
      </c>
      <c r="F118" t="s">
        <v>130</v>
      </c>
      <c r="G118" s="4">
        <v>42628</v>
      </c>
      <c r="H118" t="s">
        <v>21</v>
      </c>
      <c r="I118" s="2">
        <v>431.16</v>
      </c>
      <c r="K118" s="2">
        <v>431.16</v>
      </c>
      <c r="L118" s="3">
        <v>1</v>
      </c>
      <c r="M118" s="2">
        <v>431.16</v>
      </c>
      <c r="N118" s="3">
        <f t="array" ref="N118">$D$4</f>
        <v>3.55</v>
      </c>
      <c r="O118" s="2">
        <f t="array" ref="O118">IF(Tabela_padrão__GM_CONTAS_PAGAR_ABERTOS[[#This Row],[SIGLA_MOEDA]]="US$",Tabela_padrão__GM_CONTAS_PAGAR_ABERTOS[[#This Row],[VALOR_DOCUM]]*$D$4,Tabela_padrão__GM_CONTAS_PAGAR_ABERTOS[[#This Row],[SALDO_CONVERTIDO]])</f>
        <v>431.16</v>
      </c>
      <c r="P1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" t="s">
        <v>47</v>
      </c>
      <c r="R118" t="s">
        <v>125</v>
      </c>
      <c r="S118" s="1">
        <v>42557</v>
      </c>
      <c r="T118" t="s">
        <v>4897</v>
      </c>
      <c r="U118" s="3">
        <v>2.1366999999999998</v>
      </c>
      <c r="V118" s="2">
        <f>Tabela_padrão__GM_CONTAS_PAGAR_ABERTOS[[#This Row],[PTAX DESEMB]]*Tabela_padrão__GM_CONTAS_PAGAR_ABERTOS[[#This Row],[VALOR_DOCUM]]</f>
        <v>921.25957199999993</v>
      </c>
    </row>
    <row r="119" spans="1:22" hidden="1" x14ac:dyDescent="0.2">
      <c r="A119" t="s">
        <v>17</v>
      </c>
      <c r="B119" t="s">
        <v>18</v>
      </c>
      <c r="C119" s="1">
        <v>40941</v>
      </c>
      <c r="D119" t="s">
        <v>19</v>
      </c>
      <c r="E119">
        <v>19105002</v>
      </c>
      <c r="F119" t="s">
        <v>1120</v>
      </c>
      <c r="G119" s="4">
        <v>42628</v>
      </c>
      <c r="H119" t="s">
        <v>21</v>
      </c>
      <c r="I119" s="2">
        <v>46800</v>
      </c>
      <c r="K119" s="2">
        <v>46800</v>
      </c>
      <c r="L119" s="3">
        <v>1</v>
      </c>
      <c r="M119" s="2">
        <v>46800</v>
      </c>
      <c r="N119" s="3">
        <f t="array" ref="N119">$D$4</f>
        <v>3.55</v>
      </c>
      <c r="O119" s="2">
        <f t="array" ref="O119">IF(Tabela_padrão__GM_CONTAS_PAGAR_ABERTOS[[#This Row],[SIGLA_MOEDA]]="US$",Tabela_padrão__GM_CONTAS_PAGAR_ABERTOS[[#This Row],[VALOR_DOCUM]]*$D$4,Tabela_padrão__GM_CONTAS_PAGAR_ABERTOS[[#This Row],[SALDO_CONVERTIDO]])</f>
        <v>46800</v>
      </c>
      <c r="P1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" t="s">
        <v>22</v>
      </c>
      <c r="R119" t="s">
        <v>1121</v>
      </c>
      <c r="S119" s="1">
        <v>42557</v>
      </c>
      <c r="T119" t="s">
        <v>5528</v>
      </c>
      <c r="U119" s="3">
        <v>1.7376</v>
      </c>
      <c r="V119" s="2">
        <f>Tabela_padrão__GM_CONTAS_PAGAR_ABERTOS[[#This Row],[PTAX DESEMB]]*Tabela_padrão__GM_CONTAS_PAGAR_ABERTOS[[#This Row],[VALOR_DOCUM]]</f>
        <v>81319.680000000008</v>
      </c>
    </row>
    <row r="120" spans="1:22" hidden="1" x14ac:dyDescent="0.2">
      <c r="A120" t="s">
        <v>17</v>
      </c>
      <c r="B120" t="s">
        <v>18</v>
      </c>
      <c r="C120" s="1">
        <v>41330</v>
      </c>
      <c r="D120" t="s">
        <v>72</v>
      </c>
      <c r="E120">
        <v>13140001</v>
      </c>
      <c r="F120" t="s">
        <v>1232</v>
      </c>
      <c r="G120" s="4">
        <v>42628</v>
      </c>
      <c r="H120" t="s">
        <v>21</v>
      </c>
      <c r="I120" s="2">
        <v>3653.12</v>
      </c>
      <c r="K120" s="2">
        <v>3653.12</v>
      </c>
      <c r="L120" s="3">
        <v>1</v>
      </c>
      <c r="M120" s="2">
        <v>3653.12</v>
      </c>
      <c r="N120" s="3">
        <f t="array" ref="N120">$D$4</f>
        <v>3.55</v>
      </c>
      <c r="O120" s="2">
        <f t="array" ref="O120">IF(Tabela_padrão__GM_CONTAS_PAGAR_ABERTOS[[#This Row],[SIGLA_MOEDA]]="US$",Tabela_padrão__GM_CONTAS_PAGAR_ABERTOS[[#This Row],[VALOR_DOCUM]]*$D$4,Tabela_padrão__GM_CONTAS_PAGAR_ABERTOS[[#This Row],[SALDO_CONVERTIDO]])</f>
        <v>3653.12</v>
      </c>
      <c r="P1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" t="s">
        <v>47</v>
      </c>
      <c r="R120" t="s">
        <v>1233</v>
      </c>
      <c r="S120" s="1">
        <v>42557</v>
      </c>
      <c r="T120" t="s">
        <v>5563</v>
      </c>
      <c r="U120" s="3">
        <v>1.9704999999999999</v>
      </c>
      <c r="V120" s="2">
        <f>Tabela_padrão__GM_CONTAS_PAGAR_ABERTOS[[#This Row],[PTAX DESEMB]]*Tabela_padrão__GM_CONTAS_PAGAR_ABERTOS[[#This Row],[VALOR_DOCUM]]</f>
        <v>7198.4729599999991</v>
      </c>
    </row>
    <row r="121" spans="1:22" hidden="1" x14ac:dyDescent="0.2">
      <c r="A121" t="s">
        <v>45</v>
      </c>
      <c r="B121" t="s">
        <v>18</v>
      </c>
      <c r="C121" s="1">
        <v>41339</v>
      </c>
      <c r="D121" t="s">
        <v>91</v>
      </c>
      <c r="E121">
        <v>13140001</v>
      </c>
      <c r="F121" t="s">
        <v>92</v>
      </c>
      <c r="G121" s="4">
        <v>42628</v>
      </c>
      <c r="H121" t="s">
        <v>21</v>
      </c>
      <c r="I121" s="2">
        <v>671.68</v>
      </c>
      <c r="K121" s="2">
        <v>671.68</v>
      </c>
      <c r="L121" s="3">
        <v>1</v>
      </c>
      <c r="M121" s="2">
        <v>671.68</v>
      </c>
      <c r="N121" s="3">
        <f t="array" ref="N121">$D$4</f>
        <v>3.55</v>
      </c>
      <c r="O121" s="2">
        <f t="array" ref="O121">IF(Tabela_padrão__GM_CONTAS_PAGAR_ABERTOS[[#This Row],[SIGLA_MOEDA]]="US$",Tabela_padrão__GM_CONTAS_PAGAR_ABERTOS[[#This Row],[VALOR_DOCUM]]*$D$4,Tabela_padrão__GM_CONTAS_PAGAR_ABERTOS[[#This Row],[SALDO_CONVERTIDO]])</f>
        <v>671.68</v>
      </c>
      <c r="P1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" t="s">
        <v>47</v>
      </c>
      <c r="R121" t="s">
        <v>94</v>
      </c>
      <c r="S121" s="1">
        <v>42557</v>
      </c>
      <c r="T121" t="s">
        <v>5569</v>
      </c>
      <c r="U121" s="3">
        <v>1.9693000000000001</v>
      </c>
      <c r="V121" s="2">
        <f>Tabela_padrão__GM_CONTAS_PAGAR_ABERTOS[[#This Row],[PTAX DESEMB]]*Tabela_padrão__GM_CONTAS_PAGAR_ABERTOS[[#This Row],[VALOR_DOCUM]]</f>
        <v>1322.7394239999999</v>
      </c>
    </row>
    <row r="122" spans="1:22" hidden="1" x14ac:dyDescent="0.2">
      <c r="A122" t="s">
        <v>45</v>
      </c>
      <c r="B122" t="s">
        <v>18</v>
      </c>
      <c r="C122" s="1">
        <v>41439</v>
      </c>
      <c r="D122" t="s">
        <v>122</v>
      </c>
      <c r="E122">
        <v>19105002</v>
      </c>
      <c r="F122" t="s">
        <v>123</v>
      </c>
      <c r="G122" s="4">
        <v>42628</v>
      </c>
      <c r="H122" t="s">
        <v>21</v>
      </c>
      <c r="I122" s="2">
        <v>8166.67</v>
      </c>
      <c r="K122" s="2">
        <v>8166.67</v>
      </c>
      <c r="L122" s="3">
        <v>1</v>
      </c>
      <c r="M122" s="2">
        <v>8166.67</v>
      </c>
      <c r="N122" s="3">
        <f t="array" ref="N122">$D$4</f>
        <v>3.55</v>
      </c>
      <c r="O122" s="2">
        <f t="array" ref="O122">IF(Tabela_padrão__GM_CONTAS_PAGAR_ABERTOS[[#This Row],[SIGLA_MOEDA]]="US$",Tabela_padrão__GM_CONTAS_PAGAR_ABERTOS[[#This Row],[VALOR_DOCUM]]*$D$4,Tabela_padrão__GM_CONTAS_PAGAR_ABERTOS[[#This Row],[SALDO_CONVERTIDO]])</f>
        <v>8166.67</v>
      </c>
      <c r="P1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" t="s">
        <v>124</v>
      </c>
      <c r="R122" t="s">
        <v>125</v>
      </c>
      <c r="S122" s="1">
        <v>42557</v>
      </c>
      <c r="T122" t="s">
        <v>5576</v>
      </c>
      <c r="U122" s="3">
        <v>2.1446999999999998</v>
      </c>
      <c r="V122" s="2">
        <f>Tabela_padrão__GM_CONTAS_PAGAR_ABERTOS[[#This Row],[PTAX DESEMB]]*Tabela_padrão__GM_CONTAS_PAGAR_ABERTOS[[#This Row],[VALOR_DOCUM]]</f>
        <v>17515.057149</v>
      </c>
    </row>
    <row r="123" spans="1:22" x14ac:dyDescent="0.2">
      <c r="A123" t="s">
        <v>17</v>
      </c>
      <c r="B123" t="s">
        <v>18</v>
      </c>
      <c r="C123" s="1">
        <v>42103</v>
      </c>
      <c r="D123" t="s">
        <v>278</v>
      </c>
      <c r="E123">
        <v>19105004</v>
      </c>
      <c r="F123" t="s">
        <v>279</v>
      </c>
      <c r="G123" s="4">
        <v>42646</v>
      </c>
      <c r="H123" t="s">
        <v>66</v>
      </c>
      <c r="I123" s="2">
        <v>5000000</v>
      </c>
      <c r="K123" s="2">
        <v>5000000</v>
      </c>
      <c r="L123" s="3">
        <v>3.2904</v>
      </c>
      <c r="M123" s="2">
        <v>16452000</v>
      </c>
      <c r="N123" s="3">
        <f t="array" ref="N123">$D$4</f>
        <v>3.55</v>
      </c>
      <c r="O123" s="2">
        <f t="array" ref="O123">IF(Tabela_padrão__GM_CONTAS_PAGAR_ABERTOS[[#This Row],[SIGLA_MOEDA]]="US$",Tabela_padrão__GM_CONTAS_PAGAR_ABERTOS[[#This Row],[VALOR_DOCUM]]*$D$4,Tabela_padrão__GM_CONTAS_PAGAR_ABERTOS[[#This Row],[SALDO_CONVERTIDO]])</f>
        <v>17750000</v>
      </c>
      <c r="P12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23" t="s">
        <v>280</v>
      </c>
      <c r="R123" t="s">
        <v>281</v>
      </c>
      <c r="S123" s="1">
        <v>42557</v>
      </c>
      <c r="T123" t="s">
        <v>282</v>
      </c>
      <c r="U123" s="3">
        <v>3.0834000000000001</v>
      </c>
      <c r="V123" s="2">
        <f>Tabela_padrão__GM_CONTAS_PAGAR_ABERTOS[[#This Row],[PTAX DESEMB]]*Tabela_padrão__GM_CONTAS_PAGAR_ABERTOS[[#This Row],[VALOR_DOCUM]]</f>
        <v>15417000</v>
      </c>
    </row>
    <row r="124" spans="1:22" hidden="1" x14ac:dyDescent="0.2">
      <c r="A124" t="s">
        <v>17</v>
      </c>
      <c r="B124" t="s">
        <v>18</v>
      </c>
      <c r="C124" s="1">
        <v>42109</v>
      </c>
      <c r="D124" t="s">
        <v>278</v>
      </c>
      <c r="E124">
        <v>13140002</v>
      </c>
      <c r="F124" t="s">
        <v>279</v>
      </c>
      <c r="G124" s="4">
        <v>42646</v>
      </c>
      <c r="H124" t="s">
        <v>66</v>
      </c>
      <c r="I124" s="2">
        <v>447500</v>
      </c>
      <c r="K124" s="2">
        <v>447500</v>
      </c>
      <c r="L124" s="3">
        <v>3.2904</v>
      </c>
      <c r="M124" s="2">
        <v>1472454</v>
      </c>
      <c r="N124" s="3">
        <f t="array" ref="N124">$D$4</f>
        <v>3.55</v>
      </c>
      <c r="O124" s="2">
        <f t="array" ref="O124">IF(Tabela_padrão__GM_CONTAS_PAGAR_ABERTOS[[#This Row],[SIGLA_MOEDA]]="US$",Tabela_padrão__GM_CONTAS_PAGAR_ABERTOS[[#This Row],[VALOR_DOCUM]]*$D$4,Tabela_padrão__GM_CONTAS_PAGAR_ABERTOS[[#This Row],[SALDO_CONVERTIDO]])</f>
        <v>1588625</v>
      </c>
      <c r="P12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24" t="s">
        <v>283</v>
      </c>
      <c r="R124" t="s">
        <v>281</v>
      </c>
      <c r="S124" s="1">
        <v>42557</v>
      </c>
      <c r="T124" t="s">
        <v>284</v>
      </c>
      <c r="U124" s="3">
        <v>3.0880000000000001</v>
      </c>
      <c r="V124" s="2">
        <f>Tabela_padrão__GM_CONTAS_PAGAR_ABERTOS[[#This Row],[PTAX DESEMB]]*Tabela_padrão__GM_CONTAS_PAGAR_ABERTOS[[#This Row],[VALOR_DOCUM]]</f>
        <v>1381880</v>
      </c>
    </row>
    <row r="125" spans="1:22" hidden="1" x14ac:dyDescent="0.2">
      <c r="A125" t="s">
        <v>17</v>
      </c>
      <c r="B125" t="s">
        <v>18</v>
      </c>
      <c r="C125" s="1">
        <v>42277</v>
      </c>
      <c r="D125" t="s">
        <v>60</v>
      </c>
      <c r="E125">
        <v>19105002</v>
      </c>
      <c r="F125" t="s">
        <v>365</v>
      </c>
      <c r="G125" s="4">
        <v>42653</v>
      </c>
      <c r="H125" t="s">
        <v>21</v>
      </c>
      <c r="I125" s="2">
        <v>9113.31</v>
      </c>
      <c r="K125" s="2">
        <v>9113.31</v>
      </c>
      <c r="L125" s="3">
        <v>1</v>
      </c>
      <c r="M125" s="2">
        <v>9113.31</v>
      </c>
      <c r="N125" s="3">
        <f t="array" ref="N125">$D$4</f>
        <v>3.55</v>
      </c>
      <c r="O125" s="2">
        <f t="array" ref="O125">IF(Tabela_padrão__GM_CONTAS_PAGAR_ABERTOS[[#This Row],[SIGLA_MOEDA]]="US$",Tabela_padrão__GM_CONTAS_PAGAR_ABERTOS[[#This Row],[VALOR_DOCUM]]*$D$4,Tabela_padrão__GM_CONTAS_PAGAR_ABERTOS[[#This Row],[SALDO_CONVERTIDO]])</f>
        <v>9113.31</v>
      </c>
      <c r="P1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" t="s">
        <v>62</v>
      </c>
      <c r="R125" t="s">
        <v>366</v>
      </c>
      <c r="S125" s="1">
        <v>42557</v>
      </c>
      <c r="T125" t="s">
        <v>2870</v>
      </c>
      <c r="U125" s="3">
        <v>4.1172000000000004</v>
      </c>
      <c r="V125" s="2">
        <f>Tabela_padrão__GM_CONTAS_PAGAR_ABERTOS[[#This Row],[PTAX DESEMB]]*Tabela_padrão__GM_CONTAS_PAGAR_ABERTOS[[#This Row],[VALOR_DOCUM]]</f>
        <v>37521.319931999999</v>
      </c>
    </row>
    <row r="126" spans="1:22" x14ac:dyDescent="0.2">
      <c r="A126" t="s">
        <v>17</v>
      </c>
      <c r="B126" t="s">
        <v>18</v>
      </c>
      <c r="C126" s="1">
        <v>41134</v>
      </c>
      <c r="D126" t="s">
        <v>60</v>
      </c>
      <c r="E126">
        <v>19105002</v>
      </c>
      <c r="F126" t="s">
        <v>65</v>
      </c>
      <c r="G126" s="4">
        <v>42658</v>
      </c>
      <c r="H126" t="s">
        <v>66</v>
      </c>
      <c r="I126" s="2">
        <v>560128.49</v>
      </c>
      <c r="K126" s="2">
        <v>560128.49</v>
      </c>
      <c r="L126" s="3">
        <v>3.2904</v>
      </c>
      <c r="M126" s="2">
        <v>1843046.7834960001</v>
      </c>
      <c r="N126" s="3">
        <f t="array" ref="N126">$D$4</f>
        <v>3.55</v>
      </c>
      <c r="O126" s="2">
        <f t="array" ref="O126">IF(Tabela_padrão__GM_CONTAS_PAGAR_ABERTOS[[#This Row],[SIGLA_MOEDA]]="US$",Tabela_padrão__GM_CONTAS_PAGAR_ABERTOS[[#This Row],[VALOR_DOCUM]]*$D$4,Tabela_padrão__GM_CONTAS_PAGAR_ABERTOS[[#This Row],[SALDO_CONVERTIDO]])</f>
        <v>1988456.1394999998</v>
      </c>
      <c r="P126" s="5">
        <f>(Tabela_padrão__GM_CONTAS_PAGAR_ABERTOS[[#This Row],[Saldo Projetado]]-Tabela_padrão__GM_CONTAS_PAGAR_ABERTOS[[#This Row],[SALDO_CONVERTIDO]])/Tabela_padrão__GM_CONTAS_PAGAR_ABERTOS[[#This Row],[Saldo Projetado]]</f>
        <v>7.3126760563380147E-2</v>
      </c>
      <c r="Q126" t="s">
        <v>62</v>
      </c>
      <c r="R126" t="s">
        <v>67</v>
      </c>
      <c r="S126" s="1">
        <v>42557</v>
      </c>
      <c r="T126" t="s">
        <v>68</v>
      </c>
      <c r="U126" s="3">
        <v>2.0175000000000001</v>
      </c>
      <c r="V126" s="2">
        <f>Tabela_padrão__GM_CONTAS_PAGAR_ABERTOS[[#This Row],[PTAX DESEMB]]*Tabela_padrão__GM_CONTAS_PAGAR_ABERTOS[[#This Row],[VALOR_DOCUM]]</f>
        <v>1130059.2285750001</v>
      </c>
    </row>
    <row r="127" spans="1:22" hidden="1" x14ac:dyDescent="0.2">
      <c r="A127" t="s">
        <v>17</v>
      </c>
      <c r="B127" t="s">
        <v>18</v>
      </c>
      <c r="C127" s="1">
        <v>41327</v>
      </c>
      <c r="D127" t="s">
        <v>60</v>
      </c>
      <c r="E127">
        <v>13140001</v>
      </c>
      <c r="F127" t="s">
        <v>88</v>
      </c>
      <c r="G127" s="4">
        <v>42658</v>
      </c>
      <c r="H127" t="s">
        <v>66</v>
      </c>
      <c r="I127" s="2">
        <v>2655.81</v>
      </c>
      <c r="K127" s="2">
        <v>2655.81</v>
      </c>
      <c r="L127" s="3">
        <v>3.2904</v>
      </c>
      <c r="M127" s="2">
        <v>8738.6772239999991</v>
      </c>
      <c r="N127" s="3">
        <f t="array" ref="N127">$D$4</f>
        <v>3.55</v>
      </c>
      <c r="O127" s="2">
        <f t="array" ref="O127">IF(Tabela_padrão__GM_CONTAS_PAGAR_ABERTOS[[#This Row],[SIGLA_MOEDA]]="US$",Tabela_padrão__GM_CONTAS_PAGAR_ABERTOS[[#This Row],[VALOR_DOCUM]]*$D$4,Tabela_padrão__GM_CONTAS_PAGAR_ABERTOS[[#This Row],[SALDO_CONVERTIDO]])</f>
        <v>9428.1255000000001</v>
      </c>
      <c r="P127" s="5">
        <f>(Tabela_padrão__GM_CONTAS_PAGAR_ABERTOS[[#This Row],[Saldo Projetado]]-Tabela_padrão__GM_CONTAS_PAGAR_ABERTOS[[#This Row],[SALDO_CONVERTIDO]])/Tabela_padrão__GM_CONTAS_PAGAR_ABERTOS[[#This Row],[Saldo Projetado]]</f>
        <v>7.3126760563380383E-2</v>
      </c>
      <c r="Q127" t="s">
        <v>47</v>
      </c>
      <c r="R127" t="s">
        <v>89</v>
      </c>
      <c r="S127" s="1">
        <v>42557</v>
      </c>
      <c r="T127" t="s">
        <v>90</v>
      </c>
      <c r="U127" s="3">
        <v>1.972</v>
      </c>
      <c r="V127" s="2">
        <f>Tabela_padrão__GM_CONTAS_PAGAR_ABERTOS[[#This Row],[PTAX DESEMB]]*Tabela_padrão__GM_CONTAS_PAGAR_ABERTOS[[#This Row],[VALOR_DOCUM]]</f>
        <v>5237.2573199999997</v>
      </c>
    </row>
    <row r="128" spans="1:22" hidden="1" x14ac:dyDescent="0.2">
      <c r="A128" t="s">
        <v>17</v>
      </c>
      <c r="B128" t="s">
        <v>25</v>
      </c>
      <c r="C128" s="1">
        <v>41940</v>
      </c>
      <c r="D128" t="s">
        <v>258</v>
      </c>
      <c r="E128">
        <v>13101001</v>
      </c>
      <c r="F128" t="s">
        <v>259</v>
      </c>
      <c r="G128" s="4">
        <v>41946</v>
      </c>
      <c r="H128" t="s">
        <v>21</v>
      </c>
      <c r="I128" s="2">
        <v>462292.17</v>
      </c>
      <c r="J128">
        <v>222670.8</v>
      </c>
      <c r="K128" s="2">
        <v>239621.37</v>
      </c>
      <c r="L128" s="3">
        <v>1</v>
      </c>
      <c r="M128" s="2">
        <v>239621.37</v>
      </c>
      <c r="N128" s="3">
        <f t="array" ref="N128">$D$4</f>
        <v>3.55</v>
      </c>
      <c r="O128" s="2">
        <f t="array" ref="O128">IF(Tabela_padrão__GM_CONTAS_PAGAR_ABERTOS[[#This Row],[SIGLA_MOEDA]]="US$",Tabela_padrão__GM_CONTAS_PAGAR_ABERTOS[[#This Row],[VALOR_DOCUM]]*$D$4,Tabela_padrão__GM_CONTAS_PAGAR_ABERTOS[[#This Row],[SALDO_CONVERTIDO]])</f>
        <v>239621.37</v>
      </c>
      <c r="P1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" t="s">
        <v>28</v>
      </c>
      <c r="R128" t="s">
        <v>260</v>
      </c>
      <c r="S128" s="1">
        <v>42557</v>
      </c>
      <c r="T128" t="s">
        <v>261</v>
      </c>
      <c r="U128" s="3">
        <v>2.5341</v>
      </c>
      <c r="V128" s="2">
        <f>Tabela_padrão__GM_CONTAS_PAGAR_ABERTOS[[#This Row],[PTAX DESEMB]]*Tabela_padrão__GM_CONTAS_PAGAR_ABERTOS[[#This Row],[VALOR_DOCUM]]</f>
        <v>1171494.587997</v>
      </c>
    </row>
    <row r="129" spans="1:22" hidden="1" x14ac:dyDescent="0.2">
      <c r="A129" t="s">
        <v>17</v>
      </c>
      <c r="B129" t="s">
        <v>18</v>
      </c>
      <c r="C129" s="1">
        <v>41320</v>
      </c>
      <c r="D129" t="s">
        <v>19</v>
      </c>
      <c r="E129">
        <v>19105002</v>
      </c>
      <c r="F129" t="s">
        <v>96</v>
      </c>
      <c r="G129" s="4">
        <v>42658</v>
      </c>
      <c r="H129" t="s">
        <v>21</v>
      </c>
      <c r="I129" s="2">
        <v>19500</v>
      </c>
      <c r="K129" s="2">
        <v>19500</v>
      </c>
      <c r="L129" s="3">
        <v>1</v>
      </c>
      <c r="M129" s="2">
        <v>19500</v>
      </c>
      <c r="N129" s="3">
        <f t="array" ref="N129">$D$4</f>
        <v>3.55</v>
      </c>
      <c r="O129" s="2">
        <f t="array" ref="O129">IF(Tabela_padrão__GM_CONTAS_PAGAR_ABERTOS[[#This Row],[SIGLA_MOEDA]]="US$",Tabela_padrão__GM_CONTAS_PAGAR_ABERTOS[[#This Row],[VALOR_DOCUM]]*$D$4,Tabela_padrão__GM_CONTAS_PAGAR_ABERTOS[[#This Row],[SALDO_CONVERTIDO]])</f>
        <v>19500</v>
      </c>
      <c r="P1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" t="s">
        <v>22</v>
      </c>
      <c r="R129" t="s">
        <v>97</v>
      </c>
      <c r="S129" s="1">
        <v>42557</v>
      </c>
      <c r="T129" t="s">
        <v>98</v>
      </c>
      <c r="U129" s="3">
        <v>1.9665999999999999</v>
      </c>
      <c r="V129" s="2">
        <f>Tabela_padrão__GM_CONTAS_PAGAR_ABERTOS[[#This Row],[PTAX DESEMB]]*Tabela_padrão__GM_CONTAS_PAGAR_ABERTOS[[#This Row],[VALOR_DOCUM]]</f>
        <v>38348.699999999997</v>
      </c>
    </row>
    <row r="130" spans="1:22" hidden="1" x14ac:dyDescent="0.2">
      <c r="A130" t="s">
        <v>45</v>
      </c>
      <c r="B130" t="s">
        <v>18</v>
      </c>
      <c r="C130" s="1">
        <v>41439</v>
      </c>
      <c r="D130" t="s">
        <v>122</v>
      </c>
      <c r="E130">
        <v>19105002</v>
      </c>
      <c r="F130" t="s">
        <v>123</v>
      </c>
      <c r="G130" s="4">
        <v>42658</v>
      </c>
      <c r="H130" t="s">
        <v>21</v>
      </c>
      <c r="I130" s="2">
        <v>8166.67</v>
      </c>
      <c r="K130" s="2">
        <v>8166.67</v>
      </c>
      <c r="L130" s="3">
        <v>1</v>
      </c>
      <c r="M130" s="2">
        <v>8166.67</v>
      </c>
      <c r="N130" s="3">
        <f t="array" ref="N130">$D$4</f>
        <v>3.55</v>
      </c>
      <c r="O130" s="2">
        <f t="array" ref="O130">IF(Tabela_padrão__GM_CONTAS_PAGAR_ABERTOS[[#This Row],[SIGLA_MOEDA]]="US$",Tabela_padrão__GM_CONTAS_PAGAR_ABERTOS[[#This Row],[VALOR_DOCUM]]*$D$4,Tabela_padrão__GM_CONTAS_PAGAR_ABERTOS[[#This Row],[SALDO_CONVERTIDO]])</f>
        <v>8166.67</v>
      </c>
      <c r="P1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" t="s">
        <v>124</v>
      </c>
      <c r="R130" t="s">
        <v>125</v>
      </c>
      <c r="S130" s="1">
        <v>42557</v>
      </c>
      <c r="T130" t="s">
        <v>126</v>
      </c>
      <c r="U130" s="3">
        <v>2.1446999999999998</v>
      </c>
      <c r="V130" s="2">
        <f>Tabela_padrão__GM_CONTAS_PAGAR_ABERTOS[[#This Row],[PTAX DESEMB]]*Tabela_padrão__GM_CONTAS_PAGAR_ABERTOS[[#This Row],[VALOR_DOCUM]]</f>
        <v>17515.057149</v>
      </c>
    </row>
    <row r="131" spans="1:22" hidden="1" x14ac:dyDescent="0.2">
      <c r="A131" t="s">
        <v>45</v>
      </c>
      <c r="B131" t="s">
        <v>18</v>
      </c>
      <c r="C131" s="1">
        <v>41823</v>
      </c>
      <c r="D131" t="s">
        <v>72</v>
      </c>
      <c r="E131">
        <v>13140001</v>
      </c>
      <c r="F131" t="s">
        <v>233</v>
      </c>
      <c r="G131" s="4">
        <v>42658</v>
      </c>
      <c r="H131" t="s">
        <v>21</v>
      </c>
      <c r="I131" s="2">
        <v>1867.88</v>
      </c>
      <c r="K131" s="2">
        <v>1867.88</v>
      </c>
      <c r="L131" s="3">
        <v>1</v>
      </c>
      <c r="M131" s="2">
        <v>1867.88</v>
      </c>
      <c r="N131" s="3">
        <f t="array" ref="N131">$D$4</f>
        <v>3.55</v>
      </c>
      <c r="O131" s="2">
        <f t="array" ref="O131">IF(Tabela_padrão__GM_CONTAS_PAGAR_ABERTOS[[#This Row],[SIGLA_MOEDA]]="US$",Tabela_padrão__GM_CONTAS_PAGAR_ABERTOS[[#This Row],[VALOR_DOCUM]]*$D$4,Tabela_padrão__GM_CONTAS_PAGAR_ABERTOS[[#This Row],[SALDO_CONVERTIDO]])</f>
        <v>1867.88</v>
      </c>
      <c r="P1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" t="s">
        <v>47</v>
      </c>
      <c r="R131" t="s">
        <v>234</v>
      </c>
      <c r="S131" s="1">
        <v>42557</v>
      </c>
      <c r="T131" t="s">
        <v>239</v>
      </c>
      <c r="U131" s="3">
        <v>2.2134</v>
      </c>
      <c r="V131" s="2">
        <f>Tabela_padrão__GM_CONTAS_PAGAR_ABERTOS[[#This Row],[PTAX DESEMB]]*Tabela_padrão__GM_CONTAS_PAGAR_ABERTOS[[#This Row],[VALOR_DOCUM]]</f>
        <v>4134.3655920000001</v>
      </c>
    </row>
    <row r="132" spans="1:22" hidden="1" x14ac:dyDescent="0.2">
      <c r="A132" t="s">
        <v>45</v>
      </c>
      <c r="B132" t="s">
        <v>18</v>
      </c>
      <c r="C132" s="1">
        <v>41925</v>
      </c>
      <c r="D132" t="s">
        <v>122</v>
      </c>
      <c r="E132">
        <v>13140001</v>
      </c>
      <c r="F132" t="s">
        <v>248</v>
      </c>
      <c r="G132" s="4">
        <v>42658</v>
      </c>
      <c r="H132" t="s">
        <v>21</v>
      </c>
      <c r="I132" s="2">
        <v>368.62</v>
      </c>
      <c r="K132" s="2">
        <v>368.62</v>
      </c>
      <c r="L132" s="3">
        <v>1</v>
      </c>
      <c r="M132" s="2">
        <v>368.62</v>
      </c>
      <c r="N132" s="3">
        <f t="array" ref="N132">$D$4</f>
        <v>3.55</v>
      </c>
      <c r="O132" s="2">
        <f t="array" ref="O132">IF(Tabela_padrão__GM_CONTAS_PAGAR_ABERTOS[[#This Row],[SIGLA_MOEDA]]="US$",Tabela_padrão__GM_CONTAS_PAGAR_ABERTOS[[#This Row],[VALOR_DOCUM]]*$D$4,Tabela_padrão__GM_CONTAS_PAGAR_ABERTOS[[#This Row],[SALDO_CONVERTIDO]])</f>
        <v>368.62</v>
      </c>
      <c r="P1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" t="s">
        <v>47</v>
      </c>
      <c r="R132" t="s">
        <v>249</v>
      </c>
      <c r="S132" s="1">
        <v>42557</v>
      </c>
      <c r="T132" t="s">
        <v>253</v>
      </c>
      <c r="U132" s="3">
        <v>2.4102999999999999</v>
      </c>
      <c r="V132" s="2">
        <f>Tabela_padrão__GM_CONTAS_PAGAR_ABERTOS[[#This Row],[PTAX DESEMB]]*Tabela_padrão__GM_CONTAS_PAGAR_ABERTOS[[#This Row],[VALOR_DOCUM]]</f>
        <v>888.48478599999999</v>
      </c>
    </row>
    <row r="133" spans="1:22" hidden="1" x14ac:dyDescent="0.2">
      <c r="A133" t="s">
        <v>17</v>
      </c>
      <c r="B133" t="s">
        <v>18</v>
      </c>
      <c r="C133" s="1">
        <v>42328</v>
      </c>
      <c r="D133" t="s">
        <v>19</v>
      </c>
      <c r="E133">
        <v>13140001</v>
      </c>
      <c r="F133" t="s">
        <v>421</v>
      </c>
      <c r="G133" s="4">
        <v>42658</v>
      </c>
      <c r="H133" t="s">
        <v>21</v>
      </c>
      <c r="I133" s="2">
        <v>182441.77</v>
      </c>
      <c r="K133" s="2">
        <v>182441.77</v>
      </c>
      <c r="L133" s="3">
        <v>1</v>
      </c>
      <c r="M133" s="2">
        <v>182441.77</v>
      </c>
      <c r="N133" s="3">
        <f t="array" ref="N133">$D$4</f>
        <v>3.55</v>
      </c>
      <c r="O133" s="2">
        <f t="array" ref="O133">IF(Tabela_padrão__GM_CONTAS_PAGAR_ABERTOS[[#This Row],[SIGLA_MOEDA]]="US$",Tabela_padrão__GM_CONTAS_PAGAR_ABERTOS[[#This Row],[VALOR_DOCUM]]*$D$4,Tabela_padrão__GM_CONTAS_PAGAR_ABERTOS[[#This Row],[SALDO_CONVERTIDO]])</f>
        <v>182441.77</v>
      </c>
      <c r="P1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" t="s">
        <v>47</v>
      </c>
      <c r="R133" t="s">
        <v>422</v>
      </c>
      <c r="S133" s="1">
        <v>42557</v>
      </c>
      <c r="T133" t="s">
        <v>424</v>
      </c>
      <c r="U133" s="3">
        <v>3.7442000000000002</v>
      </c>
      <c r="V133" s="2">
        <f>Tabela_padrão__GM_CONTAS_PAGAR_ABERTOS[[#This Row],[PTAX DESEMB]]*Tabela_padrão__GM_CONTAS_PAGAR_ABERTOS[[#This Row],[VALOR_DOCUM]]</f>
        <v>683098.47523400001</v>
      </c>
    </row>
    <row r="134" spans="1:22" hidden="1" x14ac:dyDescent="0.2">
      <c r="A134" t="s">
        <v>45</v>
      </c>
      <c r="B134" t="s">
        <v>18</v>
      </c>
      <c r="C134" s="1">
        <v>41331</v>
      </c>
      <c r="D134" t="s">
        <v>19</v>
      </c>
      <c r="E134">
        <v>13140001</v>
      </c>
      <c r="F134" t="s">
        <v>46</v>
      </c>
      <c r="G134" s="4">
        <v>42658</v>
      </c>
      <c r="H134" t="s">
        <v>21</v>
      </c>
      <c r="I134" s="2">
        <v>498.87</v>
      </c>
      <c r="K134" s="2">
        <v>498.87</v>
      </c>
      <c r="L134" s="3">
        <v>1</v>
      </c>
      <c r="M134" s="2">
        <v>498.87</v>
      </c>
      <c r="N134" s="3">
        <f t="array" ref="N134">$D$4</f>
        <v>3.55</v>
      </c>
      <c r="O134" s="2">
        <f t="array" ref="O134">IF(Tabela_padrão__GM_CONTAS_PAGAR_ABERTOS[[#This Row],[SIGLA_MOEDA]]="US$",Tabela_padrão__GM_CONTAS_PAGAR_ABERTOS[[#This Row],[VALOR_DOCUM]]*$D$4,Tabela_padrão__GM_CONTAS_PAGAR_ABERTOS[[#This Row],[SALDO_CONVERTIDO]])</f>
        <v>498.87</v>
      </c>
      <c r="P1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" t="s">
        <v>47</v>
      </c>
      <c r="R134" t="s">
        <v>48</v>
      </c>
      <c r="S134" s="1">
        <v>42557</v>
      </c>
      <c r="T134" t="s">
        <v>1133</v>
      </c>
      <c r="U134" s="3">
        <v>1.9676</v>
      </c>
      <c r="V134" s="2">
        <f>Tabela_padrão__GM_CONTAS_PAGAR_ABERTOS[[#This Row],[PTAX DESEMB]]*Tabela_padrão__GM_CONTAS_PAGAR_ABERTOS[[#This Row],[VALOR_DOCUM]]</f>
        <v>981.57661200000007</v>
      </c>
    </row>
    <row r="135" spans="1:22" hidden="1" x14ac:dyDescent="0.2">
      <c r="A135" t="s">
        <v>45</v>
      </c>
      <c r="B135" t="s">
        <v>18</v>
      </c>
      <c r="C135" s="1">
        <v>41319</v>
      </c>
      <c r="D135" t="s">
        <v>91</v>
      </c>
      <c r="E135">
        <v>19105002</v>
      </c>
      <c r="F135" t="s">
        <v>99</v>
      </c>
      <c r="G135" s="4">
        <v>42658</v>
      </c>
      <c r="H135" t="s">
        <v>21</v>
      </c>
      <c r="I135" s="2">
        <v>2833.33</v>
      </c>
      <c r="K135" s="2">
        <v>2833.33</v>
      </c>
      <c r="L135" s="3">
        <v>1</v>
      </c>
      <c r="M135" s="2">
        <v>2833.33</v>
      </c>
      <c r="N135" s="3">
        <f t="array" ref="N135">$D$4</f>
        <v>3.55</v>
      </c>
      <c r="O135" s="2">
        <f t="array" ref="O135">IF(Tabela_padrão__GM_CONTAS_PAGAR_ABERTOS[[#This Row],[SIGLA_MOEDA]]="US$",Tabela_padrão__GM_CONTAS_PAGAR_ABERTOS[[#This Row],[VALOR_DOCUM]]*$D$4,Tabela_padrão__GM_CONTAS_PAGAR_ABERTOS[[#This Row],[SALDO_CONVERTIDO]])</f>
        <v>2833.33</v>
      </c>
      <c r="P1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" t="s">
        <v>93</v>
      </c>
      <c r="R135" t="s">
        <v>100</v>
      </c>
      <c r="S135" s="1">
        <v>42557</v>
      </c>
      <c r="T135" t="s">
        <v>1167</v>
      </c>
      <c r="U135" s="3">
        <v>1.9670000000000001</v>
      </c>
      <c r="V135" s="2">
        <f>Tabela_padrão__GM_CONTAS_PAGAR_ABERTOS[[#This Row],[PTAX DESEMB]]*Tabela_padrão__GM_CONTAS_PAGAR_ABERTOS[[#This Row],[VALOR_DOCUM]]</f>
        <v>5573.1601099999998</v>
      </c>
    </row>
    <row r="136" spans="1:22" hidden="1" x14ac:dyDescent="0.2">
      <c r="A136" t="s">
        <v>285</v>
      </c>
      <c r="B136" t="s">
        <v>18</v>
      </c>
      <c r="C136" s="1">
        <v>42095</v>
      </c>
      <c r="D136" t="s">
        <v>286</v>
      </c>
      <c r="E136">
        <v>13101001</v>
      </c>
      <c r="F136" t="s">
        <v>287</v>
      </c>
      <c r="G136" s="4">
        <v>42156</v>
      </c>
      <c r="H136" t="s">
        <v>21</v>
      </c>
      <c r="I136" s="2">
        <v>20520</v>
      </c>
      <c r="J136">
        <v>0</v>
      </c>
      <c r="K136" s="2">
        <v>20520</v>
      </c>
      <c r="L136" s="3">
        <v>1</v>
      </c>
      <c r="M136" s="2">
        <v>20520</v>
      </c>
      <c r="N136" s="3">
        <f t="array" ref="N136">$D$4</f>
        <v>3.55</v>
      </c>
      <c r="O136" s="2">
        <f t="array" ref="O136">IF(Tabela_padrão__GM_CONTAS_PAGAR_ABERTOS[[#This Row],[SIGLA_MOEDA]]="US$",Tabela_padrão__GM_CONTAS_PAGAR_ABERTOS[[#This Row],[VALOR_DOCUM]]*$D$4,Tabela_padrão__GM_CONTAS_PAGAR_ABERTOS[[#This Row],[SALDO_CONVERTIDO]])</f>
        <v>20520</v>
      </c>
      <c r="P1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6" t="s">
        <v>28</v>
      </c>
      <c r="R136" t="s">
        <v>288</v>
      </c>
      <c r="S136" s="1">
        <v>42557</v>
      </c>
      <c r="T136" t="s">
        <v>289</v>
      </c>
      <c r="U136" s="3">
        <v>3.2080000000000002</v>
      </c>
      <c r="V136" s="2">
        <f>Tabela_padrão__GM_CONTAS_PAGAR_ABERTOS[[#This Row],[PTAX DESEMB]]*Tabela_padrão__GM_CONTAS_PAGAR_ABERTOS[[#This Row],[VALOR_DOCUM]]</f>
        <v>65828.160000000003</v>
      </c>
    </row>
    <row r="137" spans="1:22" hidden="1" x14ac:dyDescent="0.2">
      <c r="A137" t="s">
        <v>285</v>
      </c>
      <c r="B137" t="s">
        <v>18</v>
      </c>
      <c r="C137" s="1">
        <v>42095</v>
      </c>
      <c r="D137" t="s">
        <v>286</v>
      </c>
      <c r="E137">
        <v>13101001</v>
      </c>
      <c r="F137" t="s">
        <v>290</v>
      </c>
      <c r="G137" s="4">
        <v>42156</v>
      </c>
      <c r="H137" t="s">
        <v>21</v>
      </c>
      <c r="I137" s="2">
        <v>22680</v>
      </c>
      <c r="J137">
        <v>0</v>
      </c>
      <c r="K137" s="2">
        <v>22680</v>
      </c>
      <c r="L137" s="3">
        <v>1</v>
      </c>
      <c r="M137" s="2">
        <v>22680</v>
      </c>
      <c r="N137" s="3">
        <f t="array" ref="N137">$D$4</f>
        <v>3.55</v>
      </c>
      <c r="O137" s="2">
        <f t="array" ref="O137">IF(Tabela_padrão__GM_CONTAS_PAGAR_ABERTOS[[#This Row],[SIGLA_MOEDA]]="US$",Tabela_padrão__GM_CONTAS_PAGAR_ABERTOS[[#This Row],[VALOR_DOCUM]]*$D$4,Tabela_padrão__GM_CONTAS_PAGAR_ABERTOS[[#This Row],[SALDO_CONVERTIDO]])</f>
        <v>22680</v>
      </c>
      <c r="P1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" t="s">
        <v>28</v>
      </c>
      <c r="R137" t="s">
        <v>288</v>
      </c>
      <c r="S137" s="1">
        <v>42557</v>
      </c>
      <c r="T137" t="s">
        <v>291</v>
      </c>
      <c r="U137" s="3">
        <v>3.2080000000000002</v>
      </c>
      <c r="V137" s="2">
        <f>Tabela_padrão__GM_CONTAS_PAGAR_ABERTOS[[#This Row],[PTAX DESEMB]]*Tabela_padrão__GM_CONTAS_PAGAR_ABERTOS[[#This Row],[VALOR_DOCUM]]</f>
        <v>72757.440000000002</v>
      </c>
    </row>
    <row r="138" spans="1:22" hidden="1" x14ac:dyDescent="0.2">
      <c r="A138" t="s">
        <v>285</v>
      </c>
      <c r="B138" t="s">
        <v>18</v>
      </c>
      <c r="C138" s="1">
        <v>42095</v>
      </c>
      <c r="D138" t="s">
        <v>286</v>
      </c>
      <c r="E138">
        <v>13101001</v>
      </c>
      <c r="F138" t="s">
        <v>292</v>
      </c>
      <c r="G138" s="4">
        <v>42156</v>
      </c>
      <c r="H138" t="s">
        <v>21</v>
      </c>
      <c r="I138" s="2">
        <v>23220</v>
      </c>
      <c r="J138">
        <v>0</v>
      </c>
      <c r="K138" s="2">
        <v>23220</v>
      </c>
      <c r="L138" s="3">
        <v>1</v>
      </c>
      <c r="M138" s="2">
        <v>23220</v>
      </c>
      <c r="N138" s="3">
        <f t="array" ref="N138">$D$4</f>
        <v>3.55</v>
      </c>
      <c r="O138" s="2">
        <f t="array" ref="O138">IF(Tabela_padrão__GM_CONTAS_PAGAR_ABERTOS[[#This Row],[SIGLA_MOEDA]]="US$",Tabela_padrão__GM_CONTAS_PAGAR_ABERTOS[[#This Row],[VALOR_DOCUM]]*$D$4,Tabela_padrão__GM_CONTAS_PAGAR_ABERTOS[[#This Row],[SALDO_CONVERTIDO]])</f>
        <v>23220</v>
      </c>
      <c r="P1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" t="s">
        <v>28</v>
      </c>
      <c r="R138" t="s">
        <v>288</v>
      </c>
      <c r="S138" s="1">
        <v>42557</v>
      </c>
      <c r="T138" t="s">
        <v>293</v>
      </c>
      <c r="U138" s="3">
        <v>3.2080000000000002</v>
      </c>
      <c r="V138" s="2">
        <f>Tabela_padrão__GM_CONTAS_PAGAR_ABERTOS[[#This Row],[PTAX DESEMB]]*Tabela_padrão__GM_CONTAS_PAGAR_ABERTOS[[#This Row],[VALOR_DOCUM]]</f>
        <v>74489.760000000009</v>
      </c>
    </row>
    <row r="139" spans="1:22" hidden="1" x14ac:dyDescent="0.2">
      <c r="A139" t="s">
        <v>285</v>
      </c>
      <c r="B139" t="s">
        <v>18</v>
      </c>
      <c r="C139" s="1">
        <v>42095</v>
      </c>
      <c r="D139" t="s">
        <v>286</v>
      </c>
      <c r="E139">
        <v>13101001</v>
      </c>
      <c r="F139" t="s">
        <v>294</v>
      </c>
      <c r="G139" s="4">
        <v>42156</v>
      </c>
      <c r="H139" t="s">
        <v>21</v>
      </c>
      <c r="I139" s="2">
        <v>17280</v>
      </c>
      <c r="J139">
        <v>0</v>
      </c>
      <c r="K139" s="2">
        <v>17280</v>
      </c>
      <c r="L139" s="3">
        <v>1</v>
      </c>
      <c r="M139" s="2">
        <v>17280</v>
      </c>
      <c r="N139" s="3">
        <f t="array" ref="N139">$D$4</f>
        <v>3.55</v>
      </c>
      <c r="O139" s="2">
        <f t="array" ref="O139">IF(Tabela_padrão__GM_CONTAS_PAGAR_ABERTOS[[#This Row],[SIGLA_MOEDA]]="US$",Tabela_padrão__GM_CONTAS_PAGAR_ABERTOS[[#This Row],[VALOR_DOCUM]]*$D$4,Tabela_padrão__GM_CONTAS_PAGAR_ABERTOS[[#This Row],[SALDO_CONVERTIDO]])</f>
        <v>17280</v>
      </c>
      <c r="P1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" t="s">
        <v>28</v>
      </c>
      <c r="R139" t="s">
        <v>288</v>
      </c>
      <c r="S139" s="1">
        <v>42557</v>
      </c>
      <c r="T139" t="s">
        <v>295</v>
      </c>
      <c r="U139" s="3">
        <v>3.2080000000000002</v>
      </c>
      <c r="V139" s="2">
        <f>Tabela_padrão__GM_CONTAS_PAGAR_ABERTOS[[#This Row],[PTAX DESEMB]]*Tabela_padrão__GM_CONTAS_PAGAR_ABERTOS[[#This Row],[VALOR_DOCUM]]</f>
        <v>55434.240000000005</v>
      </c>
    </row>
    <row r="140" spans="1:22" x14ac:dyDescent="0.2">
      <c r="A140" t="s">
        <v>17</v>
      </c>
      <c r="B140" t="s">
        <v>18</v>
      </c>
      <c r="C140" s="1">
        <v>41262</v>
      </c>
      <c r="D140" t="s">
        <v>60</v>
      </c>
      <c r="E140">
        <v>19105002</v>
      </c>
      <c r="F140" t="s">
        <v>1145</v>
      </c>
      <c r="G140" s="4">
        <v>42658</v>
      </c>
      <c r="H140" t="s">
        <v>66</v>
      </c>
      <c r="I140" s="2">
        <v>161250.97</v>
      </c>
      <c r="K140" s="2">
        <v>161250.97</v>
      </c>
      <c r="L140" s="3">
        <v>3.2904</v>
      </c>
      <c r="M140" s="2">
        <v>530580.19168799999</v>
      </c>
      <c r="N140" s="3">
        <f t="array" ref="N140">$D$4</f>
        <v>3.55</v>
      </c>
      <c r="O140" s="2">
        <f t="array" ref="O140">IF(Tabela_padrão__GM_CONTAS_PAGAR_ABERTOS[[#This Row],[SIGLA_MOEDA]]="US$",Tabela_padrão__GM_CONTAS_PAGAR_ABERTOS[[#This Row],[VALOR_DOCUM]]*$D$4,Tabela_padrão__GM_CONTAS_PAGAR_ABERTOS[[#This Row],[SALDO_CONVERTIDO]])</f>
        <v>572440.94349999994</v>
      </c>
      <c r="P140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140" t="s">
        <v>62</v>
      </c>
      <c r="R140" t="s">
        <v>1146</v>
      </c>
      <c r="S140" s="1">
        <v>42557</v>
      </c>
      <c r="T140" t="s">
        <v>1961</v>
      </c>
      <c r="U140" s="3">
        <v>2.0966</v>
      </c>
      <c r="V140" s="2">
        <f>Tabela_padrão__GM_CONTAS_PAGAR_ABERTOS[[#This Row],[PTAX DESEMB]]*Tabela_padrão__GM_CONTAS_PAGAR_ABERTOS[[#This Row],[VALOR_DOCUM]]</f>
        <v>338078.78370199999</v>
      </c>
    </row>
    <row r="141" spans="1:22" x14ac:dyDescent="0.2">
      <c r="A141" t="s">
        <v>17</v>
      </c>
      <c r="B141" t="s">
        <v>18</v>
      </c>
      <c r="C141" s="1">
        <v>41327</v>
      </c>
      <c r="D141" t="s">
        <v>60</v>
      </c>
      <c r="E141">
        <v>19105002</v>
      </c>
      <c r="F141" t="s">
        <v>88</v>
      </c>
      <c r="G141" s="4">
        <v>42658</v>
      </c>
      <c r="H141" t="s">
        <v>66</v>
      </c>
      <c r="I141" s="2">
        <v>47171.65</v>
      </c>
      <c r="K141" s="2">
        <v>47171.65</v>
      </c>
      <c r="L141" s="3">
        <v>3.2904</v>
      </c>
      <c r="M141" s="2">
        <v>155213.59716</v>
      </c>
      <c r="N141" s="3">
        <f t="array" ref="N141">$D$4</f>
        <v>3.55</v>
      </c>
      <c r="O141" s="2">
        <f t="array" ref="O141">IF(Tabela_padrão__GM_CONTAS_PAGAR_ABERTOS[[#This Row],[SIGLA_MOEDA]]="US$",Tabela_padrão__GM_CONTAS_PAGAR_ABERTOS[[#This Row],[VALOR_DOCUM]]*$D$4,Tabela_padrão__GM_CONTAS_PAGAR_ABERTOS[[#This Row],[SALDO_CONVERTIDO]])</f>
        <v>167459.35749999998</v>
      </c>
      <c r="P141" s="5">
        <f>(Tabela_padrão__GM_CONTAS_PAGAR_ABERTOS[[#This Row],[Saldo Projetado]]-Tabela_padrão__GM_CONTAS_PAGAR_ABERTOS[[#This Row],[SALDO_CONVERTIDO]])/Tabela_padrão__GM_CONTAS_PAGAR_ABERTOS[[#This Row],[Saldo Projetado]]</f>
        <v>7.3126760563380161E-2</v>
      </c>
      <c r="Q141" t="s">
        <v>62</v>
      </c>
      <c r="R141" t="s">
        <v>89</v>
      </c>
      <c r="S141" s="1">
        <v>42557</v>
      </c>
      <c r="T141" t="s">
        <v>2024</v>
      </c>
      <c r="U141" s="3">
        <v>1.972</v>
      </c>
      <c r="V141" s="2">
        <f>Tabela_padrão__GM_CONTAS_PAGAR_ABERTOS[[#This Row],[PTAX DESEMB]]*Tabela_padrão__GM_CONTAS_PAGAR_ABERTOS[[#This Row],[VALOR_DOCUM]]</f>
        <v>93022.493799999997</v>
      </c>
    </row>
    <row r="142" spans="1:22" hidden="1" x14ac:dyDescent="0.2">
      <c r="A142" t="s">
        <v>17</v>
      </c>
      <c r="B142" t="s">
        <v>18</v>
      </c>
      <c r="C142" s="1">
        <v>41327</v>
      </c>
      <c r="D142" t="s">
        <v>60</v>
      </c>
      <c r="E142">
        <v>13140001</v>
      </c>
      <c r="F142" t="s">
        <v>2710</v>
      </c>
      <c r="G142" s="4">
        <v>42658</v>
      </c>
      <c r="H142" t="s">
        <v>66</v>
      </c>
      <c r="I142" s="2">
        <v>7629.64</v>
      </c>
      <c r="K142" s="2">
        <v>7629.64</v>
      </c>
      <c r="L142" s="3">
        <v>3.2904</v>
      </c>
      <c r="M142" s="2">
        <v>25104.567456000001</v>
      </c>
      <c r="N142" s="3">
        <f t="array" ref="N142">$D$4</f>
        <v>3.55</v>
      </c>
      <c r="O142" s="2">
        <f t="array" ref="O142">IF(Tabela_padrão__GM_CONTAS_PAGAR_ABERTOS[[#This Row],[SIGLA_MOEDA]]="US$",Tabela_padrão__GM_CONTAS_PAGAR_ABERTOS[[#This Row],[VALOR_DOCUM]]*$D$4,Tabela_padrão__GM_CONTAS_PAGAR_ABERTOS[[#This Row],[SALDO_CONVERTIDO]])</f>
        <v>27085.222000000002</v>
      </c>
      <c r="P142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142" t="s">
        <v>47</v>
      </c>
      <c r="R142" t="s">
        <v>2711</v>
      </c>
      <c r="S142" s="1">
        <v>42557</v>
      </c>
      <c r="T142" t="s">
        <v>2712</v>
      </c>
      <c r="U142" s="3">
        <v>1.972</v>
      </c>
      <c r="V142" s="2">
        <f>Tabela_padrão__GM_CONTAS_PAGAR_ABERTOS[[#This Row],[PTAX DESEMB]]*Tabela_padrão__GM_CONTAS_PAGAR_ABERTOS[[#This Row],[VALOR_DOCUM]]</f>
        <v>15045.650080000001</v>
      </c>
    </row>
    <row r="143" spans="1:22" hidden="1" x14ac:dyDescent="0.2">
      <c r="A143" t="s">
        <v>17</v>
      </c>
      <c r="B143" t="s">
        <v>18</v>
      </c>
      <c r="C143" s="1">
        <v>41320</v>
      </c>
      <c r="D143" t="s">
        <v>19</v>
      </c>
      <c r="E143">
        <v>13140001</v>
      </c>
      <c r="F143" t="s">
        <v>1159</v>
      </c>
      <c r="G143" s="4">
        <v>42658</v>
      </c>
      <c r="H143" t="s">
        <v>21</v>
      </c>
      <c r="I143" s="2">
        <v>20887.759999999998</v>
      </c>
      <c r="K143" s="2">
        <v>20887.759999999998</v>
      </c>
      <c r="L143" s="3">
        <v>1</v>
      </c>
      <c r="M143" s="2">
        <v>20887.759999999998</v>
      </c>
      <c r="N143" s="3">
        <f t="array" ref="N143">$D$4</f>
        <v>3.55</v>
      </c>
      <c r="O143" s="2">
        <f t="array" ref="O143">IF(Tabela_padrão__GM_CONTAS_PAGAR_ABERTOS[[#This Row],[SIGLA_MOEDA]]="US$",Tabela_padrão__GM_CONTAS_PAGAR_ABERTOS[[#This Row],[VALOR_DOCUM]]*$D$4,Tabela_padrão__GM_CONTAS_PAGAR_ABERTOS[[#This Row],[SALDO_CONVERTIDO]])</f>
        <v>20887.759999999998</v>
      </c>
      <c r="P1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" t="s">
        <v>47</v>
      </c>
      <c r="R143" t="s">
        <v>1157</v>
      </c>
      <c r="S143" s="1">
        <v>42557</v>
      </c>
      <c r="T143" t="s">
        <v>2716</v>
      </c>
      <c r="U143" s="3">
        <v>1.9665999999999999</v>
      </c>
      <c r="V143" s="2">
        <f>Tabela_padrão__GM_CONTAS_PAGAR_ABERTOS[[#This Row],[PTAX DESEMB]]*Tabela_padrão__GM_CONTAS_PAGAR_ABERTOS[[#This Row],[VALOR_DOCUM]]</f>
        <v>41077.868815999995</v>
      </c>
    </row>
    <row r="144" spans="1:22" hidden="1" x14ac:dyDescent="0.2">
      <c r="A144" t="s">
        <v>17</v>
      </c>
      <c r="B144" t="s">
        <v>18</v>
      </c>
      <c r="C144" s="1">
        <v>41320</v>
      </c>
      <c r="D144" t="s">
        <v>19</v>
      </c>
      <c r="E144">
        <v>19105002</v>
      </c>
      <c r="F144" t="s">
        <v>1970</v>
      </c>
      <c r="G144" s="4">
        <v>42658</v>
      </c>
      <c r="H144" t="s">
        <v>21</v>
      </c>
      <c r="I144" s="2">
        <v>228225</v>
      </c>
      <c r="K144" s="2">
        <v>228225</v>
      </c>
      <c r="L144" s="3">
        <v>1</v>
      </c>
      <c r="M144" s="2">
        <v>228225</v>
      </c>
      <c r="N144" s="3">
        <f t="array" ref="N144">$D$4</f>
        <v>3.55</v>
      </c>
      <c r="O144" s="2">
        <f t="array" ref="O144">IF(Tabela_padrão__GM_CONTAS_PAGAR_ABERTOS[[#This Row],[SIGLA_MOEDA]]="US$",Tabela_padrão__GM_CONTAS_PAGAR_ABERTOS[[#This Row],[VALOR_DOCUM]]*$D$4,Tabela_padrão__GM_CONTAS_PAGAR_ABERTOS[[#This Row],[SALDO_CONVERTIDO]])</f>
        <v>228225</v>
      </c>
      <c r="P1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" t="s">
        <v>22</v>
      </c>
      <c r="R144" t="s">
        <v>1157</v>
      </c>
      <c r="S144" s="1">
        <v>42557</v>
      </c>
      <c r="T144" t="s">
        <v>2717</v>
      </c>
      <c r="U144" s="3">
        <v>1.9665999999999999</v>
      </c>
      <c r="V144" s="2">
        <f>Tabela_padrão__GM_CONTAS_PAGAR_ABERTOS[[#This Row],[PTAX DESEMB]]*Tabela_padrão__GM_CONTAS_PAGAR_ABERTOS[[#This Row],[VALOR_DOCUM]]</f>
        <v>448827.28499999997</v>
      </c>
    </row>
    <row r="145" spans="1:22" hidden="1" x14ac:dyDescent="0.2">
      <c r="A145" t="s">
        <v>17</v>
      </c>
      <c r="B145" t="s">
        <v>18</v>
      </c>
      <c r="C145" s="1">
        <v>41320</v>
      </c>
      <c r="D145" t="s">
        <v>19</v>
      </c>
      <c r="E145">
        <v>13140001</v>
      </c>
      <c r="F145" t="s">
        <v>1970</v>
      </c>
      <c r="G145" s="4">
        <v>42658</v>
      </c>
      <c r="H145" t="s">
        <v>21</v>
      </c>
      <c r="I145" s="2">
        <v>17405.75</v>
      </c>
      <c r="K145" s="2">
        <v>17405.75</v>
      </c>
      <c r="L145" s="3">
        <v>1</v>
      </c>
      <c r="M145" s="2">
        <v>17405.75</v>
      </c>
      <c r="N145" s="3">
        <f t="array" ref="N145">$D$4</f>
        <v>3.55</v>
      </c>
      <c r="O145" s="2">
        <f t="array" ref="O145">IF(Tabela_padrão__GM_CONTAS_PAGAR_ABERTOS[[#This Row],[SIGLA_MOEDA]]="US$",Tabela_padrão__GM_CONTAS_PAGAR_ABERTOS[[#This Row],[VALOR_DOCUM]]*$D$4,Tabela_padrão__GM_CONTAS_PAGAR_ABERTOS[[#This Row],[SALDO_CONVERTIDO]])</f>
        <v>17405.75</v>
      </c>
      <c r="P1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" t="s">
        <v>47</v>
      </c>
      <c r="R145" t="s">
        <v>1157</v>
      </c>
      <c r="S145" s="1">
        <v>42557</v>
      </c>
      <c r="T145" t="s">
        <v>2724</v>
      </c>
      <c r="U145" s="3">
        <v>1.9665999999999999</v>
      </c>
      <c r="V145" s="2">
        <f>Tabela_padrão__GM_CONTAS_PAGAR_ABERTOS[[#This Row],[PTAX DESEMB]]*Tabela_padrão__GM_CONTAS_PAGAR_ABERTOS[[#This Row],[VALOR_DOCUM]]</f>
        <v>34230.147949999999</v>
      </c>
    </row>
    <row r="146" spans="1:22" hidden="1" x14ac:dyDescent="0.2">
      <c r="A146" t="s">
        <v>45</v>
      </c>
      <c r="B146" t="s">
        <v>18</v>
      </c>
      <c r="C146" s="1">
        <v>41319</v>
      </c>
      <c r="D146" t="s">
        <v>91</v>
      </c>
      <c r="E146">
        <v>13140001</v>
      </c>
      <c r="F146" t="s">
        <v>99</v>
      </c>
      <c r="G146" s="4">
        <v>42658</v>
      </c>
      <c r="H146" t="s">
        <v>21</v>
      </c>
      <c r="I146" s="2">
        <v>92.12</v>
      </c>
      <c r="K146" s="2">
        <v>92.12</v>
      </c>
      <c r="L146" s="3">
        <v>1</v>
      </c>
      <c r="M146" s="2">
        <v>92.12</v>
      </c>
      <c r="N146" s="3">
        <f t="array" ref="N146">$D$4</f>
        <v>3.55</v>
      </c>
      <c r="O146" s="2">
        <f t="array" ref="O146">IF(Tabela_padrão__GM_CONTAS_PAGAR_ABERTOS[[#This Row],[SIGLA_MOEDA]]="US$",Tabela_padrão__GM_CONTAS_PAGAR_ABERTOS[[#This Row],[VALOR_DOCUM]]*$D$4,Tabela_padrão__GM_CONTAS_PAGAR_ABERTOS[[#This Row],[SALDO_CONVERTIDO]])</f>
        <v>92.12</v>
      </c>
      <c r="P1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" t="s">
        <v>47</v>
      </c>
      <c r="R146" t="s">
        <v>100</v>
      </c>
      <c r="S146" s="1">
        <v>42557</v>
      </c>
      <c r="T146" t="s">
        <v>2733</v>
      </c>
      <c r="U146" s="3">
        <v>1.9670000000000001</v>
      </c>
      <c r="V146" s="2">
        <f>Tabela_padrão__GM_CONTAS_PAGAR_ABERTOS[[#This Row],[PTAX DESEMB]]*Tabela_padrão__GM_CONTAS_PAGAR_ABERTOS[[#This Row],[VALOR_DOCUM]]</f>
        <v>181.20004000000003</v>
      </c>
    </row>
    <row r="147" spans="1:22" hidden="1" x14ac:dyDescent="0.2">
      <c r="A147" t="s">
        <v>285</v>
      </c>
      <c r="B147" t="s">
        <v>18</v>
      </c>
      <c r="C147" s="1">
        <v>42153</v>
      </c>
      <c r="D147" t="s">
        <v>286</v>
      </c>
      <c r="E147">
        <v>13101001</v>
      </c>
      <c r="F147" t="s">
        <v>307</v>
      </c>
      <c r="G147" s="4">
        <v>42198</v>
      </c>
      <c r="H147" t="s">
        <v>21</v>
      </c>
      <c r="I147" s="2">
        <v>17112.599999999999</v>
      </c>
      <c r="J147">
        <v>0</v>
      </c>
      <c r="K147" s="2">
        <v>17112.599999999999</v>
      </c>
      <c r="L147" s="3">
        <v>1</v>
      </c>
      <c r="M147" s="2">
        <v>17112.599999999999</v>
      </c>
      <c r="N147" s="3">
        <f t="array" ref="N147">$D$4</f>
        <v>3.55</v>
      </c>
      <c r="O147" s="2">
        <f t="array" ref="O147">IF(Tabela_padrão__GM_CONTAS_PAGAR_ABERTOS[[#This Row],[SIGLA_MOEDA]]="US$",Tabela_padrão__GM_CONTAS_PAGAR_ABERTOS[[#This Row],[VALOR_DOCUM]]*$D$4,Tabela_padrão__GM_CONTAS_PAGAR_ABERTOS[[#This Row],[SALDO_CONVERTIDO]])</f>
        <v>17112.599999999999</v>
      </c>
      <c r="P1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" t="s">
        <v>28</v>
      </c>
      <c r="R147" t="s">
        <v>308</v>
      </c>
      <c r="S147" s="1">
        <v>42557</v>
      </c>
      <c r="T147" t="s">
        <v>309</v>
      </c>
      <c r="U147" s="3">
        <v>3.1747999999999998</v>
      </c>
      <c r="V147" s="2">
        <f>Tabela_padrão__GM_CONTAS_PAGAR_ABERTOS[[#This Row],[PTAX DESEMB]]*Tabela_padrão__GM_CONTAS_PAGAR_ABERTOS[[#This Row],[VALOR_DOCUM]]</f>
        <v>54329.08247999999</v>
      </c>
    </row>
    <row r="148" spans="1:22" hidden="1" x14ac:dyDescent="0.2">
      <c r="A148" t="s">
        <v>17</v>
      </c>
      <c r="B148" t="s">
        <v>18</v>
      </c>
      <c r="C148" s="1">
        <v>42163</v>
      </c>
      <c r="D148" t="s">
        <v>310</v>
      </c>
      <c r="E148">
        <v>13130014</v>
      </c>
      <c r="F148" t="s">
        <v>311</v>
      </c>
      <c r="G148" s="4">
        <v>42581</v>
      </c>
      <c r="H148" t="s">
        <v>21</v>
      </c>
      <c r="I148" s="2">
        <v>500</v>
      </c>
      <c r="K148" s="2">
        <v>500</v>
      </c>
      <c r="L148" s="3">
        <v>1</v>
      </c>
      <c r="M148" s="2">
        <v>500</v>
      </c>
      <c r="N148" s="3">
        <f t="array" ref="N148">$D$4</f>
        <v>3.55</v>
      </c>
      <c r="O148" s="2">
        <f t="array" ref="O148">IF(Tabela_padrão__GM_CONTAS_PAGAR_ABERTOS[[#This Row],[SIGLA_MOEDA]]="US$",Tabela_padrão__GM_CONTAS_PAGAR_ABERTOS[[#This Row],[VALOR_DOCUM]]*$D$4,Tabela_padrão__GM_CONTAS_PAGAR_ABERTOS[[#This Row],[SALDO_CONVERTIDO]])</f>
        <v>500</v>
      </c>
      <c r="P1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" t="s">
        <v>312</v>
      </c>
      <c r="R148" t="s">
        <v>313</v>
      </c>
      <c r="S148" s="1">
        <v>42557</v>
      </c>
      <c r="T148" t="s">
        <v>314</v>
      </c>
      <c r="U148" s="3">
        <v>3.1684000000000001</v>
      </c>
      <c r="V148" s="2">
        <f>Tabela_padrão__GM_CONTAS_PAGAR_ABERTOS[[#This Row],[PTAX DESEMB]]*Tabela_padrão__GM_CONTAS_PAGAR_ABERTOS[[#This Row],[VALOR_DOCUM]]</f>
        <v>1584.2</v>
      </c>
    </row>
    <row r="149" spans="1:22" hidden="1" x14ac:dyDescent="0.2">
      <c r="A149" t="s">
        <v>17</v>
      </c>
      <c r="B149" t="s">
        <v>25</v>
      </c>
      <c r="C149" s="1">
        <v>41333</v>
      </c>
      <c r="D149" t="s">
        <v>19</v>
      </c>
      <c r="E149">
        <v>19105002</v>
      </c>
      <c r="F149" t="s">
        <v>2718</v>
      </c>
      <c r="G149" s="4">
        <v>42658</v>
      </c>
      <c r="H149" t="s">
        <v>21</v>
      </c>
      <c r="I149" s="2">
        <v>18600</v>
      </c>
      <c r="K149" s="2">
        <v>18600</v>
      </c>
      <c r="L149" s="3">
        <v>1</v>
      </c>
      <c r="M149" s="2">
        <v>18600</v>
      </c>
      <c r="N149" s="3">
        <f t="array" ref="N149">$D$4</f>
        <v>3.55</v>
      </c>
      <c r="O149" s="2">
        <f t="array" ref="O149">IF(Tabela_padrão__GM_CONTAS_PAGAR_ABERTOS[[#This Row],[SIGLA_MOEDA]]="US$",Tabela_padrão__GM_CONTAS_PAGAR_ABERTOS[[#This Row],[VALOR_DOCUM]]*$D$4,Tabela_padrão__GM_CONTAS_PAGAR_ABERTOS[[#This Row],[SALDO_CONVERTIDO]])</f>
        <v>18600</v>
      </c>
      <c r="P1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" t="s">
        <v>22</v>
      </c>
      <c r="R149" t="s">
        <v>2719</v>
      </c>
      <c r="S149" s="1">
        <v>42557</v>
      </c>
      <c r="T149" t="s">
        <v>3437</v>
      </c>
      <c r="U149" s="3">
        <v>1.9806999999999999</v>
      </c>
      <c r="V149" s="2">
        <f>Tabela_padrão__GM_CONTAS_PAGAR_ABERTOS[[#This Row],[PTAX DESEMB]]*Tabela_padrão__GM_CONTAS_PAGAR_ABERTOS[[#This Row],[VALOR_DOCUM]]</f>
        <v>36841.019999999997</v>
      </c>
    </row>
    <row r="150" spans="1:22" hidden="1" x14ac:dyDescent="0.2">
      <c r="A150" t="s">
        <v>45</v>
      </c>
      <c r="B150" t="s">
        <v>18</v>
      </c>
      <c r="C150" s="1">
        <v>41332</v>
      </c>
      <c r="D150" t="s">
        <v>19</v>
      </c>
      <c r="E150">
        <v>19105002</v>
      </c>
      <c r="F150" t="s">
        <v>46</v>
      </c>
      <c r="G150" s="4">
        <v>42658</v>
      </c>
      <c r="H150" t="s">
        <v>21</v>
      </c>
      <c r="I150" s="2">
        <v>5386.36</v>
      </c>
      <c r="K150" s="2">
        <v>5386.36</v>
      </c>
      <c r="L150" s="3">
        <v>1</v>
      </c>
      <c r="M150" s="2">
        <v>5386.36</v>
      </c>
      <c r="N150" s="3">
        <f t="array" ref="N150">$D$4</f>
        <v>3.55</v>
      </c>
      <c r="O150" s="2">
        <f t="array" ref="O150">IF(Tabela_padrão__GM_CONTAS_PAGAR_ABERTOS[[#This Row],[SIGLA_MOEDA]]="US$",Tabela_padrão__GM_CONTAS_PAGAR_ABERTOS[[#This Row],[VALOR_DOCUM]]*$D$4,Tabela_padrão__GM_CONTAS_PAGAR_ABERTOS[[#This Row],[SALDO_CONVERTIDO]])</f>
        <v>5386.36</v>
      </c>
      <c r="P1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" t="s">
        <v>22</v>
      </c>
      <c r="R150" t="s">
        <v>48</v>
      </c>
      <c r="S150" s="1">
        <v>42557</v>
      </c>
      <c r="T150" t="s">
        <v>3438</v>
      </c>
      <c r="U150" s="3">
        <v>1.9818</v>
      </c>
      <c r="V150" s="2">
        <f>Tabela_padrão__GM_CONTAS_PAGAR_ABERTOS[[#This Row],[PTAX DESEMB]]*Tabela_padrão__GM_CONTAS_PAGAR_ABERTOS[[#This Row],[VALOR_DOCUM]]</f>
        <v>10674.688247999999</v>
      </c>
    </row>
    <row r="151" spans="1:22" hidden="1" x14ac:dyDescent="0.2">
      <c r="A151" t="s">
        <v>17</v>
      </c>
      <c r="B151" t="s">
        <v>18</v>
      </c>
      <c r="C151" s="1">
        <v>41320</v>
      </c>
      <c r="D151" t="s">
        <v>19</v>
      </c>
      <c r="E151">
        <v>13140001</v>
      </c>
      <c r="F151" t="s">
        <v>96</v>
      </c>
      <c r="G151" s="4">
        <v>42658</v>
      </c>
      <c r="H151" t="s">
        <v>21</v>
      </c>
      <c r="I151" s="2">
        <v>1784.69</v>
      </c>
      <c r="K151" s="2">
        <v>1784.69</v>
      </c>
      <c r="L151" s="3">
        <v>1</v>
      </c>
      <c r="M151" s="2">
        <v>1784.69</v>
      </c>
      <c r="N151" s="3">
        <f t="array" ref="N151">$D$4</f>
        <v>3.55</v>
      </c>
      <c r="O151" s="2">
        <f t="array" ref="O151">IF(Tabela_padrão__GM_CONTAS_PAGAR_ABERTOS[[#This Row],[SIGLA_MOEDA]]="US$",Tabela_padrão__GM_CONTAS_PAGAR_ABERTOS[[#This Row],[VALOR_DOCUM]]*$D$4,Tabela_padrão__GM_CONTAS_PAGAR_ABERTOS[[#This Row],[SALDO_CONVERTIDO]])</f>
        <v>1784.69</v>
      </c>
      <c r="P1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" t="s">
        <v>47</v>
      </c>
      <c r="R151" t="s">
        <v>97</v>
      </c>
      <c r="S151" s="1">
        <v>42557</v>
      </c>
      <c r="T151" t="s">
        <v>3445</v>
      </c>
      <c r="U151" s="3">
        <v>1.9665999999999999</v>
      </c>
      <c r="V151" s="2">
        <f>Tabela_padrão__GM_CONTAS_PAGAR_ABERTOS[[#This Row],[PTAX DESEMB]]*Tabela_padrão__GM_CONTAS_PAGAR_ABERTOS[[#This Row],[VALOR_DOCUM]]</f>
        <v>3509.771354</v>
      </c>
    </row>
    <row r="152" spans="1:22" hidden="1" x14ac:dyDescent="0.2">
      <c r="A152" t="s">
        <v>285</v>
      </c>
      <c r="B152" t="s">
        <v>18</v>
      </c>
      <c r="C152" s="1">
        <v>42186</v>
      </c>
      <c r="D152" t="s">
        <v>286</v>
      </c>
      <c r="E152">
        <v>13101001</v>
      </c>
      <c r="F152" t="s">
        <v>320</v>
      </c>
      <c r="G152" s="4">
        <v>42248</v>
      </c>
      <c r="H152" t="s">
        <v>21</v>
      </c>
      <c r="I152" s="2">
        <v>16559</v>
      </c>
      <c r="J152">
        <v>0</v>
      </c>
      <c r="K152" s="2">
        <v>16559</v>
      </c>
      <c r="L152" s="3">
        <v>1</v>
      </c>
      <c r="M152" s="2">
        <v>16559</v>
      </c>
      <c r="N152" s="3">
        <f t="array" ref="N152">$D$4</f>
        <v>3.55</v>
      </c>
      <c r="O152" s="2">
        <f t="array" ref="O152">IF(Tabela_padrão__GM_CONTAS_PAGAR_ABERTOS[[#This Row],[SIGLA_MOEDA]]="US$",Tabela_padrão__GM_CONTAS_PAGAR_ABERTOS[[#This Row],[VALOR_DOCUM]]*$D$4,Tabela_padrão__GM_CONTAS_PAGAR_ABERTOS[[#This Row],[SALDO_CONVERTIDO]])</f>
        <v>16559</v>
      </c>
      <c r="P1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" t="s">
        <v>28</v>
      </c>
      <c r="R152" t="s">
        <v>321</v>
      </c>
      <c r="S152" s="1">
        <v>42557</v>
      </c>
      <c r="T152" t="s">
        <v>322</v>
      </c>
      <c r="U152" s="3">
        <v>3.1025999999999998</v>
      </c>
      <c r="V152" s="2">
        <f>Tabela_padrão__GM_CONTAS_PAGAR_ABERTOS[[#This Row],[PTAX DESEMB]]*Tabela_padrão__GM_CONTAS_PAGAR_ABERTOS[[#This Row],[VALOR_DOCUM]]</f>
        <v>51375.953399999999</v>
      </c>
    </row>
    <row r="153" spans="1:22" hidden="1" x14ac:dyDescent="0.2">
      <c r="A153" t="s">
        <v>17</v>
      </c>
      <c r="B153" t="s">
        <v>323</v>
      </c>
      <c r="C153" s="1">
        <v>42186</v>
      </c>
      <c r="D153" t="s">
        <v>324</v>
      </c>
      <c r="E153">
        <v>13103005</v>
      </c>
      <c r="F153" t="s">
        <v>325</v>
      </c>
      <c r="G153" s="4">
        <v>42853</v>
      </c>
      <c r="H153" t="s">
        <v>21</v>
      </c>
      <c r="I153" s="2">
        <v>3160</v>
      </c>
      <c r="K153" s="2">
        <v>3160</v>
      </c>
      <c r="L153" s="3">
        <v>1</v>
      </c>
      <c r="M153" s="2">
        <v>3160</v>
      </c>
      <c r="N153" s="3">
        <f t="array" ref="N153">$D$4</f>
        <v>3.55</v>
      </c>
      <c r="O153" s="2">
        <f t="array" ref="O153">IF(Tabela_padrão__GM_CONTAS_PAGAR_ABERTOS[[#This Row],[SIGLA_MOEDA]]="US$",Tabela_padrão__GM_CONTAS_PAGAR_ABERTOS[[#This Row],[VALOR_DOCUM]]*$D$4,Tabela_padrão__GM_CONTAS_PAGAR_ABERTOS[[#This Row],[SALDO_CONVERTIDO]])</f>
        <v>3160</v>
      </c>
      <c r="P1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" t="s">
        <v>28</v>
      </c>
      <c r="R153" t="s">
        <v>326</v>
      </c>
      <c r="S153" s="1">
        <v>42557</v>
      </c>
      <c r="T153" t="s">
        <v>327</v>
      </c>
      <c r="U153" s="3">
        <v>3.1025999999999998</v>
      </c>
      <c r="V153" s="2">
        <f>Tabela_padrão__GM_CONTAS_PAGAR_ABERTOS[[#This Row],[PTAX DESEMB]]*Tabela_padrão__GM_CONTAS_PAGAR_ABERTOS[[#This Row],[VALOR_DOCUM]]</f>
        <v>9804.2159999999985</v>
      </c>
    </row>
    <row r="154" spans="1:22" hidden="1" x14ac:dyDescent="0.2">
      <c r="A154" t="s">
        <v>17</v>
      </c>
      <c r="B154" t="s">
        <v>323</v>
      </c>
      <c r="C154" s="1">
        <v>42186</v>
      </c>
      <c r="D154" t="s">
        <v>324</v>
      </c>
      <c r="E154">
        <v>13103005</v>
      </c>
      <c r="F154" t="s">
        <v>328</v>
      </c>
      <c r="G154" s="4">
        <v>42702</v>
      </c>
      <c r="H154" t="s">
        <v>21</v>
      </c>
      <c r="I154" s="2">
        <v>1900</v>
      </c>
      <c r="K154" s="2">
        <v>1900</v>
      </c>
      <c r="L154" s="3">
        <v>1</v>
      </c>
      <c r="M154" s="2">
        <v>1900</v>
      </c>
      <c r="N154" s="3">
        <f t="array" ref="N154">$D$4</f>
        <v>3.55</v>
      </c>
      <c r="O154" s="2">
        <f t="array" ref="O154">IF(Tabela_padrão__GM_CONTAS_PAGAR_ABERTOS[[#This Row],[SIGLA_MOEDA]]="US$",Tabela_padrão__GM_CONTAS_PAGAR_ABERTOS[[#This Row],[VALOR_DOCUM]]*$D$4,Tabela_padrão__GM_CONTAS_PAGAR_ABERTOS[[#This Row],[SALDO_CONVERTIDO]])</f>
        <v>1900</v>
      </c>
      <c r="P1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" t="s">
        <v>28</v>
      </c>
      <c r="R154" t="s">
        <v>326</v>
      </c>
      <c r="S154" s="1">
        <v>42557</v>
      </c>
      <c r="T154" t="s">
        <v>329</v>
      </c>
      <c r="U154" s="3">
        <v>3.1025999999999998</v>
      </c>
      <c r="V154" s="2">
        <f>Tabela_padrão__GM_CONTAS_PAGAR_ABERTOS[[#This Row],[PTAX DESEMB]]*Tabela_padrão__GM_CONTAS_PAGAR_ABERTOS[[#This Row],[VALOR_DOCUM]]</f>
        <v>5894.94</v>
      </c>
    </row>
    <row r="155" spans="1:22" hidden="1" x14ac:dyDescent="0.2">
      <c r="A155" t="s">
        <v>17</v>
      </c>
      <c r="B155" t="s">
        <v>330</v>
      </c>
      <c r="C155" s="1">
        <v>42186</v>
      </c>
      <c r="D155" t="s">
        <v>324</v>
      </c>
      <c r="E155">
        <v>13103006</v>
      </c>
      <c r="F155" t="s">
        <v>331</v>
      </c>
      <c r="G155" s="4">
        <v>42702</v>
      </c>
      <c r="H155" t="s">
        <v>21</v>
      </c>
      <c r="I155" s="2">
        <v>7680</v>
      </c>
      <c r="K155" s="2">
        <v>7680</v>
      </c>
      <c r="L155" s="3">
        <v>1</v>
      </c>
      <c r="M155" s="2">
        <v>7680</v>
      </c>
      <c r="N155" s="3">
        <f t="array" ref="N155">$D$4</f>
        <v>3.55</v>
      </c>
      <c r="O155" s="2">
        <f t="array" ref="O155">IF(Tabela_padrão__GM_CONTAS_PAGAR_ABERTOS[[#This Row],[SIGLA_MOEDA]]="US$",Tabela_padrão__GM_CONTAS_PAGAR_ABERTOS[[#This Row],[VALOR_DOCUM]]*$D$4,Tabela_padrão__GM_CONTAS_PAGAR_ABERTOS[[#This Row],[SALDO_CONVERTIDO]])</f>
        <v>7680</v>
      </c>
      <c r="P1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" t="s">
        <v>28</v>
      </c>
      <c r="R155" t="s">
        <v>332</v>
      </c>
      <c r="S155" s="1">
        <v>42557</v>
      </c>
      <c r="T155" t="s">
        <v>333</v>
      </c>
      <c r="U155" s="3">
        <v>3.1025999999999998</v>
      </c>
      <c r="V155" s="2">
        <f>Tabela_padrão__GM_CONTAS_PAGAR_ABERTOS[[#This Row],[PTAX DESEMB]]*Tabela_padrão__GM_CONTAS_PAGAR_ABERTOS[[#This Row],[VALOR_DOCUM]]</f>
        <v>23827.967999999997</v>
      </c>
    </row>
    <row r="156" spans="1:22" hidden="1" x14ac:dyDescent="0.2">
      <c r="A156" t="s">
        <v>17</v>
      </c>
      <c r="B156" t="s">
        <v>330</v>
      </c>
      <c r="C156" s="1">
        <v>42186</v>
      </c>
      <c r="D156" t="s">
        <v>324</v>
      </c>
      <c r="E156">
        <v>13103006</v>
      </c>
      <c r="F156" t="s">
        <v>331</v>
      </c>
      <c r="G156" s="4">
        <v>42794</v>
      </c>
      <c r="H156" t="s">
        <v>21</v>
      </c>
      <c r="I156" s="2">
        <v>7680</v>
      </c>
      <c r="K156" s="2">
        <v>7680</v>
      </c>
      <c r="L156" s="3">
        <v>1</v>
      </c>
      <c r="M156" s="2">
        <v>7680</v>
      </c>
      <c r="N156" s="3">
        <f t="array" ref="N156">$D$4</f>
        <v>3.55</v>
      </c>
      <c r="O156" s="2">
        <f t="array" ref="O156">IF(Tabela_padrão__GM_CONTAS_PAGAR_ABERTOS[[#This Row],[SIGLA_MOEDA]]="US$",Tabela_padrão__GM_CONTAS_PAGAR_ABERTOS[[#This Row],[VALOR_DOCUM]]*$D$4,Tabela_padrão__GM_CONTAS_PAGAR_ABERTOS[[#This Row],[SALDO_CONVERTIDO]])</f>
        <v>7680</v>
      </c>
      <c r="P1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" t="s">
        <v>28</v>
      </c>
      <c r="R156" t="s">
        <v>332</v>
      </c>
      <c r="S156" s="1">
        <v>42557</v>
      </c>
      <c r="T156" t="s">
        <v>334</v>
      </c>
      <c r="U156" s="3">
        <v>3.1025999999999998</v>
      </c>
      <c r="V156" s="2">
        <f>Tabela_padrão__GM_CONTAS_PAGAR_ABERTOS[[#This Row],[PTAX DESEMB]]*Tabela_padrão__GM_CONTAS_PAGAR_ABERTOS[[#This Row],[VALOR_DOCUM]]</f>
        <v>23827.967999999997</v>
      </c>
    </row>
    <row r="157" spans="1:22" hidden="1" x14ac:dyDescent="0.2">
      <c r="A157" t="s">
        <v>17</v>
      </c>
      <c r="B157" t="s">
        <v>330</v>
      </c>
      <c r="C157" s="1">
        <v>42186</v>
      </c>
      <c r="D157" t="s">
        <v>324</v>
      </c>
      <c r="E157">
        <v>13103006</v>
      </c>
      <c r="F157" t="s">
        <v>331</v>
      </c>
      <c r="G157" s="4">
        <v>42853</v>
      </c>
      <c r="H157" t="s">
        <v>21</v>
      </c>
      <c r="I157" s="2">
        <v>7680</v>
      </c>
      <c r="K157" s="2">
        <v>7680</v>
      </c>
      <c r="L157" s="3">
        <v>1</v>
      </c>
      <c r="M157" s="2">
        <v>7680</v>
      </c>
      <c r="N157" s="3">
        <f t="array" ref="N157">$D$4</f>
        <v>3.55</v>
      </c>
      <c r="O157" s="2">
        <f t="array" ref="O157">IF(Tabela_padrão__GM_CONTAS_PAGAR_ABERTOS[[#This Row],[SIGLA_MOEDA]]="US$",Tabela_padrão__GM_CONTAS_PAGAR_ABERTOS[[#This Row],[VALOR_DOCUM]]*$D$4,Tabela_padrão__GM_CONTAS_PAGAR_ABERTOS[[#This Row],[SALDO_CONVERTIDO]])</f>
        <v>7680</v>
      </c>
      <c r="P1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" t="s">
        <v>28</v>
      </c>
      <c r="R157" t="s">
        <v>332</v>
      </c>
      <c r="S157" s="1">
        <v>42557</v>
      </c>
      <c r="T157" t="s">
        <v>335</v>
      </c>
      <c r="U157" s="3">
        <v>3.1025999999999998</v>
      </c>
      <c r="V157" s="2">
        <f>Tabela_padrão__GM_CONTAS_PAGAR_ABERTOS[[#This Row],[PTAX DESEMB]]*Tabela_padrão__GM_CONTAS_PAGAR_ABERTOS[[#This Row],[VALOR_DOCUM]]</f>
        <v>23827.967999999997</v>
      </c>
    </row>
    <row r="158" spans="1:22" hidden="1" x14ac:dyDescent="0.2">
      <c r="A158" t="s">
        <v>17</v>
      </c>
      <c r="B158" t="s">
        <v>18</v>
      </c>
      <c r="C158" s="1">
        <v>42213</v>
      </c>
      <c r="D158" t="s">
        <v>336</v>
      </c>
      <c r="E158">
        <v>19105029</v>
      </c>
      <c r="F158" t="s">
        <v>337</v>
      </c>
      <c r="G158" s="4">
        <v>42674</v>
      </c>
      <c r="H158" t="s">
        <v>21</v>
      </c>
      <c r="I158" s="2">
        <v>20000</v>
      </c>
      <c r="K158" s="2">
        <v>20000</v>
      </c>
      <c r="L158" s="3">
        <v>1</v>
      </c>
      <c r="M158" s="2">
        <v>20000</v>
      </c>
      <c r="N158" s="3">
        <f t="array" ref="N158">$D$4</f>
        <v>3.55</v>
      </c>
      <c r="O158" s="2">
        <f t="array" ref="O158">IF(Tabela_padrão__GM_CONTAS_PAGAR_ABERTOS[[#This Row],[SIGLA_MOEDA]]="US$",Tabela_padrão__GM_CONTAS_PAGAR_ABERTOS[[#This Row],[VALOR_DOCUM]]*$D$4,Tabela_padrão__GM_CONTAS_PAGAR_ABERTOS[[#This Row],[SALDO_CONVERTIDO]])</f>
        <v>20000</v>
      </c>
      <c r="P1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" t="s">
        <v>338</v>
      </c>
      <c r="R158" t="s">
        <v>339</v>
      </c>
      <c r="S158" s="1">
        <v>42557</v>
      </c>
      <c r="T158" t="s">
        <v>340</v>
      </c>
      <c r="U158" s="3">
        <v>3.3557000000000001</v>
      </c>
      <c r="V158" s="2">
        <f>Tabela_padrão__GM_CONTAS_PAGAR_ABERTOS[[#This Row],[PTAX DESEMB]]*Tabela_padrão__GM_CONTAS_PAGAR_ABERTOS[[#This Row],[VALOR_DOCUM]]</f>
        <v>67114</v>
      </c>
    </row>
    <row r="159" spans="1:22" hidden="1" x14ac:dyDescent="0.2">
      <c r="A159" t="s">
        <v>285</v>
      </c>
      <c r="B159" t="s">
        <v>18</v>
      </c>
      <c r="C159" s="1">
        <v>42205</v>
      </c>
      <c r="D159" t="s">
        <v>286</v>
      </c>
      <c r="E159">
        <v>13101001</v>
      </c>
      <c r="F159" t="s">
        <v>341</v>
      </c>
      <c r="G159" s="4">
        <v>42267</v>
      </c>
      <c r="H159" t="s">
        <v>21</v>
      </c>
      <c r="I159" s="2">
        <v>7660</v>
      </c>
      <c r="J159">
        <v>0</v>
      </c>
      <c r="K159" s="2">
        <v>7660</v>
      </c>
      <c r="L159" s="3">
        <v>1</v>
      </c>
      <c r="M159" s="2">
        <v>7660</v>
      </c>
      <c r="N159" s="3">
        <f t="array" ref="N159">$D$4</f>
        <v>3.55</v>
      </c>
      <c r="O159" s="2">
        <f t="array" ref="O159">IF(Tabela_padrão__GM_CONTAS_PAGAR_ABERTOS[[#This Row],[SIGLA_MOEDA]]="US$",Tabela_padrão__GM_CONTAS_PAGAR_ABERTOS[[#This Row],[VALOR_DOCUM]]*$D$4,Tabela_padrão__GM_CONTAS_PAGAR_ABERTOS[[#This Row],[SALDO_CONVERTIDO]])</f>
        <v>7660</v>
      </c>
      <c r="P1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" t="s">
        <v>28</v>
      </c>
      <c r="R159" t="s">
        <v>342</v>
      </c>
      <c r="S159" s="1">
        <v>42557</v>
      </c>
      <c r="T159" t="s">
        <v>343</v>
      </c>
      <c r="U159" s="3">
        <v>3.1831999999999998</v>
      </c>
      <c r="V159" s="2">
        <f>Tabela_padrão__GM_CONTAS_PAGAR_ABERTOS[[#This Row],[PTAX DESEMB]]*Tabela_padrão__GM_CONTAS_PAGAR_ABERTOS[[#This Row],[VALOR_DOCUM]]</f>
        <v>24383.311999999998</v>
      </c>
    </row>
    <row r="160" spans="1:22" hidden="1" x14ac:dyDescent="0.2">
      <c r="A160" t="s">
        <v>45</v>
      </c>
      <c r="B160" t="s">
        <v>18</v>
      </c>
      <c r="C160" s="1">
        <v>41339</v>
      </c>
      <c r="D160" t="s">
        <v>91</v>
      </c>
      <c r="E160">
        <v>13140001</v>
      </c>
      <c r="F160" t="s">
        <v>92</v>
      </c>
      <c r="G160" s="4">
        <v>42658</v>
      </c>
      <c r="H160" t="s">
        <v>21</v>
      </c>
      <c r="I160" s="2">
        <v>609.6</v>
      </c>
      <c r="K160" s="2">
        <v>609.6</v>
      </c>
      <c r="L160" s="3">
        <v>1</v>
      </c>
      <c r="M160" s="2">
        <v>609.6</v>
      </c>
      <c r="N160" s="3">
        <f t="array" ref="N160">$D$4</f>
        <v>3.55</v>
      </c>
      <c r="O160" s="2">
        <f t="array" ref="O160">IF(Tabela_padrão__GM_CONTAS_PAGAR_ABERTOS[[#This Row],[SIGLA_MOEDA]]="US$",Tabela_padrão__GM_CONTAS_PAGAR_ABERTOS[[#This Row],[VALOR_DOCUM]]*$D$4,Tabela_padrão__GM_CONTAS_PAGAR_ABERTOS[[#This Row],[SALDO_CONVERTIDO]])</f>
        <v>609.6</v>
      </c>
      <c r="P1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" t="s">
        <v>47</v>
      </c>
      <c r="R160" t="s">
        <v>94</v>
      </c>
      <c r="S160" s="1">
        <v>42557</v>
      </c>
      <c r="T160" t="s">
        <v>3458</v>
      </c>
      <c r="U160" s="3">
        <v>1.9693000000000001</v>
      </c>
      <c r="V160" s="2">
        <f>Tabela_padrão__GM_CONTAS_PAGAR_ABERTOS[[#This Row],[PTAX DESEMB]]*Tabela_padrão__GM_CONTAS_PAGAR_ABERTOS[[#This Row],[VALOR_DOCUM]]</f>
        <v>1200.4852800000001</v>
      </c>
    </row>
    <row r="161" spans="1:22" x14ac:dyDescent="0.2">
      <c r="A161" t="s">
        <v>17</v>
      </c>
      <c r="B161" t="s">
        <v>18</v>
      </c>
      <c r="C161" s="1">
        <v>41435</v>
      </c>
      <c r="D161" t="s">
        <v>60</v>
      </c>
      <c r="E161">
        <v>19105002</v>
      </c>
      <c r="F161" t="s">
        <v>3461</v>
      </c>
      <c r="G161" s="4">
        <v>42658</v>
      </c>
      <c r="H161" t="s">
        <v>66</v>
      </c>
      <c r="I161" s="2">
        <v>205097.86</v>
      </c>
      <c r="K161" s="2">
        <v>205097.86</v>
      </c>
      <c r="L161" s="3">
        <v>3.2904</v>
      </c>
      <c r="M161" s="2">
        <v>674853.99854399997</v>
      </c>
      <c r="N161" s="3">
        <f t="array" ref="N161">$D$4</f>
        <v>3.55</v>
      </c>
      <c r="O161" s="2">
        <f t="array" ref="O161">IF(Tabela_padrão__GM_CONTAS_PAGAR_ABERTOS[[#This Row],[SIGLA_MOEDA]]="US$",Tabela_padrão__GM_CONTAS_PAGAR_ABERTOS[[#This Row],[VALOR_DOCUM]]*$D$4,Tabela_padrão__GM_CONTAS_PAGAR_ABERTOS[[#This Row],[SALDO_CONVERTIDO]])</f>
        <v>728097.40299999993</v>
      </c>
      <c r="P161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161" t="s">
        <v>62</v>
      </c>
      <c r="R161" t="s">
        <v>3462</v>
      </c>
      <c r="S161" s="1">
        <v>42557</v>
      </c>
      <c r="T161" t="s">
        <v>3463</v>
      </c>
      <c r="U161" s="3">
        <v>2.1372</v>
      </c>
      <c r="V161" s="2">
        <f>Tabela_padrão__GM_CONTAS_PAGAR_ABERTOS[[#This Row],[PTAX DESEMB]]*Tabela_padrão__GM_CONTAS_PAGAR_ABERTOS[[#This Row],[VALOR_DOCUM]]</f>
        <v>438335.14639199997</v>
      </c>
    </row>
    <row r="162" spans="1:22" hidden="1" x14ac:dyDescent="0.2">
      <c r="A162" t="s">
        <v>285</v>
      </c>
      <c r="B162" t="s">
        <v>18</v>
      </c>
      <c r="C162" s="1">
        <v>42095</v>
      </c>
      <c r="D162" t="s">
        <v>348</v>
      </c>
      <c r="E162">
        <v>13101013</v>
      </c>
      <c r="F162" t="s">
        <v>27</v>
      </c>
      <c r="G162" s="4">
        <v>42704</v>
      </c>
      <c r="H162" t="s">
        <v>21</v>
      </c>
      <c r="I162" s="2">
        <v>30000</v>
      </c>
      <c r="J162">
        <v>0</v>
      </c>
      <c r="K162" s="2">
        <v>30000</v>
      </c>
      <c r="L162" s="3">
        <v>1</v>
      </c>
      <c r="M162" s="2">
        <v>30000</v>
      </c>
      <c r="N162" s="3">
        <f t="array" ref="N162">$D$4</f>
        <v>3.55</v>
      </c>
      <c r="O162" s="2">
        <f t="array" ref="O162">IF(Tabela_padrão__GM_CONTAS_PAGAR_ABERTOS[[#This Row],[SIGLA_MOEDA]]="US$",Tabela_padrão__GM_CONTAS_PAGAR_ABERTOS[[#This Row],[VALOR_DOCUM]]*$D$4,Tabela_padrão__GM_CONTAS_PAGAR_ABERTOS[[#This Row],[SALDO_CONVERTIDO]])</f>
        <v>30000</v>
      </c>
      <c r="P1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" t="s">
        <v>28</v>
      </c>
      <c r="R162" t="s">
        <v>349</v>
      </c>
      <c r="S162" s="1">
        <v>42557</v>
      </c>
      <c r="T162" t="s">
        <v>350</v>
      </c>
      <c r="U162" s="3">
        <v>3.2080000000000002</v>
      </c>
      <c r="V162" s="2">
        <f>Tabela_padrão__GM_CONTAS_PAGAR_ABERTOS[[#This Row],[PTAX DESEMB]]*Tabela_padrão__GM_CONTAS_PAGAR_ABERTOS[[#This Row],[VALOR_DOCUM]]</f>
        <v>96240</v>
      </c>
    </row>
    <row r="163" spans="1:22" hidden="1" x14ac:dyDescent="0.2">
      <c r="A163" t="s">
        <v>285</v>
      </c>
      <c r="B163" t="s">
        <v>18</v>
      </c>
      <c r="C163" s="1">
        <v>42095</v>
      </c>
      <c r="D163" t="s">
        <v>348</v>
      </c>
      <c r="E163">
        <v>13101013</v>
      </c>
      <c r="F163" t="s">
        <v>27</v>
      </c>
      <c r="G163" s="4">
        <v>42704</v>
      </c>
      <c r="H163" t="s">
        <v>21</v>
      </c>
      <c r="I163" s="2">
        <v>30000</v>
      </c>
      <c r="K163" s="2">
        <v>30000</v>
      </c>
      <c r="L163" s="3">
        <v>1</v>
      </c>
      <c r="M163" s="2">
        <v>30000</v>
      </c>
      <c r="N163" s="3">
        <f t="array" ref="N163">$D$4</f>
        <v>3.55</v>
      </c>
      <c r="O163" s="2">
        <f t="array" ref="O163">IF(Tabela_padrão__GM_CONTAS_PAGAR_ABERTOS[[#This Row],[SIGLA_MOEDA]]="US$",Tabela_padrão__GM_CONTAS_PAGAR_ABERTOS[[#This Row],[VALOR_DOCUM]]*$D$4,Tabela_padrão__GM_CONTAS_PAGAR_ABERTOS[[#This Row],[SALDO_CONVERTIDO]])</f>
        <v>30000</v>
      </c>
      <c r="P1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3" t="s">
        <v>28</v>
      </c>
      <c r="R163" t="s">
        <v>349</v>
      </c>
      <c r="S163" s="1">
        <v>42557</v>
      </c>
      <c r="T163" t="s">
        <v>351</v>
      </c>
      <c r="U163" s="3">
        <v>3.2080000000000002</v>
      </c>
      <c r="V163" s="2">
        <f>Tabela_padrão__GM_CONTAS_PAGAR_ABERTOS[[#This Row],[PTAX DESEMB]]*Tabela_padrão__GM_CONTAS_PAGAR_ABERTOS[[#This Row],[VALOR_DOCUM]]</f>
        <v>96240</v>
      </c>
    </row>
    <row r="164" spans="1:22" hidden="1" x14ac:dyDescent="0.2">
      <c r="A164" t="s">
        <v>17</v>
      </c>
      <c r="B164" t="s">
        <v>18</v>
      </c>
      <c r="C164" s="1">
        <v>42220</v>
      </c>
      <c r="D164" t="s">
        <v>352</v>
      </c>
      <c r="E164">
        <v>13106006</v>
      </c>
      <c r="F164" t="s">
        <v>353</v>
      </c>
      <c r="G164" s="4">
        <v>42776</v>
      </c>
      <c r="H164" t="s">
        <v>21</v>
      </c>
      <c r="I164" s="2">
        <v>2000</v>
      </c>
      <c r="K164" s="2">
        <v>2000</v>
      </c>
      <c r="L164" s="3">
        <v>1</v>
      </c>
      <c r="M164" s="2">
        <v>2000</v>
      </c>
      <c r="N164" s="3">
        <f t="array" ref="N164">$D$4</f>
        <v>3.55</v>
      </c>
      <c r="O164" s="2">
        <f t="array" ref="O164">IF(Tabela_padrão__GM_CONTAS_PAGAR_ABERTOS[[#This Row],[SIGLA_MOEDA]]="US$",Tabela_padrão__GM_CONTAS_PAGAR_ABERTOS[[#This Row],[VALOR_DOCUM]]*$D$4,Tabela_padrão__GM_CONTAS_PAGAR_ABERTOS[[#This Row],[SALDO_CONVERTIDO]])</f>
        <v>2000</v>
      </c>
      <c r="P1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" t="s">
        <v>354</v>
      </c>
      <c r="R164" t="s">
        <v>355</v>
      </c>
      <c r="S164" s="1">
        <v>42557</v>
      </c>
      <c r="T164" t="s">
        <v>356</v>
      </c>
      <c r="U164" s="3">
        <v>3.4424999999999999</v>
      </c>
      <c r="V164" s="2">
        <f>Tabela_padrão__GM_CONTAS_PAGAR_ABERTOS[[#This Row],[PTAX DESEMB]]*Tabela_padrão__GM_CONTAS_PAGAR_ABERTOS[[#This Row],[VALOR_DOCUM]]</f>
        <v>6885</v>
      </c>
    </row>
    <row r="165" spans="1:22" hidden="1" x14ac:dyDescent="0.2">
      <c r="A165" t="s">
        <v>17</v>
      </c>
      <c r="B165" t="s">
        <v>18</v>
      </c>
      <c r="C165" s="1">
        <v>42220</v>
      </c>
      <c r="D165" t="s">
        <v>357</v>
      </c>
      <c r="E165">
        <v>13106006</v>
      </c>
      <c r="F165" t="s">
        <v>353</v>
      </c>
      <c r="G165" s="4">
        <v>42714</v>
      </c>
      <c r="H165" t="s">
        <v>21</v>
      </c>
      <c r="I165" s="2">
        <v>2000</v>
      </c>
      <c r="K165" s="2">
        <v>2000</v>
      </c>
      <c r="L165" s="3">
        <v>1</v>
      </c>
      <c r="M165" s="2">
        <v>2000</v>
      </c>
      <c r="N165" s="3">
        <f t="array" ref="N165">$D$4</f>
        <v>3.55</v>
      </c>
      <c r="O165" s="2">
        <f t="array" ref="O165">IF(Tabela_padrão__GM_CONTAS_PAGAR_ABERTOS[[#This Row],[SIGLA_MOEDA]]="US$",Tabela_padrão__GM_CONTAS_PAGAR_ABERTOS[[#This Row],[VALOR_DOCUM]]*$D$4,Tabela_padrão__GM_CONTAS_PAGAR_ABERTOS[[#This Row],[SALDO_CONVERTIDO]])</f>
        <v>2000</v>
      </c>
      <c r="P1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" t="s">
        <v>354</v>
      </c>
      <c r="R165" t="s">
        <v>358</v>
      </c>
      <c r="S165" s="1">
        <v>42557</v>
      </c>
      <c r="T165" t="s">
        <v>359</v>
      </c>
      <c r="U165" s="3">
        <v>3.4424999999999999</v>
      </c>
      <c r="V165" s="2">
        <f>Tabela_padrão__GM_CONTAS_PAGAR_ABERTOS[[#This Row],[PTAX DESEMB]]*Tabela_padrão__GM_CONTAS_PAGAR_ABERTOS[[#This Row],[VALOR_DOCUM]]</f>
        <v>6885</v>
      </c>
    </row>
    <row r="166" spans="1:22" hidden="1" x14ac:dyDescent="0.2">
      <c r="A166" t="s">
        <v>17</v>
      </c>
      <c r="B166" t="s">
        <v>18</v>
      </c>
      <c r="C166" s="1">
        <v>42241</v>
      </c>
      <c r="D166" t="s">
        <v>360</v>
      </c>
      <c r="E166">
        <v>13130024</v>
      </c>
      <c r="F166" t="s">
        <v>361</v>
      </c>
      <c r="G166" s="4">
        <v>42587</v>
      </c>
      <c r="H166" t="s">
        <v>21</v>
      </c>
      <c r="I166" s="2">
        <v>196.27</v>
      </c>
      <c r="K166" s="2">
        <v>196.27</v>
      </c>
      <c r="L166" s="3">
        <v>1</v>
      </c>
      <c r="M166" s="2">
        <v>196.27</v>
      </c>
      <c r="N166" s="3">
        <f t="array" ref="N166">$D$4</f>
        <v>3.55</v>
      </c>
      <c r="O166" s="2">
        <f t="array" ref="O166">IF(Tabela_padrão__GM_CONTAS_PAGAR_ABERTOS[[#This Row],[SIGLA_MOEDA]]="US$",Tabela_padrão__GM_CONTAS_PAGAR_ABERTOS[[#This Row],[VALOR_DOCUM]]*$D$4,Tabela_padrão__GM_CONTAS_PAGAR_ABERTOS[[#This Row],[SALDO_CONVERTIDO]])</f>
        <v>196.27</v>
      </c>
      <c r="P1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" t="s">
        <v>362</v>
      </c>
      <c r="R166" t="s">
        <v>363</v>
      </c>
      <c r="S166" s="1">
        <v>42557</v>
      </c>
      <c r="T166" t="s">
        <v>364</v>
      </c>
      <c r="U166" s="3">
        <v>3.5493999999999999</v>
      </c>
      <c r="V166" s="2">
        <f>Tabela_padrão__GM_CONTAS_PAGAR_ABERTOS[[#This Row],[PTAX DESEMB]]*Tabela_padrão__GM_CONTAS_PAGAR_ABERTOS[[#This Row],[VALOR_DOCUM]]</f>
        <v>696.64073800000006</v>
      </c>
    </row>
    <row r="167" spans="1:22" hidden="1" x14ac:dyDescent="0.2">
      <c r="A167" t="s">
        <v>17</v>
      </c>
      <c r="B167" t="s">
        <v>18</v>
      </c>
      <c r="C167" s="1">
        <v>41435</v>
      </c>
      <c r="D167" t="s">
        <v>60</v>
      </c>
      <c r="E167">
        <v>13140001</v>
      </c>
      <c r="F167" t="s">
        <v>3461</v>
      </c>
      <c r="G167" s="4">
        <v>42658</v>
      </c>
      <c r="H167" t="s">
        <v>66</v>
      </c>
      <c r="I167" s="2">
        <v>18192.73</v>
      </c>
      <c r="K167" s="2">
        <v>18192.73</v>
      </c>
      <c r="L167" s="3">
        <v>3.2904</v>
      </c>
      <c r="M167" s="2">
        <v>59861.358791999999</v>
      </c>
      <c r="N167" s="3">
        <f t="array" ref="N167">$D$4</f>
        <v>3.55</v>
      </c>
      <c r="O167" s="2">
        <f t="array" ref="O167">IF(Tabela_padrão__GM_CONTAS_PAGAR_ABERTOS[[#This Row],[SIGLA_MOEDA]]="US$",Tabela_padrão__GM_CONTAS_PAGAR_ABERTOS[[#This Row],[VALOR_DOCUM]]*$D$4,Tabela_padrão__GM_CONTAS_PAGAR_ABERTOS[[#This Row],[SALDO_CONVERTIDO]])</f>
        <v>64584.191499999994</v>
      </c>
      <c r="P167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167" t="s">
        <v>47</v>
      </c>
      <c r="R167" t="s">
        <v>3462</v>
      </c>
      <c r="S167" s="1">
        <v>42557</v>
      </c>
      <c r="T167" t="s">
        <v>3464</v>
      </c>
      <c r="U167" s="3">
        <v>2.1372</v>
      </c>
      <c r="V167" s="2">
        <f>Tabela_padrão__GM_CONTAS_PAGAR_ABERTOS[[#This Row],[PTAX DESEMB]]*Tabela_padrão__GM_CONTAS_PAGAR_ABERTOS[[#This Row],[VALOR_DOCUM]]</f>
        <v>38881.502555999999</v>
      </c>
    </row>
    <row r="168" spans="1:22" hidden="1" x14ac:dyDescent="0.2">
      <c r="A168" t="s">
        <v>45</v>
      </c>
      <c r="B168" t="s">
        <v>18</v>
      </c>
      <c r="C168" s="1">
        <v>41319</v>
      </c>
      <c r="D168" t="s">
        <v>91</v>
      </c>
      <c r="E168">
        <v>19105002</v>
      </c>
      <c r="F168" t="s">
        <v>102</v>
      </c>
      <c r="G168" s="4">
        <v>42658</v>
      </c>
      <c r="H168" t="s">
        <v>21</v>
      </c>
      <c r="I168" s="2">
        <v>8000</v>
      </c>
      <c r="K168" s="2">
        <v>8000</v>
      </c>
      <c r="L168" s="3">
        <v>1</v>
      </c>
      <c r="M168" s="2">
        <v>8000</v>
      </c>
      <c r="N168" s="3">
        <f t="array" ref="N168">$D$4</f>
        <v>3.55</v>
      </c>
      <c r="O168" s="2">
        <f t="array" ref="O168">IF(Tabela_padrão__GM_CONTAS_PAGAR_ABERTOS[[#This Row],[SIGLA_MOEDA]]="US$",Tabela_padrão__GM_CONTAS_PAGAR_ABERTOS[[#This Row],[VALOR_DOCUM]]*$D$4,Tabela_padrão__GM_CONTAS_PAGAR_ABERTOS[[#This Row],[SALDO_CONVERTIDO]])</f>
        <v>8000</v>
      </c>
      <c r="P1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" t="s">
        <v>93</v>
      </c>
      <c r="R168" t="s">
        <v>103</v>
      </c>
      <c r="S168" s="1">
        <v>42557</v>
      </c>
      <c r="T168" t="s">
        <v>4137</v>
      </c>
      <c r="U168" s="3">
        <v>1.9670000000000001</v>
      </c>
      <c r="V168" s="2">
        <f>Tabela_padrão__GM_CONTAS_PAGAR_ABERTOS[[#This Row],[PTAX DESEMB]]*Tabela_padrão__GM_CONTAS_PAGAR_ABERTOS[[#This Row],[VALOR_DOCUM]]</f>
        <v>15736</v>
      </c>
    </row>
    <row r="169" spans="1:22" hidden="1" x14ac:dyDescent="0.2">
      <c r="A169" t="s">
        <v>17</v>
      </c>
      <c r="B169" t="s">
        <v>18</v>
      </c>
      <c r="C169" s="1">
        <v>41320</v>
      </c>
      <c r="D169" t="s">
        <v>19</v>
      </c>
      <c r="E169">
        <v>19105002</v>
      </c>
      <c r="F169" t="s">
        <v>1159</v>
      </c>
      <c r="G169" s="4">
        <v>42658</v>
      </c>
      <c r="H169" t="s">
        <v>21</v>
      </c>
      <c r="I169" s="2">
        <v>228225</v>
      </c>
      <c r="K169" s="2">
        <v>228225</v>
      </c>
      <c r="L169" s="3">
        <v>1</v>
      </c>
      <c r="M169" s="2">
        <v>228225</v>
      </c>
      <c r="N169" s="3">
        <f t="array" ref="N169">$D$4</f>
        <v>3.55</v>
      </c>
      <c r="O169" s="2">
        <f t="array" ref="O169">IF(Tabela_padrão__GM_CONTAS_PAGAR_ABERTOS[[#This Row],[SIGLA_MOEDA]]="US$",Tabela_padrão__GM_CONTAS_PAGAR_ABERTOS[[#This Row],[VALOR_DOCUM]]*$D$4,Tabela_padrão__GM_CONTAS_PAGAR_ABERTOS[[#This Row],[SALDO_CONVERTIDO]])</f>
        <v>228225</v>
      </c>
      <c r="P1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" t="s">
        <v>22</v>
      </c>
      <c r="R169" t="s">
        <v>1157</v>
      </c>
      <c r="S169" s="1">
        <v>42557</v>
      </c>
      <c r="T169" t="s">
        <v>4143</v>
      </c>
      <c r="U169" s="3">
        <v>1.9665999999999999</v>
      </c>
      <c r="V169" s="2">
        <f>Tabela_padrão__GM_CONTAS_PAGAR_ABERTOS[[#This Row],[PTAX DESEMB]]*Tabela_padrão__GM_CONTAS_PAGAR_ABERTOS[[#This Row],[VALOR_DOCUM]]</f>
        <v>448827.28499999997</v>
      </c>
    </row>
    <row r="170" spans="1:22" x14ac:dyDescent="0.2">
      <c r="A170" t="s">
        <v>17</v>
      </c>
      <c r="B170" t="s">
        <v>18</v>
      </c>
      <c r="C170" s="1">
        <v>41327</v>
      </c>
      <c r="D170" t="s">
        <v>60</v>
      </c>
      <c r="E170">
        <v>19105002</v>
      </c>
      <c r="F170" t="s">
        <v>2710</v>
      </c>
      <c r="G170" s="4">
        <v>42658</v>
      </c>
      <c r="H170" t="s">
        <v>66</v>
      </c>
      <c r="I170" s="2">
        <v>135514.96</v>
      </c>
      <c r="K170" s="2">
        <v>135514.96</v>
      </c>
      <c r="L170" s="3">
        <v>3.2904</v>
      </c>
      <c r="M170" s="2">
        <v>445898.42438400001</v>
      </c>
      <c r="N170" s="3">
        <f t="array" ref="N170">$D$4</f>
        <v>3.55</v>
      </c>
      <c r="O170" s="2">
        <f t="array" ref="O170">IF(Tabela_padrão__GM_CONTAS_PAGAR_ABERTOS[[#This Row],[SIGLA_MOEDA]]="US$",Tabela_padrão__GM_CONTAS_PAGAR_ABERTOS[[#This Row],[VALOR_DOCUM]]*$D$4,Tabela_padrão__GM_CONTAS_PAGAR_ABERTOS[[#This Row],[SALDO_CONVERTIDO]])</f>
        <v>481078.10799999995</v>
      </c>
      <c r="P170" s="5">
        <f>(Tabela_padrão__GM_CONTAS_PAGAR_ABERTOS[[#This Row],[Saldo Projetado]]-Tabela_padrão__GM_CONTAS_PAGAR_ABERTOS[[#This Row],[SALDO_CONVERTIDO]])/Tabela_padrão__GM_CONTAS_PAGAR_ABERTOS[[#This Row],[Saldo Projetado]]</f>
        <v>7.3126760563380161E-2</v>
      </c>
      <c r="Q170" t="s">
        <v>62</v>
      </c>
      <c r="R170" t="s">
        <v>2711</v>
      </c>
      <c r="S170" s="1">
        <v>42557</v>
      </c>
      <c r="T170" t="s">
        <v>4196</v>
      </c>
      <c r="U170" s="3">
        <v>1.972</v>
      </c>
      <c r="V170" s="2">
        <f>Tabela_padrão__GM_CONTAS_PAGAR_ABERTOS[[#This Row],[PTAX DESEMB]]*Tabela_padrão__GM_CONTAS_PAGAR_ABERTOS[[#This Row],[VALOR_DOCUM]]</f>
        <v>267235.50111999997</v>
      </c>
    </row>
    <row r="171" spans="1:22" hidden="1" x14ac:dyDescent="0.2">
      <c r="A171" t="s">
        <v>17</v>
      </c>
      <c r="B171" t="s">
        <v>18</v>
      </c>
      <c r="C171" s="1">
        <v>42328</v>
      </c>
      <c r="D171" t="s">
        <v>19</v>
      </c>
      <c r="E171">
        <v>19105002</v>
      </c>
      <c r="F171" t="s">
        <v>421</v>
      </c>
      <c r="G171" s="4">
        <v>42658</v>
      </c>
      <c r="H171" t="s">
        <v>21</v>
      </c>
      <c r="I171" s="2">
        <v>385714.29</v>
      </c>
      <c r="K171" s="2">
        <v>385714.29</v>
      </c>
      <c r="L171" s="3">
        <v>1</v>
      </c>
      <c r="M171" s="2">
        <v>385714.29</v>
      </c>
      <c r="N171" s="3">
        <f t="array" ref="N171">$D$4</f>
        <v>3.55</v>
      </c>
      <c r="O171" s="2">
        <f t="array" ref="O171">IF(Tabela_padrão__GM_CONTAS_PAGAR_ABERTOS[[#This Row],[SIGLA_MOEDA]]="US$",Tabela_padrão__GM_CONTAS_PAGAR_ABERTOS[[#This Row],[VALOR_DOCUM]]*$D$4,Tabela_padrão__GM_CONTAS_PAGAR_ABERTOS[[#This Row],[SALDO_CONVERTIDO]])</f>
        <v>385714.29</v>
      </c>
      <c r="P1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1" t="s">
        <v>22</v>
      </c>
      <c r="R171" t="s">
        <v>422</v>
      </c>
      <c r="S171" s="1">
        <v>42557</v>
      </c>
      <c r="T171" t="s">
        <v>4293</v>
      </c>
      <c r="U171" s="3">
        <v>3.7442000000000002</v>
      </c>
      <c r="V171" s="2">
        <f>Tabela_padrão__GM_CONTAS_PAGAR_ABERTOS[[#This Row],[PTAX DESEMB]]*Tabela_padrão__GM_CONTAS_PAGAR_ABERTOS[[#This Row],[VALOR_DOCUM]]</f>
        <v>1444191.444618</v>
      </c>
    </row>
    <row r="172" spans="1:22" hidden="1" x14ac:dyDescent="0.2">
      <c r="A172" t="s">
        <v>17</v>
      </c>
      <c r="B172" t="s">
        <v>18</v>
      </c>
      <c r="C172" s="1">
        <v>41246</v>
      </c>
      <c r="D172" t="s">
        <v>60</v>
      </c>
      <c r="E172">
        <v>13140001</v>
      </c>
      <c r="F172" t="s">
        <v>65</v>
      </c>
      <c r="G172" s="4">
        <v>42658</v>
      </c>
      <c r="H172" t="s">
        <v>66</v>
      </c>
      <c r="I172" s="2">
        <v>36990.160000000003</v>
      </c>
      <c r="K172" s="2">
        <v>36990.160000000003</v>
      </c>
      <c r="L172" s="3">
        <v>3.2904</v>
      </c>
      <c r="M172" s="2">
        <v>121712.422464</v>
      </c>
      <c r="N172" s="3">
        <f t="array" ref="N172">$D$4</f>
        <v>3.55</v>
      </c>
      <c r="O172" s="2">
        <f t="array" ref="O172">IF(Tabela_padrão__GM_CONTAS_PAGAR_ABERTOS[[#This Row],[SIGLA_MOEDA]]="US$",Tabela_padrão__GM_CONTAS_PAGAR_ABERTOS[[#This Row],[VALOR_DOCUM]]*$D$4,Tabela_padrão__GM_CONTAS_PAGAR_ABERTOS[[#This Row],[SALDO_CONVERTIDO]])</f>
        <v>131315.068</v>
      </c>
      <c r="P172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172" t="s">
        <v>47</v>
      </c>
      <c r="R172" t="s">
        <v>4851</v>
      </c>
      <c r="S172" s="1">
        <v>42557</v>
      </c>
      <c r="T172" t="s">
        <v>4852</v>
      </c>
      <c r="U172" s="3">
        <v>2.1074000000000002</v>
      </c>
      <c r="V172" s="2">
        <f>Tabela_padrão__GM_CONTAS_PAGAR_ABERTOS[[#This Row],[PTAX DESEMB]]*Tabela_padrão__GM_CONTAS_PAGAR_ABERTOS[[#This Row],[VALOR_DOCUM]]</f>
        <v>77953.063184000013</v>
      </c>
    </row>
    <row r="173" spans="1:22" hidden="1" x14ac:dyDescent="0.2">
      <c r="A173" t="s">
        <v>17</v>
      </c>
      <c r="B173" t="s">
        <v>18</v>
      </c>
      <c r="C173" s="1">
        <v>41262</v>
      </c>
      <c r="D173" t="s">
        <v>60</v>
      </c>
      <c r="E173">
        <v>13140001</v>
      </c>
      <c r="F173" t="s">
        <v>1145</v>
      </c>
      <c r="G173" s="4">
        <v>42658</v>
      </c>
      <c r="H173" t="s">
        <v>66</v>
      </c>
      <c r="I173" s="2">
        <v>8238.81</v>
      </c>
      <c r="K173" s="2">
        <v>8238.81</v>
      </c>
      <c r="L173" s="3">
        <v>3.2904</v>
      </c>
      <c r="M173" s="2">
        <v>27108.980424000001</v>
      </c>
      <c r="N173" s="3">
        <f t="array" ref="N173">$D$4</f>
        <v>3.55</v>
      </c>
      <c r="O173" s="2">
        <f t="array" ref="O173">IF(Tabela_padrão__GM_CONTAS_PAGAR_ABERTOS[[#This Row],[SIGLA_MOEDA]]="US$",Tabela_padrão__GM_CONTAS_PAGAR_ABERTOS[[#This Row],[VALOR_DOCUM]]*$D$4,Tabela_padrão__GM_CONTAS_PAGAR_ABERTOS[[#This Row],[SALDO_CONVERTIDO]])</f>
        <v>29247.775499999996</v>
      </c>
      <c r="P173" s="5">
        <f>(Tabela_padrão__GM_CONTAS_PAGAR_ABERTOS[[#This Row],[Saldo Projetado]]-Tabela_padrão__GM_CONTAS_PAGAR_ABERTOS[[#This Row],[SALDO_CONVERTIDO]])/Tabela_padrão__GM_CONTAS_PAGAR_ABERTOS[[#This Row],[Saldo Projetado]]</f>
        <v>7.3126760563380119E-2</v>
      </c>
      <c r="Q173" t="s">
        <v>47</v>
      </c>
      <c r="R173" t="s">
        <v>1146</v>
      </c>
      <c r="S173" s="1">
        <v>42557</v>
      </c>
      <c r="T173" t="s">
        <v>4861</v>
      </c>
      <c r="U173" s="3">
        <v>2.0966</v>
      </c>
      <c r="V173" s="2">
        <f>Tabela_padrão__GM_CONTAS_PAGAR_ABERTOS[[#This Row],[PTAX DESEMB]]*Tabela_padrão__GM_CONTAS_PAGAR_ABERTOS[[#This Row],[VALOR_DOCUM]]</f>
        <v>17273.489045999999</v>
      </c>
    </row>
    <row r="174" spans="1:22" hidden="1" x14ac:dyDescent="0.2">
      <c r="A174" t="s">
        <v>45</v>
      </c>
      <c r="B174" t="s">
        <v>18</v>
      </c>
      <c r="C174" s="1">
        <v>41339</v>
      </c>
      <c r="D174" t="s">
        <v>91</v>
      </c>
      <c r="E174">
        <v>19105002</v>
      </c>
      <c r="F174" t="s">
        <v>92</v>
      </c>
      <c r="G174" s="4">
        <v>42658</v>
      </c>
      <c r="H174" t="s">
        <v>21</v>
      </c>
      <c r="I174" s="2">
        <v>20000</v>
      </c>
      <c r="K174" s="2">
        <v>20000</v>
      </c>
      <c r="L174" s="3">
        <v>1</v>
      </c>
      <c r="M174" s="2">
        <v>20000</v>
      </c>
      <c r="N174" s="3">
        <f t="array" ref="N174">$D$4</f>
        <v>3.55</v>
      </c>
      <c r="O174" s="2">
        <f t="array" ref="O174">IF(Tabela_padrão__GM_CONTAS_PAGAR_ABERTOS[[#This Row],[SIGLA_MOEDA]]="US$",Tabela_padrão__GM_CONTAS_PAGAR_ABERTOS[[#This Row],[VALOR_DOCUM]]*$D$4,Tabela_padrão__GM_CONTAS_PAGAR_ABERTOS[[#This Row],[SALDO_CONVERTIDO]])</f>
        <v>20000</v>
      </c>
      <c r="P1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" t="s">
        <v>93</v>
      </c>
      <c r="R174" t="s">
        <v>94</v>
      </c>
      <c r="S174" s="1">
        <v>42557</v>
      </c>
      <c r="T174" t="s">
        <v>4867</v>
      </c>
      <c r="U174" s="3">
        <v>1.9693000000000001</v>
      </c>
      <c r="V174" s="2">
        <f>Tabela_padrão__GM_CONTAS_PAGAR_ABERTOS[[#This Row],[PTAX DESEMB]]*Tabela_padrão__GM_CONTAS_PAGAR_ABERTOS[[#This Row],[VALOR_DOCUM]]</f>
        <v>39386</v>
      </c>
    </row>
    <row r="175" spans="1:22" hidden="1" x14ac:dyDescent="0.2">
      <c r="A175" t="s">
        <v>17</v>
      </c>
      <c r="B175" t="s">
        <v>25</v>
      </c>
      <c r="C175" s="1">
        <v>41333</v>
      </c>
      <c r="D175" t="s">
        <v>19</v>
      </c>
      <c r="E175">
        <v>13140001</v>
      </c>
      <c r="F175" t="s">
        <v>2718</v>
      </c>
      <c r="G175" s="4">
        <v>42658</v>
      </c>
      <c r="H175" t="s">
        <v>21</v>
      </c>
      <c r="I175" s="2">
        <v>1702.32</v>
      </c>
      <c r="K175" s="2">
        <v>1702.32</v>
      </c>
      <c r="L175" s="3">
        <v>1</v>
      </c>
      <c r="M175" s="2">
        <v>1702.32</v>
      </c>
      <c r="N175" s="3">
        <f t="array" ref="N175">$D$4</f>
        <v>3.55</v>
      </c>
      <c r="O175" s="2">
        <f t="array" ref="O175">IF(Tabela_padrão__GM_CONTAS_PAGAR_ABERTOS[[#This Row],[SIGLA_MOEDA]]="US$",Tabela_padrão__GM_CONTAS_PAGAR_ABERTOS[[#This Row],[VALOR_DOCUM]]*$D$4,Tabela_padrão__GM_CONTAS_PAGAR_ABERTOS[[#This Row],[SALDO_CONVERTIDO]])</f>
        <v>1702.32</v>
      </c>
      <c r="P1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" t="s">
        <v>47</v>
      </c>
      <c r="R175" t="s">
        <v>2719</v>
      </c>
      <c r="S175" s="1">
        <v>42557</v>
      </c>
      <c r="T175" t="s">
        <v>4870</v>
      </c>
      <c r="U175" s="3">
        <v>1.9806999999999999</v>
      </c>
      <c r="V175" s="2">
        <f>Tabela_padrão__GM_CONTAS_PAGAR_ABERTOS[[#This Row],[PTAX DESEMB]]*Tabela_padrão__GM_CONTAS_PAGAR_ABERTOS[[#This Row],[VALOR_DOCUM]]</f>
        <v>3371.7852239999997</v>
      </c>
    </row>
    <row r="176" spans="1:22" hidden="1" x14ac:dyDescent="0.2">
      <c r="A176" t="s">
        <v>45</v>
      </c>
      <c r="B176" t="s">
        <v>18</v>
      </c>
      <c r="C176" s="1">
        <v>41441</v>
      </c>
      <c r="D176" t="s">
        <v>122</v>
      </c>
      <c r="E176">
        <v>13140001</v>
      </c>
      <c r="F176" t="s">
        <v>130</v>
      </c>
      <c r="G176" s="4">
        <v>42658</v>
      </c>
      <c r="H176" t="s">
        <v>21</v>
      </c>
      <c r="I176" s="2">
        <v>397.23</v>
      </c>
      <c r="K176" s="2">
        <v>397.23</v>
      </c>
      <c r="L176" s="3">
        <v>1</v>
      </c>
      <c r="M176" s="2">
        <v>397.23</v>
      </c>
      <c r="N176" s="3">
        <f t="array" ref="N176">$D$4</f>
        <v>3.55</v>
      </c>
      <c r="O176" s="2">
        <f t="array" ref="O176">IF(Tabela_padrão__GM_CONTAS_PAGAR_ABERTOS[[#This Row],[SIGLA_MOEDA]]="US$",Tabela_padrão__GM_CONTAS_PAGAR_ABERTOS[[#This Row],[VALOR_DOCUM]]*$D$4,Tabela_padrão__GM_CONTAS_PAGAR_ABERTOS[[#This Row],[SALDO_CONVERTIDO]])</f>
        <v>397.23</v>
      </c>
      <c r="P1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" t="s">
        <v>47</v>
      </c>
      <c r="R176" t="s">
        <v>125</v>
      </c>
      <c r="S176" s="1">
        <v>42557</v>
      </c>
      <c r="T176" t="s">
        <v>4898</v>
      </c>
      <c r="U176" s="3">
        <v>2.1366999999999998</v>
      </c>
      <c r="V176" s="2">
        <f>Tabela_padrão__GM_CONTAS_PAGAR_ABERTOS[[#This Row],[PTAX DESEMB]]*Tabela_padrão__GM_CONTAS_PAGAR_ABERTOS[[#This Row],[VALOR_DOCUM]]</f>
        <v>848.76134100000002</v>
      </c>
    </row>
    <row r="177" spans="1:22" hidden="1" x14ac:dyDescent="0.2">
      <c r="A177" t="s">
        <v>45</v>
      </c>
      <c r="B177" t="s">
        <v>18</v>
      </c>
      <c r="C177" s="1">
        <v>41319</v>
      </c>
      <c r="D177" t="s">
        <v>91</v>
      </c>
      <c r="E177">
        <v>13140001</v>
      </c>
      <c r="F177" t="s">
        <v>102</v>
      </c>
      <c r="G177" s="4">
        <v>42658</v>
      </c>
      <c r="H177" t="s">
        <v>21</v>
      </c>
      <c r="I177" s="2">
        <v>260.08999999999997</v>
      </c>
      <c r="K177" s="2">
        <v>260.08999999999997</v>
      </c>
      <c r="L177" s="3">
        <v>1</v>
      </c>
      <c r="M177" s="2">
        <v>260.08999999999997</v>
      </c>
      <c r="N177" s="3">
        <f t="array" ref="N177">$D$4</f>
        <v>3.55</v>
      </c>
      <c r="O177" s="2">
        <f t="array" ref="O177">IF(Tabela_padrão__GM_CONTAS_PAGAR_ABERTOS[[#This Row],[SIGLA_MOEDA]]="US$",Tabela_padrão__GM_CONTAS_PAGAR_ABERTOS[[#This Row],[VALOR_DOCUM]]*$D$4,Tabela_padrão__GM_CONTAS_PAGAR_ABERTOS[[#This Row],[SALDO_CONVERTIDO]])</f>
        <v>260.08999999999997</v>
      </c>
      <c r="P1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" t="s">
        <v>47</v>
      </c>
      <c r="R177" t="s">
        <v>103</v>
      </c>
      <c r="S177" s="1">
        <v>42557</v>
      </c>
      <c r="T177" t="s">
        <v>5538</v>
      </c>
      <c r="U177" s="3">
        <v>1.9670000000000001</v>
      </c>
      <c r="V177" s="2">
        <f>Tabela_padrão__GM_CONTAS_PAGAR_ABERTOS[[#This Row],[PTAX DESEMB]]*Tabela_padrão__GM_CONTAS_PAGAR_ABERTOS[[#This Row],[VALOR_DOCUM]]</f>
        <v>511.59702999999996</v>
      </c>
    </row>
    <row r="178" spans="1:22" hidden="1" x14ac:dyDescent="0.2">
      <c r="A178" t="s">
        <v>285</v>
      </c>
      <c r="B178" t="s">
        <v>18</v>
      </c>
      <c r="C178" s="1">
        <v>42271</v>
      </c>
      <c r="D178" t="s">
        <v>286</v>
      </c>
      <c r="E178">
        <v>13101001</v>
      </c>
      <c r="F178" t="s">
        <v>380</v>
      </c>
      <c r="G178" s="4">
        <v>42311</v>
      </c>
      <c r="H178" t="s">
        <v>21</v>
      </c>
      <c r="I178" s="2">
        <v>9230</v>
      </c>
      <c r="J178">
        <v>0</v>
      </c>
      <c r="K178" s="2">
        <v>9230</v>
      </c>
      <c r="L178" s="3">
        <v>1</v>
      </c>
      <c r="M178" s="2">
        <v>9230</v>
      </c>
      <c r="N178" s="3">
        <f t="array" ref="N178">$D$4</f>
        <v>3.55</v>
      </c>
      <c r="O178" s="2">
        <f t="array" ref="O178">IF(Tabela_padrão__GM_CONTAS_PAGAR_ABERTOS[[#This Row],[SIGLA_MOEDA]]="US$",Tabela_padrão__GM_CONTAS_PAGAR_ABERTOS[[#This Row],[VALOR_DOCUM]]*$D$4,Tabela_padrão__GM_CONTAS_PAGAR_ABERTOS[[#This Row],[SALDO_CONVERTIDO]])</f>
        <v>9230</v>
      </c>
      <c r="P1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" t="s">
        <v>28</v>
      </c>
      <c r="R178" t="s">
        <v>342</v>
      </c>
      <c r="S178" s="1">
        <v>42557</v>
      </c>
      <c r="T178" t="s">
        <v>381</v>
      </c>
      <c r="U178" s="3">
        <v>4.1040999999999999</v>
      </c>
      <c r="V178" s="2">
        <f>Tabela_padrão__GM_CONTAS_PAGAR_ABERTOS[[#This Row],[PTAX DESEMB]]*Tabela_padrão__GM_CONTAS_PAGAR_ABERTOS[[#This Row],[VALOR_DOCUM]]</f>
        <v>37880.843000000001</v>
      </c>
    </row>
    <row r="179" spans="1:22" hidden="1" x14ac:dyDescent="0.2">
      <c r="A179" t="s">
        <v>285</v>
      </c>
      <c r="B179" t="s">
        <v>18</v>
      </c>
      <c r="C179" s="1">
        <v>42271</v>
      </c>
      <c r="D179" t="s">
        <v>286</v>
      </c>
      <c r="E179">
        <v>13101001</v>
      </c>
      <c r="F179" t="s">
        <v>382</v>
      </c>
      <c r="G179" s="4">
        <v>42312</v>
      </c>
      <c r="H179" t="s">
        <v>21</v>
      </c>
      <c r="I179" s="2">
        <v>9256</v>
      </c>
      <c r="J179">
        <v>0</v>
      </c>
      <c r="K179" s="2">
        <v>9256</v>
      </c>
      <c r="L179" s="3">
        <v>1</v>
      </c>
      <c r="M179" s="2">
        <v>9256</v>
      </c>
      <c r="N179" s="3">
        <f t="array" ref="N179">$D$4</f>
        <v>3.55</v>
      </c>
      <c r="O179" s="2">
        <f t="array" ref="O179">IF(Tabela_padrão__GM_CONTAS_PAGAR_ABERTOS[[#This Row],[SIGLA_MOEDA]]="US$",Tabela_padrão__GM_CONTAS_PAGAR_ABERTOS[[#This Row],[VALOR_DOCUM]]*$D$4,Tabela_padrão__GM_CONTAS_PAGAR_ABERTOS[[#This Row],[SALDO_CONVERTIDO]])</f>
        <v>9256</v>
      </c>
      <c r="P1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" t="s">
        <v>28</v>
      </c>
      <c r="R179" t="s">
        <v>383</v>
      </c>
      <c r="S179" s="1">
        <v>42557</v>
      </c>
      <c r="T179" t="s">
        <v>384</v>
      </c>
      <c r="U179" s="3">
        <v>4.1040999999999999</v>
      </c>
      <c r="V179" s="2">
        <f>Tabela_padrão__GM_CONTAS_PAGAR_ABERTOS[[#This Row],[PTAX DESEMB]]*Tabela_padrão__GM_CONTAS_PAGAR_ABERTOS[[#This Row],[VALOR_DOCUM]]</f>
        <v>37987.549599999998</v>
      </c>
    </row>
    <row r="180" spans="1:22" hidden="1" x14ac:dyDescent="0.2">
      <c r="A180" t="s">
        <v>17</v>
      </c>
      <c r="B180" t="s">
        <v>385</v>
      </c>
      <c r="C180" s="1">
        <v>42268</v>
      </c>
      <c r="D180" t="s">
        <v>386</v>
      </c>
      <c r="E180">
        <v>13101001</v>
      </c>
      <c r="F180" t="s">
        <v>387</v>
      </c>
      <c r="G180" s="4">
        <v>42677</v>
      </c>
      <c r="H180" t="s">
        <v>66</v>
      </c>
      <c r="I180" s="2">
        <v>21704</v>
      </c>
      <c r="J180">
        <v>0</v>
      </c>
      <c r="K180" s="2">
        <v>21704</v>
      </c>
      <c r="L180" s="3">
        <v>3.2904</v>
      </c>
      <c r="M180" s="2">
        <v>71414.8416</v>
      </c>
      <c r="N180" s="3">
        <f t="array" ref="N180">$D$4</f>
        <v>3.55</v>
      </c>
      <c r="O180" s="2">
        <f t="array" ref="O180">IF(Tabela_padrão__GM_CONTAS_PAGAR_ABERTOS[[#This Row],[SIGLA_MOEDA]]="US$",Tabela_padrão__GM_CONTAS_PAGAR_ABERTOS[[#This Row],[VALOR_DOCUM]]*$D$4,Tabela_padrão__GM_CONTAS_PAGAR_ABERTOS[[#This Row],[SALDO_CONVERTIDO]])</f>
        <v>77049.2</v>
      </c>
      <c r="P180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80" t="s">
        <v>28</v>
      </c>
      <c r="R180" t="s">
        <v>388</v>
      </c>
      <c r="S180" s="1">
        <v>42557</v>
      </c>
      <c r="T180" t="s">
        <v>389</v>
      </c>
      <c r="U180" s="3">
        <v>3.9020999999999999</v>
      </c>
      <c r="V180" s="2">
        <f>Tabela_padrão__GM_CONTAS_PAGAR_ABERTOS[[#This Row],[PTAX DESEMB]]*Tabela_padrão__GM_CONTAS_PAGAR_ABERTOS[[#This Row],[VALOR_DOCUM]]</f>
        <v>84691.178400000004</v>
      </c>
    </row>
    <row r="181" spans="1:22" hidden="1" x14ac:dyDescent="0.2">
      <c r="A181" t="s">
        <v>17</v>
      </c>
      <c r="B181" t="s">
        <v>390</v>
      </c>
      <c r="C181" s="1">
        <v>42268</v>
      </c>
      <c r="D181" t="s">
        <v>386</v>
      </c>
      <c r="E181">
        <v>13101001</v>
      </c>
      <c r="F181" t="s">
        <v>391</v>
      </c>
      <c r="G181" s="4">
        <v>42677</v>
      </c>
      <c r="H181" t="s">
        <v>66</v>
      </c>
      <c r="I181" s="2">
        <v>5426</v>
      </c>
      <c r="J181">
        <v>0</v>
      </c>
      <c r="K181" s="2">
        <v>5426</v>
      </c>
      <c r="L181" s="3">
        <v>3.2904</v>
      </c>
      <c r="M181" s="2">
        <v>17853.7104</v>
      </c>
      <c r="N181" s="3">
        <f t="array" ref="N181">$D$4</f>
        <v>3.55</v>
      </c>
      <c r="O181" s="2">
        <f t="array" ref="O181">IF(Tabela_padrão__GM_CONTAS_PAGAR_ABERTOS[[#This Row],[SIGLA_MOEDA]]="US$",Tabela_padrão__GM_CONTAS_PAGAR_ABERTOS[[#This Row],[VALOR_DOCUM]]*$D$4,Tabela_padrão__GM_CONTAS_PAGAR_ABERTOS[[#This Row],[SALDO_CONVERTIDO]])</f>
        <v>19262.3</v>
      </c>
      <c r="P181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81" t="s">
        <v>28</v>
      </c>
      <c r="R181" t="s">
        <v>388</v>
      </c>
      <c r="S181" s="1">
        <v>42557</v>
      </c>
      <c r="T181" t="s">
        <v>392</v>
      </c>
      <c r="U181" s="3">
        <v>3.9020999999999999</v>
      </c>
      <c r="V181" s="2">
        <f>Tabela_padrão__GM_CONTAS_PAGAR_ABERTOS[[#This Row],[PTAX DESEMB]]*Tabela_padrão__GM_CONTAS_PAGAR_ABERTOS[[#This Row],[VALOR_DOCUM]]</f>
        <v>21172.794600000001</v>
      </c>
    </row>
    <row r="182" spans="1:22" hidden="1" x14ac:dyDescent="0.2">
      <c r="A182" t="s">
        <v>45</v>
      </c>
      <c r="B182" t="s">
        <v>18</v>
      </c>
      <c r="C182" s="1">
        <v>41823</v>
      </c>
      <c r="D182" t="s">
        <v>72</v>
      </c>
      <c r="E182">
        <v>19105002</v>
      </c>
      <c r="F182" t="s">
        <v>233</v>
      </c>
      <c r="G182" s="4">
        <v>42658</v>
      </c>
      <c r="H182" t="s">
        <v>21</v>
      </c>
      <c r="I182" s="2">
        <v>14210.53</v>
      </c>
      <c r="K182" s="2">
        <v>14210.53</v>
      </c>
      <c r="L182" s="3">
        <v>1</v>
      </c>
      <c r="M182" s="2">
        <v>14210.53</v>
      </c>
      <c r="N182" s="3">
        <f t="array" ref="N182">$D$4</f>
        <v>3.55</v>
      </c>
      <c r="O182" s="2">
        <f t="array" ref="O182">IF(Tabela_padrão__GM_CONTAS_PAGAR_ABERTOS[[#This Row],[SIGLA_MOEDA]]="US$",Tabela_padrão__GM_CONTAS_PAGAR_ABERTOS[[#This Row],[VALOR_DOCUM]]*$D$4,Tabela_padrão__GM_CONTAS_PAGAR_ABERTOS[[#This Row],[SALDO_CONVERTIDO]])</f>
        <v>14210.53</v>
      </c>
      <c r="P1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" t="s">
        <v>196</v>
      </c>
      <c r="R182" t="s">
        <v>234</v>
      </c>
      <c r="S182" s="1">
        <v>42557</v>
      </c>
      <c r="T182" t="s">
        <v>5621</v>
      </c>
      <c r="U182" s="3">
        <v>2.2134</v>
      </c>
      <c r="V182" s="2">
        <f>Tabela_padrão__GM_CONTAS_PAGAR_ABERTOS[[#This Row],[PTAX DESEMB]]*Tabela_padrão__GM_CONTAS_PAGAR_ABERTOS[[#This Row],[VALOR_DOCUM]]</f>
        <v>31453.587102000001</v>
      </c>
    </row>
    <row r="183" spans="1:22" hidden="1" x14ac:dyDescent="0.2">
      <c r="A183" t="s">
        <v>45</v>
      </c>
      <c r="B183" t="s">
        <v>18</v>
      </c>
      <c r="C183" s="1">
        <v>41925</v>
      </c>
      <c r="D183" t="s">
        <v>122</v>
      </c>
      <c r="E183">
        <v>19105002</v>
      </c>
      <c r="F183" t="s">
        <v>248</v>
      </c>
      <c r="G183" s="4">
        <v>42658</v>
      </c>
      <c r="H183" t="s">
        <v>21</v>
      </c>
      <c r="I183" s="2">
        <v>3033.33</v>
      </c>
      <c r="K183" s="2">
        <v>3033.33</v>
      </c>
      <c r="L183" s="3">
        <v>1</v>
      </c>
      <c r="M183" s="2">
        <v>3033.33</v>
      </c>
      <c r="N183" s="3">
        <f t="array" ref="N183">$D$4</f>
        <v>3.55</v>
      </c>
      <c r="O183" s="2">
        <f t="array" ref="O183">IF(Tabela_padrão__GM_CONTAS_PAGAR_ABERTOS[[#This Row],[SIGLA_MOEDA]]="US$",Tabela_padrão__GM_CONTAS_PAGAR_ABERTOS[[#This Row],[VALOR_DOCUM]]*$D$4,Tabela_padrão__GM_CONTAS_PAGAR_ABERTOS[[#This Row],[SALDO_CONVERTIDO]])</f>
        <v>3033.33</v>
      </c>
      <c r="P1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" t="s">
        <v>211</v>
      </c>
      <c r="R183" t="s">
        <v>249</v>
      </c>
      <c r="S183" s="1">
        <v>42557</v>
      </c>
      <c r="T183" t="s">
        <v>5638</v>
      </c>
      <c r="U183" s="3">
        <v>2.4102999999999999</v>
      </c>
      <c r="V183" s="2">
        <f>Tabela_padrão__GM_CONTAS_PAGAR_ABERTOS[[#This Row],[PTAX DESEMB]]*Tabela_padrão__GM_CONTAS_PAGAR_ABERTOS[[#This Row],[VALOR_DOCUM]]</f>
        <v>7311.235298999999</v>
      </c>
    </row>
    <row r="184" spans="1:22" hidden="1" x14ac:dyDescent="0.2">
      <c r="A184" t="s">
        <v>17</v>
      </c>
      <c r="B184" t="s">
        <v>25</v>
      </c>
      <c r="C184" s="1">
        <v>42327</v>
      </c>
      <c r="D184" t="s">
        <v>400</v>
      </c>
      <c r="E184">
        <v>13101001</v>
      </c>
      <c r="F184" t="s">
        <v>401</v>
      </c>
      <c r="G184" s="4">
        <v>42643</v>
      </c>
      <c r="H184" t="s">
        <v>66</v>
      </c>
      <c r="I184" s="2">
        <v>85000</v>
      </c>
      <c r="J184">
        <v>0</v>
      </c>
      <c r="K184" s="2">
        <v>85000</v>
      </c>
      <c r="L184" s="3">
        <v>3.2904</v>
      </c>
      <c r="M184" s="2">
        <v>279684</v>
      </c>
      <c r="N184" s="3">
        <f t="array" ref="N184">$D$4</f>
        <v>3.55</v>
      </c>
      <c r="O184" s="2">
        <f t="array" ref="O184">IF(Tabela_padrão__GM_CONTAS_PAGAR_ABERTOS[[#This Row],[SIGLA_MOEDA]]="US$",Tabela_padrão__GM_CONTAS_PAGAR_ABERTOS[[#This Row],[VALOR_DOCUM]]*$D$4,Tabela_padrão__GM_CONTAS_PAGAR_ABERTOS[[#This Row],[SALDO_CONVERTIDO]])</f>
        <v>301750</v>
      </c>
      <c r="P18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84" t="s">
        <v>28</v>
      </c>
      <c r="R184" t="s">
        <v>402</v>
      </c>
      <c r="S184" s="1">
        <v>42557</v>
      </c>
      <c r="T184" t="s">
        <v>403</v>
      </c>
      <c r="U184" s="3">
        <v>3.7921</v>
      </c>
      <c r="V184" s="2">
        <f>Tabela_padrão__GM_CONTAS_PAGAR_ABERTOS[[#This Row],[PTAX DESEMB]]*Tabela_padrão__GM_CONTAS_PAGAR_ABERTOS[[#This Row],[VALOR_DOCUM]]</f>
        <v>322328.5</v>
      </c>
    </row>
    <row r="185" spans="1:22" hidden="1" x14ac:dyDescent="0.2">
      <c r="A185" t="s">
        <v>17</v>
      </c>
      <c r="B185" t="s">
        <v>25</v>
      </c>
      <c r="C185" s="1">
        <v>42317</v>
      </c>
      <c r="D185" t="s">
        <v>404</v>
      </c>
      <c r="E185">
        <v>13115024</v>
      </c>
      <c r="F185" t="s">
        <v>405</v>
      </c>
      <c r="G185" s="4">
        <v>42352</v>
      </c>
      <c r="H185" t="s">
        <v>21</v>
      </c>
      <c r="I185" s="2">
        <v>388.7</v>
      </c>
      <c r="J185">
        <v>0</v>
      </c>
      <c r="K185" s="2">
        <v>388.7</v>
      </c>
      <c r="L185" s="3">
        <v>1</v>
      </c>
      <c r="M185" s="2">
        <v>388.7</v>
      </c>
      <c r="N185" s="3">
        <f t="array" ref="N185">$D$4</f>
        <v>3.55</v>
      </c>
      <c r="O185" s="2">
        <f t="array" ref="O185">IF(Tabela_padrão__GM_CONTAS_PAGAR_ABERTOS[[#This Row],[SIGLA_MOEDA]]="US$",Tabela_padrão__GM_CONTAS_PAGAR_ABERTOS[[#This Row],[VALOR_DOCUM]]*$D$4,Tabela_padrão__GM_CONTAS_PAGAR_ABERTOS[[#This Row],[SALDO_CONVERTIDO]])</f>
        <v>388.7</v>
      </c>
      <c r="P1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" t="s">
        <v>28</v>
      </c>
      <c r="R185" t="s">
        <v>406</v>
      </c>
      <c r="S185" s="1">
        <v>42557</v>
      </c>
      <c r="T185" t="s">
        <v>407</v>
      </c>
      <c r="U185" s="3">
        <v>3.8058999999999998</v>
      </c>
      <c r="V185" s="2">
        <f>Tabela_padrão__GM_CONTAS_PAGAR_ABERTOS[[#This Row],[PTAX DESEMB]]*Tabela_padrão__GM_CONTAS_PAGAR_ABERTOS[[#This Row],[VALOR_DOCUM]]</f>
        <v>1479.3533299999999</v>
      </c>
    </row>
    <row r="186" spans="1:22" hidden="1" x14ac:dyDescent="0.2">
      <c r="A186" t="s">
        <v>17</v>
      </c>
      <c r="B186" t="s">
        <v>25</v>
      </c>
      <c r="C186" s="1">
        <v>41645</v>
      </c>
      <c r="D186" t="s">
        <v>408</v>
      </c>
      <c r="E186">
        <v>13101008</v>
      </c>
      <c r="F186" t="s">
        <v>27</v>
      </c>
      <c r="G186" s="4">
        <v>43192</v>
      </c>
      <c r="H186" t="s">
        <v>21</v>
      </c>
      <c r="I186" s="2">
        <v>183680</v>
      </c>
      <c r="K186" s="2">
        <v>183680</v>
      </c>
      <c r="L186" s="3">
        <v>1</v>
      </c>
      <c r="M186" s="2">
        <v>183680</v>
      </c>
      <c r="N186" s="3">
        <f t="array" ref="N186">$D$4</f>
        <v>3.55</v>
      </c>
      <c r="O186" s="2">
        <f t="array" ref="O186">IF(Tabela_padrão__GM_CONTAS_PAGAR_ABERTOS[[#This Row],[SIGLA_MOEDA]]="US$",Tabela_padrão__GM_CONTAS_PAGAR_ABERTOS[[#This Row],[VALOR_DOCUM]]*$D$4,Tabela_padrão__GM_CONTAS_PAGAR_ABERTOS[[#This Row],[SALDO_CONVERTIDO]])</f>
        <v>183680</v>
      </c>
      <c r="P1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" t="s">
        <v>409</v>
      </c>
      <c r="R186" t="s">
        <v>410</v>
      </c>
      <c r="S186" s="1">
        <v>42557</v>
      </c>
      <c r="T186" t="s">
        <v>411</v>
      </c>
      <c r="U186" s="3">
        <v>2.3740999999999999</v>
      </c>
      <c r="V186" s="2">
        <f>Tabela_padrão__GM_CONTAS_PAGAR_ABERTOS[[#This Row],[PTAX DESEMB]]*Tabela_padrão__GM_CONTAS_PAGAR_ABERTOS[[#This Row],[VALOR_DOCUM]]</f>
        <v>436074.68799999997</v>
      </c>
    </row>
    <row r="187" spans="1:22" hidden="1" x14ac:dyDescent="0.2">
      <c r="A187" t="s">
        <v>17</v>
      </c>
      <c r="B187" t="s">
        <v>18</v>
      </c>
      <c r="C187" s="1">
        <v>42374</v>
      </c>
      <c r="D187" t="s">
        <v>412</v>
      </c>
      <c r="E187">
        <v>13180003</v>
      </c>
      <c r="F187" t="s">
        <v>413</v>
      </c>
      <c r="G187" s="4">
        <v>42740</v>
      </c>
      <c r="H187" t="s">
        <v>21</v>
      </c>
      <c r="I187" s="2">
        <v>34000</v>
      </c>
      <c r="K187" s="2">
        <v>34000</v>
      </c>
      <c r="L187" s="3">
        <v>1</v>
      </c>
      <c r="M187" s="2">
        <v>34000</v>
      </c>
      <c r="N187" s="3">
        <f t="array" ref="N187">$D$4</f>
        <v>3.55</v>
      </c>
      <c r="O187" s="2">
        <f t="array" ref="O187">IF(Tabela_padrão__GM_CONTAS_PAGAR_ABERTOS[[#This Row],[SIGLA_MOEDA]]="US$",Tabela_padrão__GM_CONTAS_PAGAR_ABERTOS[[#This Row],[VALOR_DOCUM]]*$D$4,Tabela_padrão__GM_CONTAS_PAGAR_ABERTOS[[#This Row],[SALDO_CONVERTIDO]])</f>
        <v>34000</v>
      </c>
      <c r="P1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" t="s">
        <v>414</v>
      </c>
      <c r="R187" t="s">
        <v>415</v>
      </c>
      <c r="S187" s="1">
        <v>42557</v>
      </c>
      <c r="T187" t="s">
        <v>416</v>
      </c>
      <c r="U187" s="3">
        <v>4.0387000000000004</v>
      </c>
      <c r="V187" s="2">
        <f>Tabela_padrão__GM_CONTAS_PAGAR_ABERTOS[[#This Row],[PTAX DESEMB]]*Tabela_padrão__GM_CONTAS_PAGAR_ABERTOS[[#This Row],[VALOR_DOCUM]]</f>
        <v>137315.80000000002</v>
      </c>
    </row>
    <row r="188" spans="1:22" hidden="1" x14ac:dyDescent="0.2">
      <c r="A188" t="s">
        <v>17</v>
      </c>
      <c r="B188" t="s">
        <v>385</v>
      </c>
      <c r="C188" s="1">
        <v>42341</v>
      </c>
      <c r="D188" t="s">
        <v>417</v>
      </c>
      <c r="E188">
        <v>13115016</v>
      </c>
      <c r="F188" t="s">
        <v>418</v>
      </c>
      <c r="G188" s="4">
        <v>42566</v>
      </c>
      <c r="H188" t="s">
        <v>21</v>
      </c>
      <c r="I188" s="2">
        <v>3319.26</v>
      </c>
      <c r="J188">
        <v>0</v>
      </c>
      <c r="K188" s="2">
        <v>3319.26</v>
      </c>
      <c r="L188" s="3">
        <v>1</v>
      </c>
      <c r="M188" s="2">
        <v>3319.26</v>
      </c>
      <c r="N188" s="3">
        <f t="array" ref="N188">$D$4</f>
        <v>3.55</v>
      </c>
      <c r="O188" s="2">
        <f t="array" ref="O188">IF(Tabela_padrão__GM_CONTAS_PAGAR_ABERTOS[[#This Row],[SIGLA_MOEDA]]="US$",Tabela_padrão__GM_CONTAS_PAGAR_ABERTOS[[#This Row],[VALOR_DOCUM]]*$D$4,Tabela_padrão__GM_CONTAS_PAGAR_ABERTOS[[#This Row],[SALDO_CONVERTIDO]])</f>
        <v>3319.26</v>
      </c>
      <c r="P1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" t="s">
        <v>28</v>
      </c>
      <c r="R188" t="s">
        <v>419</v>
      </c>
      <c r="S188" s="1">
        <v>42557</v>
      </c>
      <c r="T188" t="s">
        <v>420</v>
      </c>
      <c r="U188" s="3">
        <v>3.8544999999999998</v>
      </c>
      <c r="V188" s="2">
        <f>Tabela_padrão__GM_CONTAS_PAGAR_ABERTOS[[#This Row],[PTAX DESEMB]]*Tabela_padrão__GM_CONTAS_PAGAR_ABERTOS[[#This Row],[VALOR_DOCUM]]</f>
        <v>12794.087670000001</v>
      </c>
    </row>
    <row r="189" spans="1:22" hidden="1" x14ac:dyDescent="0.2">
      <c r="A189" t="s">
        <v>45</v>
      </c>
      <c r="B189" t="s">
        <v>18</v>
      </c>
      <c r="C189" s="1">
        <v>41768</v>
      </c>
      <c r="D189" t="s">
        <v>122</v>
      </c>
      <c r="E189">
        <v>13140001</v>
      </c>
      <c r="F189" t="s">
        <v>210</v>
      </c>
      <c r="G189" s="4">
        <v>42660</v>
      </c>
      <c r="H189" t="s">
        <v>21</v>
      </c>
      <c r="I189" s="2">
        <v>577.9</v>
      </c>
      <c r="K189" s="2">
        <v>577.9</v>
      </c>
      <c r="L189" s="3">
        <v>1</v>
      </c>
      <c r="M189" s="2">
        <v>577.9</v>
      </c>
      <c r="N189" s="3">
        <f t="array" ref="N189">$D$4</f>
        <v>3.55</v>
      </c>
      <c r="O189" s="2">
        <f t="array" ref="O189">IF(Tabela_padrão__GM_CONTAS_PAGAR_ABERTOS[[#This Row],[SIGLA_MOEDA]]="US$",Tabela_padrão__GM_CONTAS_PAGAR_ABERTOS[[#This Row],[VALOR_DOCUM]]*$D$4,Tabela_padrão__GM_CONTAS_PAGAR_ABERTOS[[#This Row],[SALDO_CONVERTIDO]])</f>
        <v>577.9</v>
      </c>
      <c r="P1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" t="s">
        <v>47</v>
      </c>
      <c r="R189" t="s">
        <v>212</v>
      </c>
      <c r="S189" s="1">
        <v>42557</v>
      </c>
      <c r="T189" t="s">
        <v>2048</v>
      </c>
      <c r="U189" s="3">
        <v>2.2107000000000001</v>
      </c>
      <c r="V189" s="2">
        <f>Tabela_padrão__GM_CONTAS_PAGAR_ABERTOS[[#This Row],[PTAX DESEMB]]*Tabela_padrão__GM_CONTAS_PAGAR_ABERTOS[[#This Row],[VALOR_DOCUM]]</f>
        <v>1277.5635299999999</v>
      </c>
    </row>
    <row r="190" spans="1:22" hidden="1" x14ac:dyDescent="0.2">
      <c r="A190" t="s">
        <v>45</v>
      </c>
      <c r="B190" t="s">
        <v>18</v>
      </c>
      <c r="C190" s="1">
        <v>41768</v>
      </c>
      <c r="D190" t="s">
        <v>122</v>
      </c>
      <c r="E190">
        <v>19105002</v>
      </c>
      <c r="F190" t="s">
        <v>210</v>
      </c>
      <c r="G190" s="4">
        <v>42660</v>
      </c>
      <c r="H190" t="s">
        <v>21</v>
      </c>
      <c r="I190" s="2">
        <v>5083.33</v>
      </c>
      <c r="K190" s="2">
        <v>5083.33</v>
      </c>
      <c r="L190" s="3">
        <v>1</v>
      </c>
      <c r="M190" s="2">
        <v>5083.33</v>
      </c>
      <c r="N190" s="3">
        <f t="array" ref="N190">$D$4</f>
        <v>3.55</v>
      </c>
      <c r="O190" s="2">
        <f t="array" ref="O190">IF(Tabela_padrão__GM_CONTAS_PAGAR_ABERTOS[[#This Row],[SIGLA_MOEDA]]="US$",Tabela_padrão__GM_CONTAS_PAGAR_ABERTOS[[#This Row],[VALOR_DOCUM]]*$D$4,Tabela_padrão__GM_CONTAS_PAGAR_ABERTOS[[#This Row],[SALDO_CONVERTIDO]])</f>
        <v>5083.33</v>
      </c>
      <c r="P1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" t="s">
        <v>211</v>
      </c>
      <c r="R190" t="s">
        <v>212</v>
      </c>
      <c r="S190" s="1">
        <v>42557</v>
      </c>
      <c r="T190" t="s">
        <v>2779</v>
      </c>
      <c r="U190" s="3">
        <v>2.2107000000000001</v>
      </c>
      <c r="V190" s="2">
        <f>Tabela_padrão__GM_CONTAS_PAGAR_ABERTOS[[#This Row],[PTAX DESEMB]]*Tabela_padrão__GM_CONTAS_PAGAR_ABERTOS[[#This Row],[VALOR_DOCUM]]</f>
        <v>11237.717631</v>
      </c>
    </row>
    <row r="191" spans="1:22" hidden="1" x14ac:dyDescent="0.2">
      <c r="A191" t="s">
        <v>17</v>
      </c>
      <c r="B191" t="s">
        <v>18</v>
      </c>
      <c r="C191" s="1">
        <v>42379</v>
      </c>
      <c r="D191" t="s">
        <v>425</v>
      </c>
      <c r="E191">
        <v>13130024</v>
      </c>
      <c r="F191" t="s">
        <v>426</v>
      </c>
      <c r="G191" s="4">
        <v>42684</v>
      </c>
      <c r="H191" t="s">
        <v>21</v>
      </c>
      <c r="I191" s="2">
        <v>200</v>
      </c>
      <c r="K191" s="2">
        <v>200</v>
      </c>
      <c r="L191" s="3">
        <v>1</v>
      </c>
      <c r="M191" s="2">
        <v>200</v>
      </c>
      <c r="N191" s="3">
        <f t="array" ref="N191">$D$4</f>
        <v>3.55</v>
      </c>
      <c r="O191" s="2">
        <f t="array" ref="O191">IF(Tabela_padrão__GM_CONTAS_PAGAR_ABERTOS[[#This Row],[SIGLA_MOEDA]]="US$",Tabela_padrão__GM_CONTAS_PAGAR_ABERTOS[[#This Row],[VALOR_DOCUM]]*$D$4,Tabela_padrão__GM_CONTAS_PAGAR_ABERTOS[[#This Row],[SALDO_CONVERTIDO]])</f>
        <v>200</v>
      </c>
      <c r="P1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" t="s">
        <v>362</v>
      </c>
      <c r="R191" t="s">
        <v>427</v>
      </c>
      <c r="S191" s="1">
        <v>42557</v>
      </c>
      <c r="T191" t="s">
        <v>428</v>
      </c>
      <c r="U191" s="3">
        <v>4.0250000000000004</v>
      </c>
      <c r="V191" s="2">
        <f>Tabela_padrão__GM_CONTAS_PAGAR_ABERTOS[[#This Row],[PTAX DESEMB]]*Tabela_padrão__GM_CONTAS_PAGAR_ABERTOS[[#This Row],[VALOR_DOCUM]]</f>
        <v>805.00000000000011</v>
      </c>
    </row>
    <row r="192" spans="1:22" hidden="1" x14ac:dyDescent="0.2">
      <c r="A192" t="s">
        <v>17</v>
      </c>
      <c r="B192" t="s">
        <v>18</v>
      </c>
      <c r="C192" s="1">
        <v>42376</v>
      </c>
      <c r="D192" t="s">
        <v>429</v>
      </c>
      <c r="E192">
        <v>13180004</v>
      </c>
      <c r="F192" t="s">
        <v>430</v>
      </c>
      <c r="G192" s="4">
        <v>42618</v>
      </c>
      <c r="H192" t="s">
        <v>21</v>
      </c>
      <c r="I192" s="2">
        <v>30000</v>
      </c>
      <c r="K192" s="2">
        <v>30000</v>
      </c>
      <c r="L192" s="3">
        <v>1</v>
      </c>
      <c r="M192" s="2">
        <v>30000</v>
      </c>
      <c r="N192" s="3">
        <f t="array" ref="N192">$D$4</f>
        <v>3.55</v>
      </c>
      <c r="O192" s="2">
        <f t="array" ref="O192">IF(Tabela_padrão__GM_CONTAS_PAGAR_ABERTOS[[#This Row],[SIGLA_MOEDA]]="US$",Tabela_padrão__GM_CONTAS_PAGAR_ABERTOS[[#This Row],[VALOR_DOCUM]]*$D$4,Tabela_padrão__GM_CONTAS_PAGAR_ABERTOS[[#This Row],[SALDO_CONVERTIDO]])</f>
        <v>30000</v>
      </c>
      <c r="P1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" t="s">
        <v>414</v>
      </c>
      <c r="R192" t="s">
        <v>431</v>
      </c>
      <c r="S192" s="1">
        <v>42557</v>
      </c>
      <c r="T192" t="s">
        <v>432</v>
      </c>
      <c r="U192" s="3">
        <v>4.0303000000000004</v>
      </c>
      <c r="V192" s="2">
        <f>Tabela_padrão__GM_CONTAS_PAGAR_ABERTOS[[#This Row],[PTAX DESEMB]]*Tabela_padrão__GM_CONTAS_PAGAR_ABERTOS[[#This Row],[VALOR_DOCUM]]</f>
        <v>120909.00000000001</v>
      </c>
    </row>
    <row r="193" spans="1:22" hidden="1" x14ac:dyDescent="0.2">
      <c r="A193" t="s">
        <v>17</v>
      </c>
      <c r="B193" t="s">
        <v>385</v>
      </c>
      <c r="C193" s="1">
        <v>42374</v>
      </c>
      <c r="D193" t="s">
        <v>433</v>
      </c>
      <c r="E193">
        <v>13115012</v>
      </c>
      <c r="F193" t="s">
        <v>434</v>
      </c>
      <c r="G193" s="4">
        <v>42684</v>
      </c>
      <c r="H193" t="s">
        <v>21</v>
      </c>
      <c r="I193" s="2">
        <v>850</v>
      </c>
      <c r="K193" s="2">
        <v>850</v>
      </c>
      <c r="L193" s="3">
        <v>1</v>
      </c>
      <c r="M193" s="2">
        <v>850</v>
      </c>
      <c r="N193" s="3">
        <f t="array" ref="N193">$D$4</f>
        <v>3.55</v>
      </c>
      <c r="O193" s="2">
        <f t="array" ref="O193">IF(Tabela_padrão__GM_CONTAS_PAGAR_ABERTOS[[#This Row],[SIGLA_MOEDA]]="US$",Tabela_padrão__GM_CONTAS_PAGAR_ABERTOS[[#This Row],[VALOR_DOCUM]]*$D$4,Tabela_padrão__GM_CONTAS_PAGAR_ABERTOS[[#This Row],[SALDO_CONVERTIDO]])</f>
        <v>850</v>
      </c>
      <c r="P1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" t="s">
        <v>435</v>
      </c>
      <c r="R193" t="s">
        <v>436</v>
      </c>
      <c r="S193" s="1">
        <v>42557</v>
      </c>
      <c r="T193" t="s">
        <v>437</v>
      </c>
      <c r="U193" s="3">
        <v>4.0387000000000004</v>
      </c>
      <c r="V193" s="2">
        <f>Tabela_padrão__GM_CONTAS_PAGAR_ABERTOS[[#This Row],[PTAX DESEMB]]*Tabela_padrão__GM_CONTAS_PAGAR_ABERTOS[[#This Row],[VALOR_DOCUM]]</f>
        <v>3432.8950000000004</v>
      </c>
    </row>
    <row r="194" spans="1:22" hidden="1" x14ac:dyDescent="0.2">
      <c r="A194" t="s">
        <v>17</v>
      </c>
      <c r="B194" t="s">
        <v>323</v>
      </c>
      <c r="C194" s="1">
        <v>42374</v>
      </c>
      <c r="D194" t="s">
        <v>433</v>
      </c>
      <c r="E194">
        <v>13115012</v>
      </c>
      <c r="F194" t="s">
        <v>438</v>
      </c>
      <c r="G194" s="4">
        <v>42623</v>
      </c>
      <c r="H194" t="s">
        <v>21</v>
      </c>
      <c r="I194" s="2">
        <v>850</v>
      </c>
      <c r="K194" s="2">
        <v>850</v>
      </c>
      <c r="L194" s="3">
        <v>1</v>
      </c>
      <c r="M194" s="2">
        <v>850</v>
      </c>
      <c r="N194" s="3">
        <f t="array" ref="N194">$D$4</f>
        <v>3.55</v>
      </c>
      <c r="O194" s="2">
        <f t="array" ref="O194">IF(Tabela_padrão__GM_CONTAS_PAGAR_ABERTOS[[#This Row],[SIGLA_MOEDA]]="US$",Tabela_padrão__GM_CONTAS_PAGAR_ABERTOS[[#This Row],[VALOR_DOCUM]]*$D$4,Tabela_padrão__GM_CONTAS_PAGAR_ABERTOS[[#This Row],[SALDO_CONVERTIDO]])</f>
        <v>850</v>
      </c>
      <c r="P1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" t="s">
        <v>435</v>
      </c>
      <c r="R194" t="s">
        <v>439</v>
      </c>
      <c r="S194" s="1">
        <v>42557</v>
      </c>
      <c r="T194" t="s">
        <v>440</v>
      </c>
      <c r="U194" s="3">
        <v>4.0387000000000004</v>
      </c>
      <c r="V194" s="2">
        <f>Tabela_padrão__GM_CONTAS_PAGAR_ABERTOS[[#This Row],[PTAX DESEMB]]*Tabela_padrão__GM_CONTAS_PAGAR_ABERTOS[[#This Row],[VALOR_DOCUM]]</f>
        <v>3432.8950000000004</v>
      </c>
    </row>
    <row r="195" spans="1:22" hidden="1" x14ac:dyDescent="0.2">
      <c r="A195" t="s">
        <v>17</v>
      </c>
      <c r="B195" t="s">
        <v>25</v>
      </c>
      <c r="C195" s="1">
        <v>42374</v>
      </c>
      <c r="D195" t="s">
        <v>360</v>
      </c>
      <c r="E195">
        <v>13115026</v>
      </c>
      <c r="F195" t="s">
        <v>441</v>
      </c>
      <c r="G195" s="4">
        <v>42587</v>
      </c>
      <c r="H195" t="s">
        <v>21</v>
      </c>
      <c r="I195" s="2">
        <v>530</v>
      </c>
      <c r="K195" s="2">
        <v>530</v>
      </c>
      <c r="L195" s="3">
        <v>1</v>
      </c>
      <c r="M195" s="2">
        <v>530</v>
      </c>
      <c r="N195" s="3">
        <f t="array" ref="N195">$D$4</f>
        <v>3.55</v>
      </c>
      <c r="O195" s="2">
        <f t="array" ref="O195">IF(Tabela_padrão__GM_CONTAS_PAGAR_ABERTOS[[#This Row],[SIGLA_MOEDA]]="US$",Tabela_padrão__GM_CONTAS_PAGAR_ABERTOS[[#This Row],[VALOR_DOCUM]]*$D$4,Tabela_padrão__GM_CONTAS_PAGAR_ABERTOS[[#This Row],[SALDO_CONVERTIDO]])</f>
        <v>530</v>
      </c>
      <c r="P1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" t="s">
        <v>442</v>
      </c>
      <c r="R195" t="s">
        <v>443</v>
      </c>
      <c r="S195" s="1">
        <v>42557</v>
      </c>
      <c r="T195" t="s">
        <v>444</v>
      </c>
      <c r="U195" s="3">
        <v>4.0387000000000004</v>
      </c>
      <c r="V195" s="2">
        <f>Tabela_padrão__GM_CONTAS_PAGAR_ABERTOS[[#This Row],[PTAX DESEMB]]*Tabela_padrão__GM_CONTAS_PAGAR_ABERTOS[[#This Row],[VALOR_DOCUM]]</f>
        <v>2140.5110000000004</v>
      </c>
    </row>
    <row r="196" spans="1:22" hidden="1" x14ac:dyDescent="0.2">
      <c r="A196" t="s">
        <v>45</v>
      </c>
      <c r="B196" t="s">
        <v>18</v>
      </c>
      <c r="C196" s="1">
        <v>41771</v>
      </c>
      <c r="D196" t="s">
        <v>122</v>
      </c>
      <c r="E196">
        <v>13140001</v>
      </c>
      <c r="F196" t="s">
        <v>214</v>
      </c>
      <c r="G196" s="4">
        <v>42660</v>
      </c>
      <c r="H196" t="s">
        <v>21</v>
      </c>
      <c r="I196" s="2">
        <v>928.44</v>
      </c>
      <c r="K196" s="2">
        <v>928.44</v>
      </c>
      <c r="L196" s="3">
        <v>1</v>
      </c>
      <c r="M196" s="2">
        <v>928.44</v>
      </c>
      <c r="N196" s="3">
        <f t="array" ref="N196">$D$4</f>
        <v>3.55</v>
      </c>
      <c r="O196" s="2">
        <f t="array" ref="O196">IF(Tabela_padrão__GM_CONTAS_PAGAR_ABERTOS[[#This Row],[SIGLA_MOEDA]]="US$",Tabela_padrão__GM_CONTAS_PAGAR_ABERTOS[[#This Row],[VALOR_DOCUM]]*$D$4,Tabela_padrão__GM_CONTAS_PAGAR_ABERTOS[[#This Row],[SALDO_CONVERTIDO]])</f>
        <v>928.44</v>
      </c>
      <c r="P1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" t="s">
        <v>47</v>
      </c>
      <c r="R196" t="s">
        <v>215</v>
      </c>
      <c r="S196" s="1">
        <v>42557</v>
      </c>
      <c r="T196" t="s">
        <v>2789</v>
      </c>
      <c r="U196" s="3">
        <v>2.2191999999999998</v>
      </c>
      <c r="V196" s="2">
        <f>Tabela_padrão__GM_CONTAS_PAGAR_ABERTOS[[#This Row],[PTAX DESEMB]]*Tabela_padrão__GM_CONTAS_PAGAR_ABERTOS[[#This Row],[VALOR_DOCUM]]</f>
        <v>2060.3940480000001</v>
      </c>
    </row>
    <row r="197" spans="1:22" hidden="1" x14ac:dyDescent="0.2">
      <c r="A197" t="s">
        <v>45</v>
      </c>
      <c r="B197" t="s">
        <v>18</v>
      </c>
      <c r="C197" s="1">
        <v>41771</v>
      </c>
      <c r="D197" t="s">
        <v>122</v>
      </c>
      <c r="E197">
        <v>19105002</v>
      </c>
      <c r="F197" t="s">
        <v>214</v>
      </c>
      <c r="G197" s="4">
        <v>42660</v>
      </c>
      <c r="H197" t="s">
        <v>21</v>
      </c>
      <c r="I197" s="2">
        <v>8166.66</v>
      </c>
      <c r="K197" s="2">
        <v>8166.66</v>
      </c>
      <c r="L197" s="3">
        <v>1</v>
      </c>
      <c r="M197" s="2">
        <v>8166.66</v>
      </c>
      <c r="N197" s="3">
        <f t="array" ref="N197">$D$4</f>
        <v>3.55</v>
      </c>
      <c r="O197" s="2">
        <f t="array" ref="O197">IF(Tabela_padrão__GM_CONTAS_PAGAR_ABERTOS[[#This Row],[SIGLA_MOEDA]]="US$",Tabela_padrão__GM_CONTAS_PAGAR_ABERTOS[[#This Row],[VALOR_DOCUM]]*$D$4,Tabela_padrão__GM_CONTAS_PAGAR_ABERTOS[[#This Row],[SALDO_CONVERTIDO]])</f>
        <v>8166.66</v>
      </c>
      <c r="P1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" t="s">
        <v>211</v>
      </c>
      <c r="R197" t="s">
        <v>215</v>
      </c>
      <c r="S197" s="1">
        <v>42557</v>
      </c>
      <c r="T197" t="s">
        <v>3499</v>
      </c>
      <c r="U197" s="3">
        <v>2.2191999999999998</v>
      </c>
      <c r="V197" s="2">
        <f>Tabela_padrão__GM_CONTAS_PAGAR_ABERTOS[[#This Row],[PTAX DESEMB]]*Tabela_padrão__GM_CONTAS_PAGAR_ABERTOS[[#This Row],[VALOR_DOCUM]]</f>
        <v>18123.451871999998</v>
      </c>
    </row>
    <row r="198" spans="1:22" hidden="1" x14ac:dyDescent="0.2">
      <c r="A198" t="s">
        <v>17</v>
      </c>
      <c r="B198" t="s">
        <v>18</v>
      </c>
      <c r="C198" s="1">
        <v>42374</v>
      </c>
      <c r="D198" t="s">
        <v>449</v>
      </c>
      <c r="E198">
        <v>13130030</v>
      </c>
      <c r="F198" t="s">
        <v>430</v>
      </c>
      <c r="G198" s="4">
        <v>42679</v>
      </c>
      <c r="H198" t="s">
        <v>21</v>
      </c>
      <c r="I198" s="2">
        <v>8800</v>
      </c>
      <c r="K198" s="2">
        <v>8800</v>
      </c>
      <c r="L198" s="3">
        <v>1</v>
      </c>
      <c r="M198" s="2">
        <v>8800</v>
      </c>
      <c r="N198" s="3">
        <f t="array" ref="N198">$D$4</f>
        <v>3.55</v>
      </c>
      <c r="O198" s="2">
        <f t="array" ref="O198">IF(Tabela_padrão__GM_CONTAS_PAGAR_ABERTOS[[#This Row],[SIGLA_MOEDA]]="US$",Tabela_padrão__GM_CONTAS_PAGAR_ABERTOS[[#This Row],[VALOR_DOCUM]]*$D$4,Tabela_padrão__GM_CONTAS_PAGAR_ABERTOS[[#This Row],[SALDO_CONVERTIDO]])</f>
        <v>8800</v>
      </c>
      <c r="P1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" t="s">
        <v>312</v>
      </c>
      <c r="R198" t="s">
        <v>450</v>
      </c>
      <c r="S198" s="1">
        <v>42557</v>
      </c>
      <c r="T198" t="s">
        <v>451</v>
      </c>
      <c r="U198" s="3">
        <v>4.0387000000000004</v>
      </c>
      <c r="V198" s="2">
        <f>Tabela_padrão__GM_CONTAS_PAGAR_ABERTOS[[#This Row],[PTAX DESEMB]]*Tabela_padrão__GM_CONTAS_PAGAR_ABERTOS[[#This Row],[VALOR_DOCUM]]</f>
        <v>35540.560000000005</v>
      </c>
    </row>
    <row r="199" spans="1:22" hidden="1" x14ac:dyDescent="0.2">
      <c r="A199" t="s">
        <v>17</v>
      </c>
      <c r="B199" t="s">
        <v>18</v>
      </c>
      <c r="C199" s="1">
        <v>42374</v>
      </c>
      <c r="D199" t="s">
        <v>452</v>
      </c>
      <c r="E199">
        <v>13130024</v>
      </c>
      <c r="F199" t="s">
        <v>453</v>
      </c>
      <c r="G199" s="4">
        <v>42618</v>
      </c>
      <c r="H199" t="s">
        <v>21</v>
      </c>
      <c r="I199" s="2">
        <v>600</v>
      </c>
      <c r="K199" s="2">
        <v>600</v>
      </c>
      <c r="L199" s="3">
        <v>1</v>
      </c>
      <c r="M199" s="2">
        <v>600</v>
      </c>
      <c r="N199" s="3">
        <f t="array" ref="N199">$D$4</f>
        <v>3.55</v>
      </c>
      <c r="O199" s="2">
        <f t="array" ref="O199">IF(Tabela_padrão__GM_CONTAS_PAGAR_ABERTOS[[#This Row],[SIGLA_MOEDA]]="US$",Tabela_padrão__GM_CONTAS_PAGAR_ABERTOS[[#This Row],[VALOR_DOCUM]]*$D$4,Tabela_padrão__GM_CONTAS_PAGAR_ABERTOS[[#This Row],[SALDO_CONVERTIDO]])</f>
        <v>600</v>
      </c>
      <c r="P1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" t="s">
        <v>362</v>
      </c>
      <c r="R199" t="s">
        <v>454</v>
      </c>
      <c r="S199" s="1">
        <v>42557</v>
      </c>
      <c r="T199" t="s">
        <v>455</v>
      </c>
      <c r="U199" s="3">
        <v>4.0387000000000004</v>
      </c>
      <c r="V199" s="2">
        <f>Tabela_padrão__GM_CONTAS_PAGAR_ABERTOS[[#This Row],[PTAX DESEMB]]*Tabela_padrão__GM_CONTAS_PAGAR_ABERTOS[[#This Row],[VALOR_DOCUM]]</f>
        <v>2423.2200000000003</v>
      </c>
    </row>
    <row r="200" spans="1:22" hidden="1" x14ac:dyDescent="0.2">
      <c r="A200" t="s">
        <v>17</v>
      </c>
      <c r="B200" t="s">
        <v>202</v>
      </c>
      <c r="C200" s="1">
        <v>42395</v>
      </c>
      <c r="D200" t="s">
        <v>456</v>
      </c>
      <c r="E200">
        <v>13115011</v>
      </c>
      <c r="F200" t="s">
        <v>457</v>
      </c>
      <c r="G200" s="4">
        <v>42747</v>
      </c>
      <c r="H200" t="s">
        <v>21</v>
      </c>
      <c r="I200" s="2">
        <v>2000</v>
      </c>
      <c r="K200" s="2">
        <v>2000</v>
      </c>
      <c r="L200" s="3">
        <v>1</v>
      </c>
      <c r="M200" s="2">
        <v>2000</v>
      </c>
      <c r="N200" s="3">
        <f t="array" ref="N200">$D$4</f>
        <v>3.55</v>
      </c>
      <c r="O200" s="2">
        <f t="array" ref="O200">IF(Tabela_padrão__GM_CONTAS_PAGAR_ABERTOS[[#This Row],[SIGLA_MOEDA]]="US$",Tabela_padrão__GM_CONTAS_PAGAR_ABERTOS[[#This Row],[VALOR_DOCUM]]*$D$4,Tabela_padrão__GM_CONTAS_PAGAR_ABERTOS[[#This Row],[SALDO_CONVERTIDO]])</f>
        <v>2000</v>
      </c>
      <c r="P2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" t="s">
        <v>458</v>
      </c>
      <c r="R200" t="s">
        <v>459</v>
      </c>
      <c r="S200" s="1">
        <v>42557</v>
      </c>
      <c r="T200" t="s">
        <v>460</v>
      </c>
      <c r="U200" s="3">
        <v>4.1002000000000001</v>
      </c>
      <c r="V200" s="2">
        <f>Tabela_padrão__GM_CONTAS_PAGAR_ABERTOS[[#This Row],[PTAX DESEMB]]*Tabela_padrão__GM_CONTAS_PAGAR_ABERTOS[[#This Row],[VALOR_DOCUM]]</f>
        <v>8200.4</v>
      </c>
    </row>
    <row r="201" spans="1:22" hidden="1" x14ac:dyDescent="0.2">
      <c r="A201" t="s">
        <v>17</v>
      </c>
      <c r="B201" t="s">
        <v>18</v>
      </c>
      <c r="C201" s="1">
        <v>42395</v>
      </c>
      <c r="D201" t="s">
        <v>461</v>
      </c>
      <c r="E201">
        <v>13130007</v>
      </c>
      <c r="F201" t="s">
        <v>462</v>
      </c>
      <c r="G201" s="4">
        <v>42587</v>
      </c>
      <c r="H201" t="s">
        <v>21</v>
      </c>
      <c r="I201" s="2">
        <v>550</v>
      </c>
      <c r="K201" s="2">
        <v>550</v>
      </c>
      <c r="L201" s="3">
        <v>1</v>
      </c>
      <c r="M201" s="2">
        <v>550</v>
      </c>
      <c r="N201" s="3">
        <f t="array" ref="N201">$D$4</f>
        <v>3.55</v>
      </c>
      <c r="O201" s="2">
        <f t="array" ref="O201">IF(Tabela_padrão__GM_CONTAS_PAGAR_ABERTOS[[#This Row],[SIGLA_MOEDA]]="US$",Tabela_padrão__GM_CONTAS_PAGAR_ABERTOS[[#This Row],[VALOR_DOCUM]]*$D$4,Tabela_padrão__GM_CONTAS_PAGAR_ABERTOS[[#This Row],[SALDO_CONVERTIDO]])</f>
        <v>550</v>
      </c>
      <c r="P2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" t="s">
        <v>463</v>
      </c>
      <c r="R201" t="s">
        <v>464</v>
      </c>
      <c r="S201" s="1">
        <v>42557</v>
      </c>
      <c r="T201" t="s">
        <v>465</v>
      </c>
      <c r="U201" s="3">
        <v>4.1002000000000001</v>
      </c>
      <c r="V201" s="2">
        <f>Tabela_padrão__GM_CONTAS_PAGAR_ABERTOS[[#This Row],[PTAX DESEMB]]*Tabela_padrão__GM_CONTAS_PAGAR_ABERTOS[[#This Row],[VALOR_DOCUM]]</f>
        <v>2255.11</v>
      </c>
    </row>
    <row r="202" spans="1:22" hidden="1" x14ac:dyDescent="0.2">
      <c r="A202" t="s">
        <v>17</v>
      </c>
      <c r="B202" t="s">
        <v>330</v>
      </c>
      <c r="C202" s="1">
        <v>42401</v>
      </c>
      <c r="D202" t="s">
        <v>466</v>
      </c>
      <c r="E202">
        <v>13103006</v>
      </c>
      <c r="F202" t="s">
        <v>467</v>
      </c>
      <c r="G202" s="4">
        <v>42606</v>
      </c>
      <c r="H202" t="s">
        <v>21</v>
      </c>
      <c r="I202" s="2">
        <v>2574.52</v>
      </c>
      <c r="K202" s="2">
        <v>2574.52</v>
      </c>
      <c r="L202" s="3">
        <v>1</v>
      </c>
      <c r="M202" s="2">
        <v>2574.52</v>
      </c>
      <c r="N202" s="3">
        <f t="array" ref="N202">$D$4</f>
        <v>3.55</v>
      </c>
      <c r="O202" s="2">
        <f t="array" ref="O202">IF(Tabela_padrão__GM_CONTAS_PAGAR_ABERTOS[[#This Row],[SIGLA_MOEDA]]="US$",Tabela_padrão__GM_CONTAS_PAGAR_ABERTOS[[#This Row],[VALOR_DOCUM]]*$D$4,Tabela_padrão__GM_CONTAS_PAGAR_ABERTOS[[#This Row],[SALDO_CONVERTIDO]])</f>
        <v>2574.52</v>
      </c>
      <c r="P2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" t="s">
        <v>28</v>
      </c>
      <c r="S202" s="1">
        <v>42557</v>
      </c>
      <c r="T202" t="s">
        <v>468</v>
      </c>
      <c r="U202" s="3">
        <v>4.0427999999999997</v>
      </c>
      <c r="V202" s="2">
        <f>Tabela_padrão__GM_CONTAS_PAGAR_ABERTOS[[#This Row],[PTAX DESEMB]]*Tabela_padrão__GM_CONTAS_PAGAR_ABERTOS[[#This Row],[VALOR_DOCUM]]</f>
        <v>10408.269456</v>
      </c>
    </row>
    <row r="203" spans="1:22" hidden="1" x14ac:dyDescent="0.2">
      <c r="A203" t="s">
        <v>17</v>
      </c>
      <c r="B203" t="s">
        <v>330</v>
      </c>
      <c r="C203" s="1">
        <v>42401</v>
      </c>
      <c r="D203" t="s">
        <v>466</v>
      </c>
      <c r="E203">
        <v>13103006</v>
      </c>
      <c r="F203" t="s">
        <v>467</v>
      </c>
      <c r="G203" s="4">
        <v>42637</v>
      </c>
      <c r="H203" t="s">
        <v>21</v>
      </c>
      <c r="I203" s="2">
        <v>2574.52</v>
      </c>
      <c r="K203" s="2">
        <v>2574.52</v>
      </c>
      <c r="L203" s="3">
        <v>1</v>
      </c>
      <c r="M203" s="2">
        <v>2574.52</v>
      </c>
      <c r="N203" s="3">
        <f t="array" ref="N203">$D$4</f>
        <v>3.55</v>
      </c>
      <c r="O203" s="2">
        <f t="array" ref="O203">IF(Tabela_padrão__GM_CONTAS_PAGAR_ABERTOS[[#This Row],[SIGLA_MOEDA]]="US$",Tabela_padrão__GM_CONTAS_PAGAR_ABERTOS[[#This Row],[VALOR_DOCUM]]*$D$4,Tabela_padrão__GM_CONTAS_PAGAR_ABERTOS[[#This Row],[SALDO_CONVERTIDO]])</f>
        <v>2574.52</v>
      </c>
      <c r="P2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" t="s">
        <v>28</v>
      </c>
      <c r="S203" s="1">
        <v>42557</v>
      </c>
      <c r="T203" t="s">
        <v>469</v>
      </c>
      <c r="U203" s="3">
        <v>4.0427999999999997</v>
      </c>
      <c r="V203" s="2">
        <f>Tabela_padrão__GM_CONTAS_PAGAR_ABERTOS[[#This Row],[PTAX DESEMB]]*Tabela_padrão__GM_CONTAS_PAGAR_ABERTOS[[#This Row],[VALOR_DOCUM]]</f>
        <v>10408.269456</v>
      </c>
    </row>
    <row r="204" spans="1:22" hidden="1" x14ac:dyDescent="0.2">
      <c r="A204" t="s">
        <v>17</v>
      </c>
      <c r="B204" t="s">
        <v>18</v>
      </c>
      <c r="C204" s="1">
        <v>42398</v>
      </c>
      <c r="D204" t="s">
        <v>470</v>
      </c>
      <c r="E204">
        <v>19105029</v>
      </c>
      <c r="F204" t="s">
        <v>471</v>
      </c>
      <c r="G204" s="4">
        <v>42653</v>
      </c>
      <c r="H204" t="s">
        <v>21</v>
      </c>
      <c r="I204" s="2">
        <v>68300</v>
      </c>
      <c r="K204" s="2">
        <v>68300</v>
      </c>
      <c r="L204" s="3">
        <v>1</v>
      </c>
      <c r="M204" s="2">
        <v>68300</v>
      </c>
      <c r="N204" s="3">
        <f t="array" ref="N204">$D$4</f>
        <v>3.55</v>
      </c>
      <c r="O204" s="2">
        <f t="array" ref="O204">IF(Tabela_padrão__GM_CONTAS_PAGAR_ABERTOS[[#This Row],[SIGLA_MOEDA]]="US$",Tabela_padrão__GM_CONTAS_PAGAR_ABERTOS[[#This Row],[VALOR_DOCUM]]*$D$4,Tabela_padrão__GM_CONTAS_PAGAR_ABERTOS[[#This Row],[SALDO_CONVERTIDO]])</f>
        <v>68300</v>
      </c>
      <c r="P2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" t="s">
        <v>338</v>
      </c>
      <c r="R204" t="s">
        <v>472</v>
      </c>
      <c r="S204" s="1">
        <v>42557</v>
      </c>
      <c r="T204" t="s">
        <v>473</v>
      </c>
      <c r="U204" s="3">
        <v>4.0838000000000001</v>
      </c>
      <c r="V204" s="2">
        <f>Tabela_padrão__GM_CONTAS_PAGAR_ABERTOS[[#This Row],[PTAX DESEMB]]*Tabela_padrão__GM_CONTAS_PAGAR_ABERTOS[[#This Row],[VALOR_DOCUM]]</f>
        <v>278923.53999999998</v>
      </c>
    </row>
    <row r="205" spans="1:22" hidden="1" x14ac:dyDescent="0.2">
      <c r="A205" t="s">
        <v>17</v>
      </c>
      <c r="B205" t="s">
        <v>18</v>
      </c>
      <c r="C205" s="1">
        <v>42396</v>
      </c>
      <c r="D205" t="s">
        <v>474</v>
      </c>
      <c r="E205">
        <v>19105029</v>
      </c>
      <c r="F205" t="s">
        <v>475</v>
      </c>
      <c r="G205" s="4">
        <v>42628</v>
      </c>
      <c r="H205" t="s">
        <v>21</v>
      </c>
      <c r="I205" s="2">
        <v>39410</v>
      </c>
      <c r="K205" s="2">
        <v>39410</v>
      </c>
      <c r="L205" s="3">
        <v>1</v>
      </c>
      <c r="M205" s="2">
        <v>39410</v>
      </c>
      <c r="N205" s="3">
        <f t="array" ref="N205">$D$4</f>
        <v>3.55</v>
      </c>
      <c r="O205" s="2">
        <f t="array" ref="O205">IF(Tabela_padrão__GM_CONTAS_PAGAR_ABERTOS[[#This Row],[SIGLA_MOEDA]]="US$",Tabela_padrão__GM_CONTAS_PAGAR_ABERTOS[[#This Row],[VALOR_DOCUM]]*$D$4,Tabela_padrão__GM_CONTAS_PAGAR_ABERTOS[[#This Row],[SALDO_CONVERTIDO]])</f>
        <v>39410</v>
      </c>
      <c r="P2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" t="s">
        <v>338</v>
      </c>
      <c r="R205" t="s">
        <v>476</v>
      </c>
      <c r="S205" s="1">
        <v>42557</v>
      </c>
      <c r="T205" t="s">
        <v>477</v>
      </c>
      <c r="U205" s="3">
        <v>4.0967000000000002</v>
      </c>
      <c r="V205" s="2">
        <f>Tabela_padrão__GM_CONTAS_PAGAR_ABERTOS[[#This Row],[PTAX DESEMB]]*Tabela_padrão__GM_CONTAS_PAGAR_ABERTOS[[#This Row],[VALOR_DOCUM]]</f>
        <v>161450.94700000001</v>
      </c>
    </row>
    <row r="206" spans="1:22" hidden="1" x14ac:dyDescent="0.2">
      <c r="A206" t="s">
        <v>17</v>
      </c>
      <c r="B206" t="s">
        <v>25</v>
      </c>
      <c r="C206" s="1">
        <v>42397</v>
      </c>
      <c r="D206" t="s">
        <v>478</v>
      </c>
      <c r="E206">
        <v>13101001</v>
      </c>
      <c r="F206" t="s">
        <v>479</v>
      </c>
      <c r="G206" s="4">
        <v>42633</v>
      </c>
      <c r="H206" t="s">
        <v>66</v>
      </c>
      <c r="I206" s="2">
        <v>666508.4</v>
      </c>
      <c r="J206">
        <v>0</v>
      </c>
      <c r="K206" s="2">
        <v>666508.4</v>
      </c>
      <c r="L206" s="3">
        <v>3.2904</v>
      </c>
      <c r="M206" s="2">
        <v>2193079.23936</v>
      </c>
      <c r="N206" s="3">
        <f t="array" ref="N206">$D$4</f>
        <v>3.55</v>
      </c>
      <c r="O206" s="2">
        <f t="array" ref="O206">IF(Tabela_padrão__GM_CONTAS_PAGAR_ABERTOS[[#This Row],[SIGLA_MOEDA]]="US$",Tabela_padrão__GM_CONTAS_PAGAR_ABERTOS[[#This Row],[VALOR_DOCUM]]*$D$4,Tabela_padrão__GM_CONTAS_PAGAR_ABERTOS[[#This Row],[SALDO_CONVERTIDO]])</f>
        <v>2366104.8199999998</v>
      </c>
      <c r="P206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06" t="s">
        <v>28</v>
      </c>
      <c r="R206" t="s">
        <v>480</v>
      </c>
      <c r="S206" s="1">
        <v>42557</v>
      </c>
      <c r="T206" t="s">
        <v>481</v>
      </c>
      <c r="U206" s="3">
        <v>4.0448000000000004</v>
      </c>
      <c r="V206" s="2">
        <f>Tabela_padrão__GM_CONTAS_PAGAR_ABERTOS[[#This Row],[PTAX DESEMB]]*Tabela_padrão__GM_CONTAS_PAGAR_ABERTOS[[#This Row],[VALOR_DOCUM]]</f>
        <v>2695893.1763200006</v>
      </c>
    </row>
    <row r="207" spans="1:22" hidden="1" x14ac:dyDescent="0.2">
      <c r="A207" t="s">
        <v>17</v>
      </c>
      <c r="B207" t="s">
        <v>330</v>
      </c>
      <c r="C207" s="1">
        <v>42401</v>
      </c>
      <c r="D207" t="s">
        <v>466</v>
      </c>
      <c r="E207">
        <v>13103006</v>
      </c>
      <c r="F207" t="s">
        <v>467</v>
      </c>
      <c r="G207" s="4">
        <v>42698</v>
      </c>
      <c r="H207" t="s">
        <v>21</v>
      </c>
      <c r="I207" s="2">
        <v>2574.52</v>
      </c>
      <c r="K207" s="2">
        <v>2574.52</v>
      </c>
      <c r="L207" s="3">
        <v>1</v>
      </c>
      <c r="M207" s="2">
        <v>2574.52</v>
      </c>
      <c r="N207" s="3">
        <f t="array" ref="N207">$D$4</f>
        <v>3.55</v>
      </c>
      <c r="O207" s="2">
        <f t="array" ref="O207">IF(Tabela_padrão__GM_CONTAS_PAGAR_ABERTOS[[#This Row],[SIGLA_MOEDA]]="US$",Tabela_padrão__GM_CONTAS_PAGAR_ABERTOS[[#This Row],[VALOR_DOCUM]]*$D$4,Tabela_padrão__GM_CONTAS_PAGAR_ABERTOS[[#This Row],[SALDO_CONVERTIDO]])</f>
        <v>2574.52</v>
      </c>
      <c r="P2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" t="s">
        <v>28</v>
      </c>
      <c r="S207" s="1">
        <v>42557</v>
      </c>
      <c r="T207" t="s">
        <v>482</v>
      </c>
      <c r="U207" s="3">
        <v>4.0427999999999997</v>
      </c>
      <c r="V207" s="2">
        <f>Tabela_padrão__GM_CONTAS_PAGAR_ABERTOS[[#This Row],[PTAX DESEMB]]*Tabela_padrão__GM_CONTAS_PAGAR_ABERTOS[[#This Row],[VALOR_DOCUM]]</f>
        <v>10408.269456</v>
      </c>
    </row>
    <row r="208" spans="1:22" hidden="1" x14ac:dyDescent="0.2">
      <c r="A208" t="s">
        <v>17</v>
      </c>
      <c r="B208" t="s">
        <v>330</v>
      </c>
      <c r="C208" s="1">
        <v>42401</v>
      </c>
      <c r="D208" t="s">
        <v>466</v>
      </c>
      <c r="E208">
        <v>13103006</v>
      </c>
      <c r="F208" t="s">
        <v>467</v>
      </c>
      <c r="G208" s="4">
        <v>42940</v>
      </c>
      <c r="H208" t="s">
        <v>21</v>
      </c>
      <c r="I208" s="2">
        <v>2574.5100000000002</v>
      </c>
      <c r="K208" s="2">
        <v>2574.5100000000002</v>
      </c>
      <c r="L208" s="3">
        <v>1</v>
      </c>
      <c r="M208" s="2">
        <v>2574.5100000000002</v>
      </c>
      <c r="N208" s="3">
        <f t="array" ref="N208">$D$4</f>
        <v>3.55</v>
      </c>
      <c r="O208" s="2">
        <f t="array" ref="O208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2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" t="s">
        <v>28</v>
      </c>
      <c r="S208" s="1">
        <v>42557</v>
      </c>
      <c r="T208" t="s">
        <v>483</v>
      </c>
      <c r="U208" s="3">
        <v>4.0427999999999997</v>
      </c>
      <c r="V208" s="2">
        <f>Tabela_padrão__GM_CONTAS_PAGAR_ABERTOS[[#This Row],[PTAX DESEMB]]*Tabela_padrão__GM_CONTAS_PAGAR_ABERTOS[[#This Row],[VALOR_DOCUM]]</f>
        <v>10408.229028</v>
      </c>
    </row>
    <row r="209" spans="1:22" hidden="1" x14ac:dyDescent="0.2">
      <c r="A209" t="s">
        <v>17</v>
      </c>
      <c r="B209" t="s">
        <v>25</v>
      </c>
      <c r="C209" s="1">
        <v>42439</v>
      </c>
      <c r="D209" t="s">
        <v>484</v>
      </c>
      <c r="E209">
        <v>17101002</v>
      </c>
      <c r="F209" t="s">
        <v>485</v>
      </c>
      <c r="G209" s="4">
        <v>42625</v>
      </c>
      <c r="H209" t="s">
        <v>21</v>
      </c>
      <c r="I209" s="2">
        <v>46000</v>
      </c>
      <c r="K209" s="2">
        <v>46000</v>
      </c>
      <c r="L209" s="3">
        <v>1</v>
      </c>
      <c r="M209" s="2">
        <v>46000</v>
      </c>
      <c r="N209" s="3">
        <f t="array" ref="N209">$D$4</f>
        <v>3.55</v>
      </c>
      <c r="O209" s="2">
        <f t="array" ref="O209">IF(Tabela_padrão__GM_CONTAS_PAGAR_ABERTOS[[#This Row],[SIGLA_MOEDA]]="US$",Tabela_padrão__GM_CONTAS_PAGAR_ABERTOS[[#This Row],[VALOR_DOCUM]]*$D$4,Tabela_padrão__GM_CONTAS_PAGAR_ABERTOS[[#This Row],[SALDO_CONVERTIDO]])</f>
        <v>46000</v>
      </c>
      <c r="P2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" t="s">
        <v>486</v>
      </c>
      <c r="R209" t="s">
        <v>487</v>
      </c>
      <c r="S209" s="1">
        <v>42557</v>
      </c>
      <c r="T209" t="s">
        <v>488</v>
      </c>
      <c r="U209" s="3">
        <v>3.7037</v>
      </c>
      <c r="V209" s="2">
        <f>Tabela_padrão__GM_CONTAS_PAGAR_ABERTOS[[#This Row],[PTAX DESEMB]]*Tabela_padrão__GM_CONTAS_PAGAR_ABERTOS[[#This Row],[VALOR_DOCUM]]</f>
        <v>170370.2</v>
      </c>
    </row>
    <row r="210" spans="1:22" hidden="1" x14ac:dyDescent="0.2">
      <c r="A210" t="s">
        <v>17</v>
      </c>
      <c r="B210" t="s">
        <v>25</v>
      </c>
      <c r="C210" s="1">
        <v>42439</v>
      </c>
      <c r="D210" t="s">
        <v>484</v>
      </c>
      <c r="E210">
        <v>17101002</v>
      </c>
      <c r="F210" t="s">
        <v>485</v>
      </c>
      <c r="G210" s="4">
        <v>42655</v>
      </c>
      <c r="H210" t="s">
        <v>21</v>
      </c>
      <c r="I210" s="2">
        <v>46000</v>
      </c>
      <c r="K210" s="2">
        <v>46000</v>
      </c>
      <c r="L210" s="3">
        <v>1</v>
      </c>
      <c r="M210" s="2">
        <v>46000</v>
      </c>
      <c r="N210" s="3">
        <f t="array" ref="N210">$D$4</f>
        <v>3.55</v>
      </c>
      <c r="O210" s="2">
        <f t="array" ref="O210">IF(Tabela_padrão__GM_CONTAS_PAGAR_ABERTOS[[#This Row],[SIGLA_MOEDA]]="US$",Tabela_padrão__GM_CONTAS_PAGAR_ABERTOS[[#This Row],[VALOR_DOCUM]]*$D$4,Tabela_padrão__GM_CONTAS_PAGAR_ABERTOS[[#This Row],[SALDO_CONVERTIDO]])</f>
        <v>46000</v>
      </c>
      <c r="P2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" t="s">
        <v>486</v>
      </c>
      <c r="R210" t="s">
        <v>487</v>
      </c>
      <c r="S210" s="1">
        <v>42557</v>
      </c>
      <c r="T210" t="s">
        <v>489</v>
      </c>
      <c r="U210" s="3">
        <v>3.7037</v>
      </c>
      <c r="V210" s="2">
        <f>Tabela_padrão__GM_CONTAS_PAGAR_ABERTOS[[#This Row],[PTAX DESEMB]]*Tabela_padrão__GM_CONTAS_PAGAR_ABERTOS[[#This Row],[VALOR_DOCUM]]</f>
        <v>170370.2</v>
      </c>
    </row>
    <row r="211" spans="1:22" hidden="1" x14ac:dyDescent="0.2">
      <c r="A211" t="s">
        <v>17</v>
      </c>
      <c r="B211" t="s">
        <v>323</v>
      </c>
      <c r="C211" s="1">
        <v>42425</v>
      </c>
      <c r="D211" t="s">
        <v>490</v>
      </c>
      <c r="E211">
        <v>13101001</v>
      </c>
      <c r="F211" t="s">
        <v>491</v>
      </c>
      <c r="G211" s="4">
        <v>42790</v>
      </c>
      <c r="H211" t="s">
        <v>66</v>
      </c>
      <c r="I211" s="2">
        <v>112943</v>
      </c>
      <c r="J211">
        <v>0</v>
      </c>
      <c r="K211" s="2">
        <v>112943</v>
      </c>
      <c r="L211" s="3">
        <v>3.2904</v>
      </c>
      <c r="M211" s="2">
        <v>371627.64720000001</v>
      </c>
      <c r="N211" s="3">
        <f t="array" ref="N211">$D$4</f>
        <v>3.55</v>
      </c>
      <c r="O211" s="2">
        <f t="array" ref="O211">IF(Tabela_padrão__GM_CONTAS_PAGAR_ABERTOS[[#This Row],[SIGLA_MOEDA]]="US$",Tabela_padrão__GM_CONTAS_PAGAR_ABERTOS[[#This Row],[VALOR_DOCUM]]*$D$4,Tabela_padrão__GM_CONTAS_PAGAR_ABERTOS[[#This Row],[SALDO_CONVERTIDO]])</f>
        <v>400947.64999999997</v>
      </c>
      <c r="P211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211" t="s">
        <v>28</v>
      </c>
      <c r="R211" t="s">
        <v>492</v>
      </c>
      <c r="S211" s="1">
        <v>42557</v>
      </c>
      <c r="T211" t="s">
        <v>493</v>
      </c>
      <c r="U211" s="3">
        <v>3.99</v>
      </c>
      <c r="V211" s="2">
        <f>Tabela_padrão__GM_CONTAS_PAGAR_ABERTOS[[#This Row],[PTAX DESEMB]]*Tabela_padrão__GM_CONTAS_PAGAR_ABERTOS[[#This Row],[VALOR_DOCUM]]</f>
        <v>450642.57</v>
      </c>
    </row>
    <row r="212" spans="1:22" hidden="1" x14ac:dyDescent="0.2">
      <c r="A212" t="s">
        <v>285</v>
      </c>
      <c r="B212" t="s">
        <v>18</v>
      </c>
      <c r="C212" s="1">
        <v>42415</v>
      </c>
      <c r="D212" t="s">
        <v>474</v>
      </c>
      <c r="E212">
        <v>15101003</v>
      </c>
      <c r="F212" t="s">
        <v>27</v>
      </c>
      <c r="G212" s="4">
        <v>42658</v>
      </c>
      <c r="H212" t="s">
        <v>21</v>
      </c>
      <c r="I212" s="2">
        <v>39410</v>
      </c>
      <c r="K212" s="2">
        <v>39410</v>
      </c>
      <c r="L212" s="3">
        <v>1</v>
      </c>
      <c r="M212" s="2">
        <v>39410</v>
      </c>
      <c r="N212" s="3">
        <f t="array" ref="N212">$D$4</f>
        <v>3.55</v>
      </c>
      <c r="O212" s="2">
        <f t="array" ref="O212">IF(Tabela_padrão__GM_CONTAS_PAGAR_ABERTOS[[#This Row],[SIGLA_MOEDA]]="US$",Tabela_padrão__GM_CONTAS_PAGAR_ABERTOS[[#This Row],[VALOR_DOCUM]]*$D$4,Tabela_padrão__GM_CONTAS_PAGAR_ABERTOS[[#This Row],[SALDO_CONVERTIDO]])</f>
        <v>39410</v>
      </c>
      <c r="P2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" t="s">
        <v>494</v>
      </c>
      <c r="R212" t="s">
        <v>476</v>
      </c>
      <c r="S212" s="1">
        <v>42557</v>
      </c>
      <c r="T212" t="s">
        <v>495</v>
      </c>
      <c r="U212" s="3">
        <v>3.9891000000000001</v>
      </c>
      <c r="V212" s="2">
        <f>Tabela_padrão__GM_CONTAS_PAGAR_ABERTOS[[#This Row],[PTAX DESEMB]]*Tabela_padrão__GM_CONTAS_PAGAR_ABERTOS[[#This Row],[VALOR_DOCUM]]</f>
        <v>157210.43100000001</v>
      </c>
    </row>
    <row r="213" spans="1:22" hidden="1" x14ac:dyDescent="0.2">
      <c r="A213" t="s">
        <v>285</v>
      </c>
      <c r="B213" t="s">
        <v>18</v>
      </c>
      <c r="C213" s="1">
        <v>42424</v>
      </c>
      <c r="D213" t="s">
        <v>496</v>
      </c>
      <c r="E213">
        <v>15101003</v>
      </c>
      <c r="F213" t="s">
        <v>497</v>
      </c>
      <c r="G213" s="4">
        <v>42424</v>
      </c>
      <c r="H213" t="s">
        <v>21</v>
      </c>
      <c r="I213" s="2">
        <v>41250</v>
      </c>
      <c r="J213">
        <v>20000</v>
      </c>
      <c r="K213" s="2">
        <v>21250</v>
      </c>
      <c r="L213" s="3">
        <v>1</v>
      </c>
      <c r="M213" s="2">
        <v>21250</v>
      </c>
      <c r="N213" s="3">
        <f t="array" ref="N213">$D$4</f>
        <v>3.55</v>
      </c>
      <c r="O213" s="2">
        <f t="array" ref="O213">IF(Tabela_padrão__GM_CONTAS_PAGAR_ABERTOS[[#This Row],[SIGLA_MOEDA]]="US$",Tabela_padrão__GM_CONTAS_PAGAR_ABERTOS[[#This Row],[VALOR_DOCUM]]*$D$4,Tabela_padrão__GM_CONTAS_PAGAR_ABERTOS[[#This Row],[SALDO_CONVERTIDO]])</f>
        <v>21250</v>
      </c>
      <c r="P2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" t="s">
        <v>28</v>
      </c>
      <c r="R213" t="s">
        <v>498</v>
      </c>
      <c r="S213" s="1">
        <v>42557</v>
      </c>
      <c r="T213" t="s">
        <v>499</v>
      </c>
      <c r="U213" s="3">
        <v>3.9683999999999999</v>
      </c>
      <c r="V213" s="2">
        <f>Tabela_padrão__GM_CONTAS_PAGAR_ABERTOS[[#This Row],[PTAX DESEMB]]*Tabela_padrão__GM_CONTAS_PAGAR_ABERTOS[[#This Row],[VALOR_DOCUM]]</f>
        <v>163696.5</v>
      </c>
    </row>
    <row r="214" spans="1:22" hidden="1" x14ac:dyDescent="0.2">
      <c r="A214" t="s">
        <v>285</v>
      </c>
      <c r="B214" t="s">
        <v>18</v>
      </c>
      <c r="C214" s="1">
        <v>42424</v>
      </c>
      <c r="D214" t="s">
        <v>496</v>
      </c>
      <c r="E214">
        <v>15101003</v>
      </c>
      <c r="F214" t="s">
        <v>500</v>
      </c>
      <c r="G214" s="4">
        <v>42424</v>
      </c>
      <c r="H214" t="s">
        <v>21</v>
      </c>
      <c r="I214" s="2">
        <v>37500</v>
      </c>
      <c r="J214">
        <v>0</v>
      </c>
      <c r="K214" s="2">
        <v>37500</v>
      </c>
      <c r="L214" s="3">
        <v>1</v>
      </c>
      <c r="M214" s="2">
        <v>37500</v>
      </c>
      <c r="N214" s="3">
        <f t="array" ref="N214">$D$4</f>
        <v>3.55</v>
      </c>
      <c r="O214" s="2">
        <f t="array" ref="O214">IF(Tabela_padrão__GM_CONTAS_PAGAR_ABERTOS[[#This Row],[SIGLA_MOEDA]]="US$",Tabela_padrão__GM_CONTAS_PAGAR_ABERTOS[[#This Row],[VALOR_DOCUM]]*$D$4,Tabela_padrão__GM_CONTAS_PAGAR_ABERTOS[[#This Row],[SALDO_CONVERTIDO]])</f>
        <v>37500</v>
      </c>
      <c r="P2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" t="s">
        <v>28</v>
      </c>
      <c r="R214" t="s">
        <v>498</v>
      </c>
      <c r="S214" s="1">
        <v>42557</v>
      </c>
      <c r="T214" t="s">
        <v>501</v>
      </c>
      <c r="U214" s="3">
        <v>3.9683999999999999</v>
      </c>
      <c r="V214" s="2">
        <f>Tabela_padrão__GM_CONTAS_PAGAR_ABERTOS[[#This Row],[PTAX DESEMB]]*Tabela_padrão__GM_CONTAS_PAGAR_ABERTOS[[#This Row],[VALOR_DOCUM]]</f>
        <v>148815</v>
      </c>
    </row>
    <row r="215" spans="1:22" hidden="1" x14ac:dyDescent="0.2">
      <c r="A215" t="s">
        <v>17</v>
      </c>
      <c r="B215" t="s">
        <v>25</v>
      </c>
      <c r="C215" s="1">
        <v>42458</v>
      </c>
      <c r="D215" t="s">
        <v>502</v>
      </c>
      <c r="E215">
        <v>13101003</v>
      </c>
      <c r="F215" t="s">
        <v>503</v>
      </c>
      <c r="G215" s="4">
        <v>42581</v>
      </c>
      <c r="H215" t="s">
        <v>21</v>
      </c>
      <c r="I215" s="2">
        <v>12600</v>
      </c>
      <c r="J215">
        <v>0</v>
      </c>
      <c r="K215" s="2">
        <v>12600</v>
      </c>
      <c r="L215" s="3">
        <v>1</v>
      </c>
      <c r="M215" s="2">
        <v>12600</v>
      </c>
      <c r="N215" s="3">
        <f t="array" ref="N215">$D$4</f>
        <v>3.55</v>
      </c>
      <c r="O215" s="2">
        <f t="array" ref="O215">IF(Tabela_padrão__GM_CONTAS_PAGAR_ABERTOS[[#This Row],[SIGLA_MOEDA]]="US$",Tabela_padrão__GM_CONTAS_PAGAR_ABERTOS[[#This Row],[VALOR_DOCUM]]*$D$4,Tabela_padrão__GM_CONTAS_PAGAR_ABERTOS[[#This Row],[SALDO_CONVERTIDO]])</f>
        <v>12600</v>
      </c>
      <c r="P2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" t="s">
        <v>28</v>
      </c>
      <c r="R215" t="s">
        <v>504</v>
      </c>
      <c r="S215" s="1">
        <v>42557</v>
      </c>
      <c r="T215" t="s">
        <v>505</v>
      </c>
      <c r="U215" s="3">
        <v>3.6408</v>
      </c>
      <c r="V215" s="2">
        <f>Tabela_padrão__GM_CONTAS_PAGAR_ABERTOS[[#This Row],[PTAX DESEMB]]*Tabela_padrão__GM_CONTAS_PAGAR_ABERTOS[[#This Row],[VALOR_DOCUM]]</f>
        <v>45874.080000000002</v>
      </c>
    </row>
    <row r="216" spans="1:22" hidden="1" x14ac:dyDescent="0.2">
      <c r="A216" t="s">
        <v>285</v>
      </c>
      <c r="B216" t="s">
        <v>18</v>
      </c>
      <c r="C216" s="1">
        <v>42261</v>
      </c>
      <c r="D216" t="s">
        <v>286</v>
      </c>
      <c r="E216">
        <v>13101006</v>
      </c>
      <c r="F216" t="s">
        <v>506</v>
      </c>
      <c r="G216" s="4">
        <v>42449</v>
      </c>
      <c r="H216" t="s">
        <v>21</v>
      </c>
      <c r="I216" s="2">
        <v>13292</v>
      </c>
      <c r="J216">
        <v>0</v>
      </c>
      <c r="K216" s="2">
        <v>13292</v>
      </c>
      <c r="L216" s="3">
        <v>1</v>
      </c>
      <c r="M216" s="2">
        <v>13292</v>
      </c>
      <c r="N216" s="3">
        <f t="array" ref="N216">$D$4</f>
        <v>3.55</v>
      </c>
      <c r="O216" s="2">
        <f t="array" ref="O216">IF(Tabela_padrão__GM_CONTAS_PAGAR_ABERTOS[[#This Row],[SIGLA_MOEDA]]="US$",Tabela_padrão__GM_CONTAS_PAGAR_ABERTOS[[#This Row],[VALOR_DOCUM]]*$D$4,Tabela_padrão__GM_CONTAS_PAGAR_ABERTOS[[#This Row],[SALDO_CONVERTIDO]])</f>
        <v>13292</v>
      </c>
      <c r="P2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" t="s">
        <v>28</v>
      </c>
      <c r="R216" t="s">
        <v>507</v>
      </c>
      <c r="S216" s="1">
        <v>42557</v>
      </c>
      <c r="T216" t="s">
        <v>508</v>
      </c>
      <c r="U216" s="3">
        <v>3.8698000000000001</v>
      </c>
      <c r="V216" s="2">
        <f>Tabela_padrão__GM_CONTAS_PAGAR_ABERTOS[[#This Row],[PTAX DESEMB]]*Tabela_padrão__GM_CONTAS_PAGAR_ABERTOS[[#This Row],[VALOR_DOCUM]]</f>
        <v>51437.381600000001</v>
      </c>
    </row>
    <row r="217" spans="1:22" hidden="1" x14ac:dyDescent="0.2">
      <c r="A217" t="s">
        <v>17</v>
      </c>
      <c r="B217" t="s">
        <v>202</v>
      </c>
      <c r="C217" s="1">
        <v>42455</v>
      </c>
      <c r="D217" t="s">
        <v>509</v>
      </c>
      <c r="E217">
        <v>13115026</v>
      </c>
      <c r="F217" t="s">
        <v>510</v>
      </c>
      <c r="G217" s="4">
        <v>42571</v>
      </c>
      <c r="H217" t="s">
        <v>21</v>
      </c>
      <c r="I217" s="2">
        <v>118.75</v>
      </c>
      <c r="K217" s="2">
        <v>118.75</v>
      </c>
      <c r="L217" s="3">
        <v>1</v>
      </c>
      <c r="M217" s="2">
        <v>118.75</v>
      </c>
      <c r="N217" s="3">
        <f t="array" ref="N217">$D$4</f>
        <v>3.55</v>
      </c>
      <c r="O217" s="2">
        <f t="array" ref="O217">IF(Tabela_padrão__GM_CONTAS_PAGAR_ABERTOS[[#This Row],[SIGLA_MOEDA]]="US$",Tabela_padrão__GM_CONTAS_PAGAR_ABERTOS[[#This Row],[VALOR_DOCUM]]*$D$4,Tabela_padrão__GM_CONTAS_PAGAR_ABERTOS[[#This Row],[SALDO_CONVERTIDO]])</f>
        <v>118.75</v>
      </c>
      <c r="P2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" t="s">
        <v>28</v>
      </c>
      <c r="R217" t="s">
        <v>511</v>
      </c>
      <c r="S217" s="1">
        <v>42557</v>
      </c>
      <c r="T217" t="s">
        <v>512</v>
      </c>
      <c r="U217" s="3">
        <v>3.6947999999999999</v>
      </c>
      <c r="V217" s="2">
        <f>Tabela_padrão__GM_CONTAS_PAGAR_ABERTOS[[#This Row],[PTAX DESEMB]]*Tabela_padrão__GM_CONTAS_PAGAR_ABERTOS[[#This Row],[VALOR_DOCUM]]</f>
        <v>438.75749999999999</v>
      </c>
    </row>
    <row r="218" spans="1:22" hidden="1" x14ac:dyDescent="0.2">
      <c r="A218" t="s">
        <v>285</v>
      </c>
      <c r="B218" t="s">
        <v>18</v>
      </c>
      <c r="C218" s="1">
        <v>42439</v>
      </c>
      <c r="D218" t="s">
        <v>203</v>
      </c>
      <c r="E218">
        <v>19105018</v>
      </c>
      <c r="F218" t="s">
        <v>513</v>
      </c>
      <c r="G218" s="4">
        <v>42625</v>
      </c>
      <c r="H218" t="s">
        <v>21</v>
      </c>
      <c r="I218" s="2">
        <v>45808.77</v>
      </c>
      <c r="K218" s="2">
        <v>45808.77</v>
      </c>
      <c r="L218" s="3">
        <v>1</v>
      </c>
      <c r="M218" s="2">
        <v>45808.77</v>
      </c>
      <c r="N218" s="3">
        <f t="array" ref="N218">$D$4</f>
        <v>3.55</v>
      </c>
      <c r="O218" s="2">
        <f t="array" ref="O218">IF(Tabela_padrão__GM_CONTAS_PAGAR_ABERTOS[[#This Row],[SIGLA_MOEDA]]="US$",Tabela_padrão__GM_CONTAS_PAGAR_ABERTOS[[#This Row],[VALOR_DOCUM]]*$D$4,Tabela_padrão__GM_CONTAS_PAGAR_ABERTOS[[#This Row],[SALDO_CONVERTIDO]])</f>
        <v>45808.77</v>
      </c>
      <c r="P2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" t="s">
        <v>514</v>
      </c>
      <c r="R218" t="s">
        <v>515</v>
      </c>
      <c r="S218" s="1">
        <v>42557</v>
      </c>
      <c r="T218" t="s">
        <v>516</v>
      </c>
      <c r="U218" s="3">
        <v>3.7037</v>
      </c>
      <c r="V218" s="2">
        <f>Tabela_padrão__GM_CONTAS_PAGAR_ABERTOS[[#This Row],[PTAX DESEMB]]*Tabela_padrão__GM_CONTAS_PAGAR_ABERTOS[[#This Row],[VALOR_DOCUM]]</f>
        <v>169661.94144899998</v>
      </c>
    </row>
    <row r="219" spans="1:22" hidden="1" x14ac:dyDescent="0.2">
      <c r="A219" t="s">
        <v>17</v>
      </c>
      <c r="B219" t="s">
        <v>18</v>
      </c>
      <c r="C219" s="1">
        <v>42436</v>
      </c>
      <c r="D219" t="s">
        <v>517</v>
      </c>
      <c r="E219">
        <v>19105029</v>
      </c>
      <c r="F219" t="s">
        <v>518</v>
      </c>
      <c r="G219" s="4">
        <v>42617</v>
      </c>
      <c r="H219" t="s">
        <v>21</v>
      </c>
      <c r="I219" s="2">
        <v>50000</v>
      </c>
      <c r="J219">
        <v>0</v>
      </c>
      <c r="K219" s="2">
        <v>50000</v>
      </c>
      <c r="L219" s="3">
        <v>1</v>
      </c>
      <c r="M219" s="2">
        <v>50000</v>
      </c>
      <c r="N219" s="3">
        <f t="array" ref="N219">$D$4</f>
        <v>3.55</v>
      </c>
      <c r="O219" s="2">
        <f t="array" ref="O219">IF(Tabela_padrão__GM_CONTAS_PAGAR_ABERTOS[[#This Row],[SIGLA_MOEDA]]="US$",Tabela_padrão__GM_CONTAS_PAGAR_ABERTOS[[#This Row],[VALOR_DOCUM]]*$D$4,Tabela_padrão__GM_CONTAS_PAGAR_ABERTOS[[#This Row],[SALDO_CONVERTIDO]])</f>
        <v>50000</v>
      </c>
      <c r="P2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" t="s">
        <v>338</v>
      </c>
      <c r="R219" t="s">
        <v>519</v>
      </c>
      <c r="S219" s="1">
        <v>42557</v>
      </c>
      <c r="T219" t="s">
        <v>520</v>
      </c>
      <c r="U219" s="3">
        <v>3.7187999999999999</v>
      </c>
      <c r="V219" s="2">
        <f>Tabela_padrão__GM_CONTAS_PAGAR_ABERTOS[[#This Row],[PTAX DESEMB]]*Tabela_padrão__GM_CONTAS_PAGAR_ABERTOS[[#This Row],[VALOR_DOCUM]]</f>
        <v>185940</v>
      </c>
    </row>
    <row r="220" spans="1:22" hidden="1" x14ac:dyDescent="0.2">
      <c r="A220" t="s">
        <v>17</v>
      </c>
      <c r="B220" t="s">
        <v>18</v>
      </c>
      <c r="C220" s="1">
        <v>42436</v>
      </c>
      <c r="D220" t="s">
        <v>517</v>
      </c>
      <c r="E220">
        <v>19105029</v>
      </c>
      <c r="F220" t="s">
        <v>518</v>
      </c>
      <c r="G220" s="4">
        <v>42647</v>
      </c>
      <c r="H220" t="s">
        <v>21</v>
      </c>
      <c r="I220" s="2">
        <v>50000</v>
      </c>
      <c r="J220">
        <v>0</v>
      </c>
      <c r="K220" s="2">
        <v>50000</v>
      </c>
      <c r="L220" s="3">
        <v>1</v>
      </c>
      <c r="M220" s="2">
        <v>50000</v>
      </c>
      <c r="N220" s="3">
        <f t="array" ref="N220">$D$4</f>
        <v>3.55</v>
      </c>
      <c r="O220" s="2">
        <f t="array" ref="O220">IF(Tabela_padrão__GM_CONTAS_PAGAR_ABERTOS[[#This Row],[SIGLA_MOEDA]]="US$",Tabela_padrão__GM_CONTAS_PAGAR_ABERTOS[[#This Row],[VALOR_DOCUM]]*$D$4,Tabela_padrão__GM_CONTAS_PAGAR_ABERTOS[[#This Row],[SALDO_CONVERTIDO]])</f>
        <v>50000</v>
      </c>
      <c r="P2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" t="s">
        <v>338</v>
      </c>
      <c r="R220" t="s">
        <v>521</v>
      </c>
      <c r="S220" s="1">
        <v>42557</v>
      </c>
      <c r="T220" t="s">
        <v>522</v>
      </c>
      <c r="U220" s="3">
        <v>3.7187999999999999</v>
      </c>
      <c r="V220" s="2">
        <f>Tabela_padrão__GM_CONTAS_PAGAR_ABERTOS[[#This Row],[PTAX DESEMB]]*Tabela_padrão__GM_CONTAS_PAGAR_ABERTOS[[#This Row],[VALOR_DOCUM]]</f>
        <v>185940</v>
      </c>
    </row>
    <row r="221" spans="1:22" hidden="1" x14ac:dyDescent="0.2">
      <c r="A221" t="s">
        <v>17</v>
      </c>
      <c r="B221" t="s">
        <v>202</v>
      </c>
      <c r="C221" s="1">
        <v>42482</v>
      </c>
      <c r="D221" t="s">
        <v>523</v>
      </c>
      <c r="E221">
        <v>13101001</v>
      </c>
      <c r="F221" t="s">
        <v>524</v>
      </c>
      <c r="G221" s="4">
        <v>42643</v>
      </c>
      <c r="H221" t="s">
        <v>66</v>
      </c>
      <c r="I221" s="2">
        <v>530000</v>
      </c>
      <c r="J221">
        <v>0</v>
      </c>
      <c r="K221" s="2">
        <v>530000</v>
      </c>
      <c r="L221" s="3">
        <v>3.2904</v>
      </c>
      <c r="M221" s="2">
        <v>1743912</v>
      </c>
      <c r="N221" s="3">
        <f t="array" ref="N221">$D$4</f>
        <v>3.55</v>
      </c>
      <c r="O221" s="2">
        <f t="array" ref="O221">IF(Tabela_padrão__GM_CONTAS_PAGAR_ABERTOS[[#This Row],[SIGLA_MOEDA]]="US$",Tabela_padrão__GM_CONTAS_PAGAR_ABERTOS[[#This Row],[VALOR_DOCUM]]*$D$4,Tabela_padrão__GM_CONTAS_PAGAR_ABERTOS[[#This Row],[SALDO_CONVERTIDO]])</f>
        <v>1881500</v>
      </c>
      <c r="P22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21" t="s">
        <v>28</v>
      </c>
      <c r="R221" t="s">
        <v>492</v>
      </c>
      <c r="S221" s="1">
        <v>42557</v>
      </c>
      <c r="T221" t="s">
        <v>525</v>
      </c>
      <c r="U221" s="3">
        <v>3.5503</v>
      </c>
      <c r="V221" s="2">
        <f>Tabela_padrão__GM_CONTAS_PAGAR_ABERTOS[[#This Row],[PTAX DESEMB]]*Tabela_padrão__GM_CONTAS_PAGAR_ABERTOS[[#This Row],[VALOR_DOCUM]]</f>
        <v>1881659</v>
      </c>
    </row>
    <row r="222" spans="1:22" hidden="1" x14ac:dyDescent="0.2">
      <c r="A222" t="s">
        <v>17</v>
      </c>
      <c r="B222" t="s">
        <v>18</v>
      </c>
      <c r="C222" s="1">
        <v>42466</v>
      </c>
      <c r="D222" t="s">
        <v>203</v>
      </c>
      <c r="E222">
        <v>19105029</v>
      </c>
      <c r="F222" t="s">
        <v>526</v>
      </c>
      <c r="G222" s="4">
        <v>44630</v>
      </c>
      <c r="H222" t="s">
        <v>21</v>
      </c>
      <c r="I222" s="2">
        <v>27801.58</v>
      </c>
      <c r="K222" s="2">
        <v>27801.58</v>
      </c>
      <c r="L222" s="3">
        <v>1</v>
      </c>
      <c r="M222" s="2">
        <v>27801.58</v>
      </c>
      <c r="N222" s="3">
        <f t="array" ref="N222">$D$4</f>
        <v>3.55</v>
      </c>
      <c r="O222" s="2">
        <f t="array" ref="O222">IF(Tabela_padrão__GM_CONTAS_PAGAR_ABERTOS[[#This Row],[SIGLA_MOEDA]]="US$",Tabela_padrão__GM_CONTAS_PAGAR_ABERTOS[[#This Row],[VALOR_DOCUM]]*$D$4,Tabela_padrão__GM_CONTAS_PAGAR_ABERTOS[[#This Row],[SALDO_CONVERTIDO]])</f>
        <v>27801.58</v>
      </c>
      <c r="P2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" t="s">
        <v>527</v>
      </c>
      <c r="R222" t="s">
        <v>528</v>
      </c>
      <c r="S222" s="1">
        <v>42557</v>
      </c>
      <c r="T222" t="s">
        <v>529</v>
      </c>
      <c r="U222" s="3">
        <v>3.6581000000000001</v>
      </c>
      <c r="V222" s="2">
        <f>Tabela_padrão__GM_CONTAS_PAGAR_ABERTOS[[#This Row],[PTAX DESEMB]]*Tabela_padrão__GM_CONTAS_PAGAR_ABERTOS[[#This Row],[VALOR_DOCUM]]</f>
        <v>101700.95979800001</v>
      </c>
    </row>
    <row r="223" spans="1:22" hidden="1" x14ac:dyDescent="0.2">
      <c r="A223" t="s">
        <v>17</v>
      </c>
      <c r="B223" t="s">
        <v>18</v>
      </c>
      <c r="C223" s="1">
        <v>42466</v>
      </c>
      <c r="D223" t="s">
        <v>203</v>
      </c>
      <c r="E223">
        <v>19105029</v>
      </c>
      <c r="F223" t="s">
        <v>526</v>
      </c>
      <c r="G223" s="4">
        <v>45453</v>
      </c>
      <c r="H223" t="s">
        <v>21</v>
      </c>
      <c r="I223" s="2">
        <v>27801.58</v>
      </c>
      <c r="K223" s="2">
        <v>27801.58</v>
      </c>
      <c r="L223" s="3">
        <v>1</v>
      </c>
      <c r="M223" s="2">
        <v>27801.58</v>
      </c>
      <c r="N223" s="3">
        <f t="array" ref="N223">$D$4</f>
        <v>3.55</v>
      </c>
      <c r="O223" s="2">
        <f t="array" ref="O223">IF(Tabela_padrão__GM_CONTAS_PAGAR_ABERTOS[[#This Row],[SIGLA_MOEDA]]="US$",Tabela_padrão__GM_CONTAS_PAGAR_ABERTOS[[#This Row],[VALOR_DOCUM]]*$D$4,Tabela_padrão__GM_CONTAS_PAGAR_ABERTOS[[#This Row],[SALDO_CONVERTIDO]])</f>
        <v>27801.58</v>
      </c>
      <c r="P2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" t="s">
        <v>527</v>
      </c>
      <c r="R223" t="s">
        <v>528</v>
      </c>
      <c r="S223" s="1">
        <v>42557</v>
      </c>
      <c r="T223" t="s">
        <v>530</v>
      </c>
      <c r="U223" s="3">
        <v>3.6581000000000001</v>
      </c>
      <c r="V223" s="2">
        <f>Tabela_padrão__GM_CONTAS_PAGAR_ABERTOS[[#This Row],[PTAX DESEMB]]*Tabela_padrão__GM_CONTAS_PAGAR_ABERTOS[[#This Row],[VALOR_DOCUM]]</f>
        <v>101700.95979800001</v>
      </c>
    </row>
    <row r="224" spans="1:22" hidden="1" x14ac:dyDescent="0.2">
      <c r="A224" t="s">
        <v>17</v>
      </c>
      <c r="B224" t="s">
        <v>18</v>
      </c>
      <c r="C224" s="1">
        <v>42466</v>
      </c>
      <c r="D224" t="s">
        <v>203</v>
      </c>
      <c r="E224">
        <v>19105029</v>
      </c>
      <c r="F224" t="s">
        <v>526</v>
      </c>
      <c r="G224" s="4">
        <v>45545</v>
      </c>
      <c r="H224" t="s">
        <v>21</v>
      </c>
      <c r="I224" s="2">
        <v>27801.58</v>
      </c>
      <c r="K224" s="2">
        <v>27801.58</v>
      </c>
      <c r="L224" s="3">
        <v>1</v>
      </c>
      <c r="M224" s="2">
        <v>27801.58</v>
      </c>
      <c r="N224" s="3">
        <f t="array" ref="N224">$D$4</f>
        <v>3.55</v>
      </c>
      <c r="O224" s="2">
        <f t="array" ref="O224">IF(Tabela_padrão__GM_CONTAS_PAGAR_ABERTOS[[#This Row],[SIGLA_MOEDA]]="US$",Tabela_padrão__GM_CONTAS_PAGAR_ABERTOS[[#This Row],[VALOR_DOCUM]]*$D$4,Tabela_padrão__GM_CONTAS_PAGAR_ABERTOS[[#This Row],[SALDO_CONVERTIDO]])</f>
        <v>27801.58</v>
      </c>
      <c r="P2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" t="s">
        <v>527</v>
      </c>
      <c r="R224" t="s">
        <v>528</v>
      </c>
      <c r="S224" s="1">
        <v>42557</v>
      </c>
      <c r="T224" t="s">
        <v>531</v>
      </c>
      <c r="U224" s="3">
        <v>3.6581000000000001</v>
      </c>
      <c r="V224" s="2">
        <f>Tabela_padrão__GM_CONTAS_PAGAR_ABERTOS[[#This Row],[PTAX DESEMB]]*Tabela_padrão__GM_CONTAS_PAGAR_ABERTOS[[#This Row],[VALOR_DOCUM]]</f>
        <v>101700.95979800001</v>
      </c>
    </row>
    <row r="225" spans="1:22" hidden="1" x14ac:dyDescent="0.2">
      <c r="A225" t="s">
        <v>17</v>
      </c>
      <c r="B225" t="s">
        <v>18</v>
      </c>
      <c r="C225" s="1">
        <v>42466</v>
      </c>
      <c r="D225" t="s">
        <v>203</v>
      </c>
      <c r="E225">
        <v>19105029</v>
      </c>
      <c r="F225" t="s">
        <v>526</v>
      </c>
      <c r="G225" s="4">
        <v>42561</v>
      </c>
      <c r="H225" t="s">
        <v>21</v>
      </c>
      <c r="I225" s="2">
        <v>19531.099999999999</v>
      </c>
      <c r="K225" s="2">
        <v>19531.099999999999</v>
      </c>
      <c r="L225" s="3">
        <v>1</v>
      </c>
      <c r="M225" s="2">
        <v>19531.099999999999</v>
      </c>
      <c r="N225" s="3">
        <f t="array" ref="N225">$D$4</f>
        <v>3.55</v>
      </c>
      <c r="O225" s="2">
        <f t="array" ref="O225">IF(Tabela_padrão__GM_CONTAS_PAGAR_ABERTOS[[#This Row],[SIGLA_MOEDA]]="US$",Tabela_padrão__GM_CONTAS_PAGAR_ABERTOS[[#This Row],[VALOR_DOCUM]]*$D$4,Tabela_padrão__GM_CONTAS_PAGAR_ABERTOS[[#This Row],[SALDO_CONVERTIDO]])</f>
        <v>19531.099999999999</v>
      </c>
      <c r="P2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" t="s">
        <v>527</v>
      </c>
      <c r="R225" t="s">
        <v>528</v>
      </c>
      <c r="S225" s="1">
        <v>42557</v>
      </c>
      <c r="T225" t="s">
        <v>532</v>
      </c>
      <c r="U225" s="3">
        <v>3.6581000000000001</v>
      </c>
      <c r="V225" s="2">
        <f>Tabela_padrão__GM_CONTAS_PAGAR_ABERTOS[[#This Row],[PTAX DESEMB]]*Tabela_padrão__GM_CONTAS_PAGAR_ABERTOS[[#This Row],[VALOR_DOCUM]]</f>
        <v>71446.716910000003</v>
      </c>
    </row>
    <row r="226" spans="1:22" hidden="1" x14ac:dyDescent="0.2">
      <c r="A226" t="s">
        <v>17</v>
      </c>
      <c r="B226" t="s">
        <v>18</v>
      </c>
      <c r="C226" s="1">
        <v>42466</v>
      </c>
      <c r="D226" t="s">
        <v>203</v>
      </c>
      <c r="E226">
        <v>19105029</v>
      </c>
      <c r="F226" t="s">
        <v>526</v>
      </c>
      <c r="G226" s="4">
        <v>42896</v>
      </c>
      <c r="H226" t="s">
        <v>21</v>
      </c>
      <c r="I226" s="2">
        <v>17465.32</v>
      </c>
      <c r="K226" s="2">
        <v>17465.32</v>
      </c>
      <c r="L226" s="3">
        <v>1</v>
      </c>
      <c r="M226" s="2">
        <v>17465.32</v>
      </c>
      <c r="N226" s="3">
        <f t="array" ref="N226">$D$4</f>
        <v>3.55</v>
      </c>
      <c r="O226" s="2">
        <f t="array" ref="O226">IF(Tabela_padrão__GM_CONTAS_PAGAR_ABERTOS[[#This Row],[SIGLA_MOEDA]]="US$",Tabela_padrão__GM_CONTAS_PAGAR_ABERTOS[[#This Row],[VALOR_DOCUM]]*$D$4,Tabela_padrão__GM_CONTAS_PAGAR_ABERTOS[[#This Row],[SALDO_CONVERTIDO]])</f>
        <v>17465.32</v>
      </c>
      <c r="P2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" t="s">
        <v>527</v>
      </c>
      <c r="R226" t="s">
        <v>528</v>
      </c>
      <c r="S226" s="1">
        <v>42557</v>
      </c>
      <c r="T226" t="s">
        <v>533</v>
      </c>
      <c r="U226" s="3">
        <v>3.6581000000000001</v>
      </c>
      <c r="V226" s="2">
        <f>Tabela_padrão__GM_CONTAS_PAGAR_ABERTOS[[#This Row],[PTAX DESEMB]]*Tabela_padrão__GM_CONTAS_PAGAR_ABERTOS[[#This Row],[VALOR_DOCUM]]</f>
        <v>63889.887092000004</v>
      </c>
    </row>
    <row r="227" spans="1:22" hidden="1" x14ac:dyDescent="0.2">
      <c r="A227" t="s">
        <v>17</v>
      </c>
      <c r="B227" t="s">
        <v>18</v>
      </c>
      <c r="C227" s="1">
        <v>42466</v>
      </c>
      <c r="D227" t="s">
        <v>203</v>
      </c>
      <c r="E227">
        <v>19105029</v>
      </c>
      <c r="F227" t="s">
        <v>526</v>
      </c>
      <c r="G227" s="4">
        <v>42988</v>
      </c>
      <c r="H227" t="s">
        <v>21</v>
      </c>
      <c r="I227" s="2">
        <v>16901.919999999998</v>
      </c>
      <c r="K227" s="2">
        <v>16901.919999999998</v>
      </c>
      <c r="L227" s="3">
        <v>1</v>
      </c>
      <c r="M227" s="2">
        <v>16901.919999999998</v>
      </c>
      <c r="N227" s="3">
        <f t="array" ref="N227">$D$4</f>
        <v>3.55</v>
      </c>
      <c r="O227" s="2">
        <f t="array" ref="O227">IF(Tabela_padrão__GM_CONTAS_PAGAR_ABERTOS[[#This Row],[SIGLA_MOEDA]]="US$",Tabela_padrão__GM_CONTAS_PAGAR_ABERTOS[[#This Row],[VALOR_DOCUM]]*$D$4,Tabela_padrão__GM_CONTAS_PAGAR_ABERTOS[[#This Row],[SALDO_CONVERTIDO]])</f>
        <v>16901.919999999998</v>
      </c>
      <c r="P2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" t="s">
        <v>527</v>
      </c>
      <c r="R227" t="s">
        <v>528</v>
      </c>
      <c r="S227" s="1">
        <v>42557</v>
      </c>
      <c r="T227" t="s">
        <v>534</v>
      </c>
      <c r="U227" s="3">
        <v>3.6581000000000001</v>
      </c>
      <c r="V227" s="2">
        <f>Tabela_padrão__GM_CONTAS_PAGAR_ABERTOS[[#This Row],[PTAX DESEMB]]*Tabela_padrão__GM_CONTAS_PAGAR_ABERTOS[[#This Row],[VALOR_DOCUM]]</f>
        <v>61828.913551999998</v>
      </c>
    </row>
    <row r="228" spans="1:22" hidden="1" x14ac:dyDescent="0.2">
      <c r="A228" t="s">
        <v>17</v>
      </c>
      <c r="B228" t="s">
        <v>18</v>
      </c>
      <c r="C228" s="1">
        <v>42466</v>
      </c>
      <c r="D228" t="s">
        <v>203</v>
      </c>
      <c r="E228">
        <v>19105029</v>
      </c>
      <c r="F228" t="s">
        <v>526</v>
      </c>
      <c r="G228" s="4">
        <v>43110</v>
      </c>
      <c r="H228" t="s">
        <v>21</v>
      </c>
      <c r="I228" s="2">
        <v>16150.72</v>
      </c>
      <c r="K228" s="2">
        <v>16150.72</v>
      </c>
      <c r="L228" s="3">
        <v>1</v>
      </c>
      <c r="M228" s="2">
        <v>16150.72</v>
      </c>
      <c r="N228" s="3">
        <f t="array" ref="N228">$D$4</f>
        <v>3.55</v>
      </c>
      <c r="O228" s="2">
        <f t="array" ref="O228">IF(Tabela_padrão__GM_CONTAS_PAGAR_ABERTOS[[#This Row],[SIGLA_MOEDA]]="US$",Tabela_padrão__GM_CONTAS_PAGAR_ABERTOS[[#This Row],[VALOR_DOCUM]]*$D$4,Tabela_padrão__GM_CONTAS_PAGAR_ABERTOS[[#This Row],[SALDO_CONVERTIDO]])</f>
        <v>16150.72</v>
      </c>
      <c r="P2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" t="s">
        <v>527</v>
      </c>
      <c r="R228" t="s">
        <v>528</v>
      </c>
      <c r="S228" s="1">
        <v>42557</v>
      </c>
      <c r="T228" t="s">
        <v>535</v>
      </c>
      <c r="U228" s="3">
        <v>3.6581000000000001</v>
      </c>
      <c r="V228" s="2">
        <f>Tabela_padrão__GM_CONTAS_PAGAR_ABERTOS[[#This Row],[PTAX DESEMB]]*Tabela_padrão__GM_CONTAS_PAGAR_ABERTOS[[#This Row],[VALOR_DOCUM]]</f>
        <v>59080.948832000002</v>
      </c>
    </row>
    <row r="229" spans="1:22" hidden="1" x14ac:dyDescent="0.2">
      <c r="A229" t="s">
        <v>17</v>
      </c>
      <c r="B229" t="s">
        <v>18</v>
      </c>
      <c r="C229" s="1">
        <v>42466</v>
      </c>
      <c r="D229" t="s">
        <v>203</v>
      </c>
      <c r="E229">
        <v>19105029</v>
      </c>
      <c r="F229" t="s">
        <v>526</v>
      </c>
      <c r="G229" s="4">
        <v>43414</v>
      </c>
      <c r="H229" t="s">
        <v>21</v>
      </c>
      <c r="I229" s="2">
        <v>14272.73</v>
      </c>
      <c r="K229" s="2">
        <v>14272.73</v>
      </c>
      <c r="L229" s="3">
        <v>1</v>
      </c>
      <c r="M229" s="2">
        <v>14272.73</v>
      </c>
      <c r="N229" s="3">
        <f t="array" ref="N229">$D$4</f>
        <v>3.55</v>
      </c>
      <c r="O229" s="2">
        <f t="array" ref="O229">IF(Tabela_padrão__GM_CONTAS_PAGAR_ABERTOS[[#This Row],[SIGLA_MOEDA]]="US$",Tabela_padrão__GM_CONTAS_PAGAR_ABERTOS[[#This Row],[VALOR_DOCUM]]*$D$4,Tabela_padrão__GM_CONTAS_PAGAR_ABERTOS[[#This Row],[SALDO_CONVERTIDO]])</f>
        <v>14272.73</v>
      </c>
      <c r="P2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" t="s">
        <v>527</v>
      </c>
      <c r="R229" t="s">
        <v>528</v>
      </c>
      <c r="S229" s="1">
        <v>42557</v>
      </c>
      <c r="T229" t="s">
        <v>536</v>
      </c>
      <c r="U229" s="3">
        <v>3.6581000000000001</v>
      </c>
      <c r="V229" s="2">
        <f>Tabela_padrão__GM_CONTAS_PAGAR_ABERTOS[[#This Row],[PTAX DESEMB]]*Tabela_padrão__GM_CONTAS_PAGAR_ABERTOS[[#This Row],[VALOR_DOCUM]]</f>
        <v>52211.073613</v>
      </c>
    </row>
    <row r="230" spans="1:22" hidden="1" x14ac:dyDescent="0.2">
      <c r="A230" t="s">
        <v>17</v>
      </c>
      <c r="B230" t="s">
        <v>18</v>
      </c>
      <c r="C230" s="1">
        <v>42466</v>
      </c>
      <c r="D230" t="s">
        <v>203</v>
      </c>
      <c r="E230">
        <v>19105029</v>
      </c>
      <c r="F230" t="s">
        <v>526</v>
      </c>
      <c r="G230" s="4">
        <v>43626</v>
      </c>
      <c r="H230" t="s">
        <v>21</v>
      </c>
      <c r="I230" s="2">
        <v>12900</v>
      </c>
      <c r="K230" s="2">
        <v>12900</v>
      </c>
      <c r="L230" s="3">
        <v>1</v>
      </c>
      <c r="M230" s="2">
        <v>12900</v>
      </c>
      <c r="N230" s="3">
        <f t="array" ref="N230">$D$4</f>
        <v>3.55</v>
      </c>
      <c r="O230" s="2">
        <f t="array" ref="O230">IF(Tabela_padrão__GM_CONTAS_PAGAR_ABERTOS[[#This Row],[SIGLA_MOEDA]]="US$",Tabela_padrão__GM_CONTAS_PAGAR_ABERTOS[[#This Row],[VALOR_DOCUM]]*$D$4,Tabela_padrão__GM_CONTAS_PAGAR_ABERTOS[[#This Row],[SALDO_CONVERTIDO]])</f>
        <v>12900</v>
      </c>
      <c r="P2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" t="s">
        <v>527</v>
      </c>
      <c r="R230" t="s">
        <v>528</v>
      </c>
      <c r="S230" s="1">
        <v>42557</v>
      </c>
      <c r="T230" t="s">
        <v>537</v>
      </c>
      <c r="U230" s="3">
        <v>3.6581000000000001</v>
      </c>
      <c r="V230" s="2">
        <f>Tabela_padrão__GM_CONTAS_PAGAR_ABERTOS[[#This Row],[PTAX DESEMB]]*Tabela_padrão__GM_CONTAS_PAGAR_ABERTOS[[#This Row],[VALOR_DOCUM]]</f>
        <v>47189.490000000005</v>
      </c>
    </row>
    <row r="231" spans="1:22" hidden="1" x14ac:dyDescent="0.2">
      <c r="A231" t="s">
        <v>17</v>
      </c>
      <c r="B231" t="s">
        <v>18</v>
      </c>
      <c r="C231" s="1">
        <v>42466</v>
      </c>
      <c r="D231" t="s">
        <v>203</v>
      </c>
      <c r="E231">
        <v>19105029</v>
      </c>
      <c r="F231" t="s">
        <v>526</v>
      </c>
      <c r="G231" s="4">
        <v>43748</v>
      </c>
      <c r="H231" t="s">
        <v>21</v>
      </c>
      <c r="I231" s="2">
        <v>12100</v>
      </c>
      <c r="K231" s="2">
        <v>12100</v>
      </c>
      <c r="L231" s="3">
        <v>1</v>
      </c>
      <c r="M231" s="2">
        <v>12100</v>
      </c>
      <c r="N231" s="3">
        <f t="array" ref="N231">$D$4</f>
        <v>3.55</v>
      </c>
      <c r="O231" s="2">
        <f t="array" ref="O231">IF(Tabela_padrão__GM_CONTAS_PAGAR_ABERTOS[[#This Row],[SIGLA_MOEDA]]="US$",Tabela_padrão__GM_CONTAS_PAGAR_ABERTOS[[#This Row],[VALOR_DOCUM]]*$D$4,Tabela_padrão__GM_CONTAS_PAGAR_ABERTOS[[#This Row],[SALDO_CONVERTIDO]])</f>
        <v>12100</v>
      </c>
      <c r="P2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" t="s">
        <v>527</v>
      </c>
      <c r="R231" t="s">
        <v>528</v>
      </c>
      <c r="S231" s="1">
        <v>42557</v>
      </c>
      <c r="T231" t="s">
        <v>538</v>
      </c>
      <c r="U231" s="3">
        <v>3.6581000000000001</v>
      </c>
      <c r="V231" s="2">
        <f>Tabela_padrão__GM_CONTAS_PAGAR_ABERTOS[[#This Row],[PTAX DESEMB]]*Tabela_padrão__GM_CONTAS_PAGAR_ABERTOS[[#This Row],[VALOR_DOCUM]]</f>
        <v>44263.01</v>
      </c>
    </row>
    <row r="232" spans="1:22" hidden="1" x14ac:dyDescent="0.2">
      <c r="A232" t="s">
        <v>17</v>
      </c>
      <c r="B232" t="s">
        <v>18</v>
      </c>
      <c r="C232" s="1">
        <v>42466</v>
      </c>
      <c r="D232" t="s">
        <v>203</v>
      </c>
      <c r="E232">
        <v>19105029</v>
      </c>
      <c r="F232" t="s">
        <v>526</v>
      </c>
      <c r="G232" s="4">
        <v>43900</v>
      </c>
      <c r="H232" t="s">
        <v>21</v>
      </c>
      <c r="I232" s="2">
        <v>11267.95</v>
      </c>
      <c r="K232" s="2">
        <v>11267.95</v>
      </c>
      <c r="L232" s="3">
        <v>1</v>
      </c>
      <c r="M232" s="2">
        <v>11267.95</v>
      </c>
      <c r="N232" s="3">
        <f t="array" ref="N232">$D$4</f>
        <v>3.55</v>
      </c>
      <c r="O232" s="2">
        <f t="array" ref="O232">IF(Tabela_padrão__GM_CONTAS_PAGAR_ABERTOS[[#This Row],[SIGLA_MOEDA]]="US$",Tabela_padrão__GM_CONTAS_PAGAR_ABERTOS[[#This Row],[VALOR_DOCUM]]*$D$4,Tabela_padrão__GM_CONTAS_PAGAR_ABERTOS[[#This Row],[SALDO_CONVERTIDO]])</f>
        <v>11267.95</v>
      </c>
      <c r="P2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" t="s">
        <v>527</v>
      </c>
      <c r="R232" t="s">
        <v>528</v>
      </c>
      <c r="S232" s="1">
        <v>42557</v>
      </c>
      <c r="T232" t="s">
        <v>539</v>
      </c>
      <c r="U232" s="3">
        <v>3.6581000000000001</v>
      </c>
      <c r="V232" s="2">
        <f>Tabela_padrão__GM_CONTAS_PAGAR_ABERTOS[[#This Row],[PTAX DESEMB]]*Tabela_padrão__GM_CONTAS_PAGAR_ABERTOS[[#This Row],[VALOR_DOCUM]]</f>
        <v>41219.287895000001</v>
      </c>
    </row>
    <row r="233" spans="1:22" hidden="1" x14ac:dyDescent="0.2">
      <c r="A233" t="s">
        <v>17</v>
      </c>
      <c r="B233" t="s">
        <v>18</v>
      </c>
      <c r="C233" s="1">
        <v>42466</v>
      </c>
      <c r="D233" t="s">
        <v>203</v>
      </c>
      <c r="E233">
        <v>19105029</v>
      </c>
      <c r="F233" t="s">
        <v>526</v>
      </c>
      <c r="G233" s="4">
        <v>43961</v>
      </c>
      <c r="H233" t="s">
        <v>21</v>
      </c>
      <c r="I233" s="2">
        <v>10892.35</v>
      </c>
      <c r="K233" s="2">
        <v>10892.35</v>
      </c>
      <c r="L233" s="3">
        <v>1</v>
      </c>
      <c r="M233" s="2">
        <v>10892.35</v>
      </c>
      <c r="N233" s="3">
        <f t="array" ref="N233">$D$4</f>
        <v>3.55</v>
      </c>
      <c r="O233" s="2">
        <f t="array" ref="O233">IF(Tabela_padrão__GM_CONTAS_PAGAR_ABERTOS[[#This Row],[SIGLA_MOEDA]]="US$",Tabela_padrão__GM_CONTAS_PAGAR_ABERTOS[[#This Row],[VALOR_DOCUM]]*$D$4,Tabela_padrão__GM_CONTAS_PAGAR_ABERTOS[[#This Row],[SALDO_CONVERTIDO]])</f>
        <v>10892.35</v>
      </c>
      <c r="P2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" t="s">
        <v>527</v>
      </c>
      <c r="R233" t="s">
        <v>528</v>
      </c>
      <c r="S233" s="1">
        <v>42557</v>
      </c>
      <c r="T233" t="s">
        <v>540</v>
      </c>
      <c r="U233" s="3">
        <v>3.6581000000000001</v>
      </c>
      <c r="V233" s="2">
        <f>Tabela_padrão__GM_CONTAS_PAGAR_ABERTOS[[#This Row],[PTAX DESEMB]]*Tabela_padrão__GM_CONTAS_PAGAR_ABERTOS[[#This Row],[VALOR_DOCUM]]</f>
        <v>39845.305535</v>
      </c>
    </row>
    <row r="234" spans="1:22" hidden="1" x14ac:dyDescent="0.2">
      <c r="A234" t="s">
        <v>17</v>
      </c>
      <c r="B234" t="s">
        <v>18</v>
      </c>
      <c r="C234" s="1">
        <v>42466</v>
      </c>
      <c r="D234" t="s">
        <v>203</v>
      </c>
      <c r="E234">
        <v>19105029</v>
      </c>
      <c r="F234" t="s">
        <v>526</v>
      </c>
      <c r="G234" s="4">
        <v>43992</v>
      </c>
      <c r="H234" t="s">
        <v>21</v>
      </c>
      <c r="I234" s="2">
        <v>10704.55</v>
      </c>
      <c r="K234" s="2">
        <v>10704.55</v>
      </c>
      <c r="L234" s="3">
        <v>1</v>
      </c>
      <c r="M234" s="2">
        <v>10704.55</v>
      </c>
      <c r="N234" s="3">
        <f t="array" ref="N234">$D$4</f>
        <v>3.55</v>
      </c>
      <c r="O234" s="2">
        <f t="array" ref="O234">IF(Tabela_padrão__GM_CONTAS_PAGAR_ABERTOS[[#This Row],[SIGLA_MOEDA]]="US$",Tabela_padrão__GM_CONTAS_PAGAR_ABERTOS[[#This Row],[VALOR_DOCUM]]*$D$4,Tabela_padrão__GM_CONTAS_PAGAR_ABERTOS[[#This Row],[SALDO_CONVERTIDO]])</f>
        <v>10704.55</v>
      </c>
      <c r="P2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" t="s">
        <v>527</v>
      </c>
      <c r="R234" t="s">
        <v>528</v>
      </c>
      <c r="S234" s="1">
        <v>42557</v>
      </c>
      <c r="T234" t="s">
        <v>541</v>
      </c>
      <c r="U234" s="3">
        <v>3.6581000000000001</v>
      </c>
      <c r="V234" s="2">
        <f>Tabela_padrão__GM_CONTAS_PAGAR_ABERTOS[[#This Row],[PTAX DESEMB]]*Tabela_padrão__GM_CONTAS_PAGAR_ABERTOS[[#This Row],[VALOR_DOCUM]]</f>
        <v>39158.314355000002</v>
      </c>
    </row>
    <row r="235" spans="1:22" hidden="1" x14ac:dyDescent="0.2">
      <c r="A235" t="s">
        <v>17</v>
      </c>
      <c r="B235" t="s">
        <v>18</v>
      </c>
      <c r="C235" s="1">
        <v>42466</v>
      </c>
      <c r="D235" t="s">
        <v>203</v>
      </c>
      <c r="E235">
        <v>19105029</v>
      </c>
      <c r="F235" t="s">
        <v>526</v>
      </c>
      <c r="G235" s="4">
        <v>44114</v>
      </c>
      <c r="H235" t="s">
        <v>21</v>
      </c>
      <c r="I235" s="2">
        <v>9953.36</v>
      </c>
      <c r="K235" s="2">
        <v>9953.36</v>
      </c>
      <c r="L235" s="3">
        <v>1</v>
      </c>
      <c r="M235" s="2">
        <v>9953.36</v>
      </c>
      <c r="N235" s="3">
        <f t="array" ref="N235">$D$4</f>
        <v>3.55</v>
      </c>
      <c r="O235" s="2">
        <f t="array" ref="O235">IF(Tabela_padrão__GM_CONTAS_PAGAR_ABERTOS[[#This Row],[SIGLA_MOEDA]]="US$",Tabela_padrão__GM_CONTAS_PAGAR_ABERTOS[[#This Row],[VALOR_DOCUM]]*$D$4,Tabela_padrão__GM_CONTAS_PAGAR_ABERTOS[[#This Row],[SALDO_CONVERTIDO]])</f>
        <v>9953.36</v>
      </c>
      <c r="P2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" t="s">
        <v>527</v>
      </c>
      <c r="R235" t="s">
        <v>528</v>
      </c>
      <c r="S235" s="1">
        <v>42557</v>
      </c>
      <c r="T235" t="s">
        <v>542</v>
      </c>
      <c r="U235" s="3">
        <v>3.6581000000000001</v>
      </c>
      <c r="V235" s="2">
        <f>Tabela_padrão__GM_CONTAS_PAGAR_ABERTOS[[#This Row],[PTAX DESEMB]]*Tabela_padrão__GM_CONTAS_PAGAR_ABERTOS[[#This Row],[VALOR_DOCUM]]</f>
        <v>36410.386216000006</v>
      </c>
    </row>
    <row r="236" spans="1:22" hidden="1" x14ac:dyDescent="0.2">
      <c r="A236" t="s">
        <v>17</v>
      </c>
      <c r="B236" t="s">
        <v>18</v>
      </c>
      <c r="C236" s="1">
        <v>42466</v>
      </c>
      <c r="D236" t="s">
        <v>203</v>
      </c>
      <c r="E236">
        <v>19105029</v>
      </c>
      <c r="F236" t="s">
        <v>526</v>
      </c>
      <c r="G236" s="4">
        <v>44265</v>
      </c>
      <c r="H236" t="s">
        <v>21</v>
      </c>
      <c r="I236" s="2">
        <v>9014.36</v>
      </c>
      <c r="K236" s="2">
        <v>9014.36</v>
      </c>
      <c r="L236" s="3">
        <v>1</v>
      </c>
      <c r="M236" s="2">
        <v>9014.36</v>
      </c>
      <c r="N236" s="3">
        <f t="array" ref="N236">$D$4</f>
        <v>3.55</v>
      </c>
      <c r="O236" s="2">
        <f t="array" ref="O236">IF(Tabela_padrão__GM_CONTAS_PAGAR_ABERTOS[[#This Row],[SIGLA_MOEDA]]="US$",Tabela_padrão__GM_CONTAS_PAGAR_ABERTOS[[#This Row],[VALOR_DOCUM]]*$D$4,Tabela_padrão__GM_CONTAS_PAGAR_ABERTOS[[#This Row],[SALDO_CONVERTIDO]])</f>
        <v>9014.36</v>
      </c>
      <c r="P2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" t="s">
        <v>527</v>
      </c>
      <c r="R236" t="s">
        <v>528</v>
      </c>
      <c r="S236" s="1">
        <v>42557</v>
      </c>
      <c r="T236" t="s">
        <v>543</v>
      </c>
      <c r="U236" s="3">
        <v>3.6581000000000001</v>
      </c>
      <c r="V236" s="2">
        <f>Tabela_padrão__GM_CONTAS_PAGAR_ABERTOS[[#This Row],[PTAX DESEMB]]*Tabela_padrão__GM_CONTAS_PAGAR_ABERTOS[[#This Row],[VALOR_DOCUM]]</f>
        <v>32975.430316000005</v>
      </c>
    </row>
    <row r="237" spans="1:22" hidden="1" x14ac:dyDescent="0.2">
      <c r="A237" t="s">
        <v>17</v>
      </c>
      <c r="B237" t="s">
        <v>18</v>
      </c>
      <c r="C237" s="1">
        <v>42466</v>
      </c>
      <c r="D237" t="s">
        <v>203</v>
      </c>
      <c r="E237">
        <v>19105029</v>
      </c>
      <c r="F237" t="s">
        <v>526</v>
      </c>
      <c r="G237" s="4">
        <v>44571</v>
      </c>
      <c r="H237" t="s">
        <v>21</v>
      </c>
      <c r="I237" s="2">
        <v>7136.36</v>
      </c>
      <c r="K237" s="2">
        <v>7136.36</v>
      </c>
      <c r="L237" s="3">
        <v>1</v>
      </c>
      <c r="M237" s="2">
        <v>7136.36</v>
      </c>
      <c r="N237" s="3">
        <f t="array" ref="N237">$D$4</f>
        <v>3.55</v>
      </c>
      <c r="O237" s="2">
        <f t="array" ref="O237">IF(Tabela_padrão__GM_CONTAS_PAGAR_ABERTOS[[#This Row],[SIGLA_MOEDA]]="US$",Tabela_padrão__GM_CONTAS_PAGAR_ABERTOS[[#This Row],[VALOR_DOCUM]]*$D$4,Tabela_padrão__GM_CONTAS_PAGAR_ABERTOS[[#This Row],[SALDO_CONVERTIDO]])</f>
        <v>7136.36</v>
      </c>
      <c r="P2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" t="s">
        <v>527</v>
      </c>
      <c r="R237" t="s">
        <v>528</v>
      </c>
      <c r="S237" s="1">
        <v>42557</v>
      </c>
      <c r="T237" t="s">
        <v>544</v>
      </c>
      <c r="U237" s="3">
        <v>3.6581000000000001</v>
      </c>
      <c r="V237" s="2">
        <f>Tabela_padrão__GM_CONTAS_PAGAR_ABERTOS[[#This Row],[PTAX DESEMB]]*Tabela_padrão__GM_CONTAS_PAGAR_ABERTOS[[#This Row],[VALOR_DOCUM]]</f>
        <v>26105.518516</v>
      </c>
    </row>
    <row r="238" spans="1:22" hidden="1" x14ac:dyDescent="0.2">
      <c r="A238" t="s">
        <v>17</v>
      </c>
      <c r="B238" t="s">
        <v>18</v>
      </c>
      <c r="C238" s="1">
        <v>42466</v>
      </c>
      <c r="D238" t="s">
        <v>203</v>
      </c>
      <c r="E238">
        <v>19105029</v>
      </c>
      <c r="F238" t="s">
        <v>526</v>
      </c>
      <c r="G238" s="4">
        <v>44661</v>
      </c>
      <c r="H238" t="s">
        <v>21</v>
      </c>
      <c r="I238" s="2">
        <v>6572.96</v>
      </c>
      <c r="K238" s="2">
        <v>6572.96</v>
      </c>
      <c r="L238" s="3">
        <v>1</v>
      </c>
      <c r="M238" s="2">
        <v>6572.96</v>
      </c>
      <c r="N238" s="3">
        <f t="array" ref="N238">$D$4</f>
        <v>3.55</v>
      </c>
      <c r="O238" s="2">
        <f t="array" ref="O238">IF(Tabela_padrão__GM_CONTAS_PAGAR_ABERTOS[[#This Row],[SIGLA_MOEDA]]="US$",Tabela_padrão__GM_CONTAS_PAGAR_ABERTOS[[#This Row],[VALOR_DOCUM]]*$D$4,Tabela_padrão__GM_CONTAS_PAGAR_ABERTOS[[#This Row],[SALDO_CONVERTIDO]])</f>
        <v>6572.96</v>
      </c>
      <c r="P2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" t="s">
        <v>527</v>
      </c>
      <c r="R238" t="s">
        <v>528</v>
      </c>
      <c r="S238" s="1">
        <v>42557</v>
      </c>
      <c r="T238" t="s">
        <v>545</v>
      </c>
      <c r="U238" s="3">
        <v>3.6581000000000001</v>
      </c>
      <c r="V238" s="2">
        <f>Tabela_padrão__GM_CONTAS_PAGAR_ABERTOS[[#This Row],[PTAX DESEMB]]*Tabela_padrão__GM_CONTAS_PAGAR_ABERTOS[[#This Row],[VALOR_DOCUM]]</f>
        <v>24044.544976000001</v>
      </c>
    </row>
    <row r="239" spans="1:22" hidden="1" x14ac:dyDescent="0.2">
      <c r="A239" t="s">
        <v>17</v>
      </c>
      <c r="B239" t="s">
        <v>18</v>
      </c>
      <c r="C239" s="1">
        <v>42466</v>
      </c>
      <c r="D239" t="s">
        <v>203</v>
      </c>
      <c r="E239">
        <v>19105029</v>
      </c>
      <c r="F239" t="s">
        <v>526</v>
      </c>
      <c r="G239" s="4">
        <v>44967</v>
      </c>
      <c r="H239" t="s">
        <v>21</v>
      </c>
      <c r="I239" s="2">
        <v>4694.97</v>
      </c>
      <c r="K239" s="2">
        <v>4694.97</v>
      </c>
      <c r="L239" s="3">
        <v>1</v>
      </c>
      <c r="M239" s="2">
        <v>4694.97</v>
      </c>
      <c r="N239" s="3">
        <f t="array" ref="N239">$D$4</f>
        <v>3.55</v>
      </c>
      <c r="O239" s="2">
        <f t="array" ref="O239">IF(Tabela_padrão__GM_CONTAS_PAGAR_ABERTOS[[#This Row],[SIGLA_MOEDA]]="US$",Tabela_padrão__GM_CONTAS_PAGAR_ABERTOS[[#This Row],[VALOR_DOCUM]]*$D$4,Tabela_padrão__GM_CONTAS_PAGAR_ABERTOS[[#This Row],[SALDO_CONVERTIDO]])</f>
        <v>4694.97</v>
      </c>
      <c r="P2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" t="s">
        <v>527</v>
      </c>
      <c r="R239" t="s">
        <v>528</v>
      </c>
      <c r="S239" s="1">
        <v>42557</v>
      </c>
      <c r="T239" t="s">
        <v>546</v>
      </c>
      <c r="U239" s="3">
        <v>3.6581000000000001</v>
      </c>
      <c r="V239" s="2">
        <f>Tabela_padrão__GM_CONTAS_PAGAR_ABERTOS[[#This Row],[PTAX DESEMB]]*Tabela_padrão__GM_CONTAS_PAGAR_ABERTOS[[#This Row],[VALOR_DOCUM]]</f>
        <v>17174.669757000003</v>
      </c>
    </row>
    <row r="240" spans="1:22" hidden="1" x14ac:dyDescent="0.2">
      <c r="A240" t="s">
        <v>17</v>
      </c>
      <c r="B240" t="s">
        <v>18</v>
      </c>
      <c r="C240" s="1">
        <v>42466</v>
      </c>
      <c r="D240" t="s">
        <v>203</v>
      </c>
      <c r="E240">
        <v>19105029</v>
      </c>
      <c r="F240" t="s">
        <v>526</v>
      </c>
      <c r="G240" s="4">
        <v>45606</v>
      </c>
      <c r="H240" t="s">
        <v>21</v>
      </c>
      <c r="I240" s="2">
        <v>751.2</v>
      </c>
      <c r="K240" s="2">
        <v>751.2</v>
      </c>
      <c r="L240" s="3">
        <v>1</v>
      </c>
      <c r="M240" s="2">
        <v>751.2</v>
      </c>
      <c r="N240" s="3">
        <f t="array" ref="N240">$D$4</f>
        <v>3.55</v>
      </c>
      <c r="O240" s="2">
        <f t="array" ref="O240">IF(Tabela_padrão__GM_CONTAS_PAGAR_ABERTOS[[#This Row],[SIGLA_MOEDA]]="US$",Tabela_padrão__GM_CONTAS_PAGAR_ABERTOS[[#This Row],[VALOR_DOCUM]]*$D$4,Tabela_padrão__GM_CONTAS_PAGAR_ABERTOS[[#This Row],[SALDO_CONVERTIDO]])</f>
        <v>751.2</v>
      </c>
      <c r="P2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" t="s">
        <v>527</v>
      </c>
      <c r="R240" t="s">
        <v>528</v>
      </c>
      <c r="S240" s="1">
        <v>42557</v>
      </c>
      <c r="T240" t="s">
        <v>547</v>
      </c>
      <c r="U240" s="3">
        <v>3.6581000000000001</v>
      </c>
      <c r="V240" s="2">
        <f>Tabela_padrão__GM_CONTAS_PAGAR_ABERTOS[[#This Row],[PTAX DESEMB]]*Tabela_padrão__GM_CONTAS_PAGAR_ABERTOS[[#This Row],[VALOR_DOCUM]]</f>
        <v>2747.9647200000004</v>
      </c>
    </row>
    <row r="241" spans="1:22" hidden="1" x14ac:dyDescent="0.2">
      <c r="A241" t="s">
        <v>17</v>
      </c>
      <c r="B241" t="s">
        <v>202</v>
      </c>
      <c r="C241" s="1">
        <v>42472</v>
      </c>
      <c r="D241" t="s">
        <v>548</v>
      </c>
      <c r="E241">
        <v>13130020</v>
      </c>
      <c r="F241" t="s">
        <v>549</v>
      </c>
      <c r="G241" s="4">
        <v>42610</v>
      </c>
      <c r="H241" t="s">
        <v>21</v>
      </c>
      <c r="I241" s="2">
        <v>276.22000000000003</v>
      </c>
      <c r="K241" s="2">
        <v>276.22000000000003</v>
      </c>
      <c r="L241" s="3">
        <v>1</v>
      </c>
      <c r="M241" s="2">
        <v>276.22000000000003</v>
      </c>
      <c r="N241" s="3">
        <f t="array" ref="N241">$D$4</f>
        <v>3.55</v>
      </c>
      <c r="O241" s="2">
        <f t="array" ref="O241">IF(Tabela_padrão__GM_CONTAS_PAGAR_ABERTOS[[#This Row],[SIGLA_MOEDA]]="US$",Tabela_padrão__GM_CONTAS_PAGAR_ABERTOS[[#This Row],[VALOR_DOCUM]]*$D$4,Tabela_padrão__GM_CONTAS_PAGAR_ABERTOS[[#This Row],[SALDO_CONVERTIDO]])</f>
        <v>276.22000000000003</v>
      </c>
      <c r="P2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1" t="s">
        <v>28</v>
      </c>
      <c r="R241" t="s">
        <v>550</v>
      </c>
      <c r="S241" s="1">
        <v>42557</v>
      </c>
      <c r="T241" t="s">
        <v>551</v>
      </c>
      <c r="U241" s="3">
        <v>3.5284</v>
      </c>
      <c r="V241" s="2">
        <f>Tabela_padrão__GM_CONTAS_PAGAR_ABERTOS[[#This Row],[PTAX DESEMB]]*Tabela_padrão__GM_CONTAS_PAGAR_ABERTOS[[#This Row],[VALOR_DOCUM]]</f>
        <v>974.6146480000001</v>
      </c>
    </row>
    <row r="242" spans="1:22" hidden="1" x14ac:dyDescent="0.2">
      <c r="A242" t="s">
        <v>17</v>
      </c>
      <c r="B242" t="s">
        <v>80</v>
      </c>
      <c r="C242" s="1">
        <v>42474</v>
      </c>
      <c r="D242" t="s">
        <v>552</v>
      </c>
      <c r="E242">
        <v>13101008</v>
      </c>
      <c r="F242" t="s">
        <v>553</v>
      </c>
      <c r="G242" s="4">
        <v>43220</v>
      </c>
      <c r="H242" t="s">
        <v>21</v>
      </c>
      <c r="I242" s="2">
        <v>5832</v>
      </c>
      <c r="K242" s="2">
        <v>5832</v>
      </c>
      <c r="L242" s="3">
        <v>1</v>
      </c>
      <c r="M242" s="2">
        <v>5832</v>
      </c>
      <c r="N242" s="3">
        <f t="array" ref="N242">$D$4</f>
        <v>3.55</v>
      </c>
      <c r="O242" s="2">
        <f t="array" ref="O242">IF(Tabela_padrão__GM_CONTAS_PAGAR_ABERTOS[[#This Row],[SIGLA_MOEDA]]="US$",Tabela_padrão__GM_CONTAS_PAGAR_ABERTOS[[#This Row],[VALOR_DOCUM]]*$D$4,Tabela_padrão__GM_CONTAS_PAGAR_ABERTOS[[#This Row],[SALDO_CONVERTIDO]])</f>
        <v>5832</v>
      </c>
      <c r="P2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" t="s">
        <v>409</v>
      </c>
      <c r="R242" t="s">
        <v>554</v>
      </c>
      <c r="S242" s="1">
        <v>42557</v>
      </c>
      <c r="T242" t="s">
        <v>555</v>
      </c>
      <c r="U242" s="3">
        <v>3.5428999999999999</v>
      </c>
      <c r="V242" s="2">
        <f>Tabela_padrão__GM_CONTAS_PAGAR_ABERTOS[[#This Row],[PTAX DESEMB]]*Tabela_padrão__GM_CONTAS_PAGAR_ABERTOS[[#This Row],[VALOR_DOCUM]]</f>
        <v>20662.192800000001</v>
      </c>
    </row>
    <row r="243" spans="1:22" hidden="1" x14ac:dyDescent="0.2">
      <c r="A243" t="s">
        <v>17</v>
      </c>
      <c r="B243" t="s">
        <v>323</v>
      </c>
      <c r="C243" s="1">
        <v>42476</v>
      </c>
      <c r="D243" t="s">
        <v>556</v>
      </c>
      <c r="E243">
        <v>13101001</v>
      </c>
      <c r="F243" t="s">
        <v>557</v>
      </c>
      <c r="G243" s="4">
        <v>42770</v>
      </c>
      <c r="H243" t="s">
        <v>66</v>
      </c>
      <c r="I243" s="2">
        <v>18240</v>
      </c>
      <c r="J243">
        <v>0</v>
      </c>
      <c r="K243" s="2">
        <v>18240</v>
      </c>
      <c r="L243" s="3">
        <v>3.2904</v>
      </c>
      <c r="M243" s="2">
        <v>60016.896000000001</v>
      </c>
      <c r="N243" s="3">
        <f t="array" ref="N243">$D$4</f>
        <v>3.55</v>
      </c>
      <c r="O243" s="2">
        <f t="array" ref="O243">IF(Tabela_padrão__GM_CONTAS_PAGAR_ABERTOS[[#This Row],[SIGLA_MOEDA]]="US$",Tabela_padrão__GM_CONTAS_PAGAR_ABERTOS[[#This Row],[VALOR_DOCUM]]*$D$4,Tabela_padrão__GM_CONTAS_PAGAR_ABERTOS[[#This Row],[SALDO_CONVERTIDO]])</f>
        <v>64752</v>
      </c>
      <c r="P243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243" t="s">
        <v>28</v>
      </c>
      <c r="R243" t="s">
        <v>492</v>
      </c>
      <c r="S243" s="1">
        <v>42557</v>
      </c>
      <c r="T243" t="s">
        <v>558</v>
      </c>
      <c r="U243" s="3">
        <v>3.5276000000000001</v>
      </c>
      <c r="V243" s="2">
        <f>Tabela_padrão__GM_CONTAS_PAGAR_ABERTOS[[#This Row],[PTAX DESEMB]]*Tabela_padrão__GM_CONTAS_PAGAR_ABERTOS[[#This Row],[VALOR_DOCUM]]</f>
        <v>64343.423999999999</v>
      </c>
    </row>
    <row r="244" spans="1:22" hidden="1" x14ac:dyDescent="0.2">
      <c r="A244" t="s">
        <v>17</v>
      </c>
      <c r="B244" t="s">
        <v>18</v>
      </c>
      <c r="C244" s="1">
        <v>42466</v>
      </c>
      <c r="D244" t="s">
        <v>203</v>
      </c>
      <c r="E244">
        <v>19105029</v>
      </c>
      <c r="F244" t="s">
        <v>526</v>
      </c>
      <c r="G244" s="4">
        <v>42776</v>
      </c>
      <c r="H244" t="s">
        <v>21</v>
      </c>
      <c r="I244" s="2">
        <v>27801.58</v>
      </c>
      <c r="K244" s="2">
        <v>27801.58</v>
      </c>
      <c r="L244" s="3">
        <v>1</v>
      </c>
      <c r="M244" s="2">
        <v>27801.58</v>
      </c>
      <c r="N244" s="3">
        <f t="array" ref="N244">$D$4</f>
        <v>3.55</v>
      </c>
      <c r="O244" s="2">
        <f t="array" ref="O244">IF(Tabela_padrão__GM_CONTAS_PAGAR_ABERTOS[[#This Row],[SIGLA_MOEDA]]="US$",Tabela_padrão__GM_CONTAS_PAGAR_ABERTOS[[#This Row],[VALOR_DOCUM]]*$D$4,Tabela_padrão__GM_CONTAS_PAGAR_ABERTOS[[#This Row],[SALDO_CONVERTIDO]])</f>
        <v>27801.58</v>
      </c>
      <c r="P2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" t="s">
        <v>527</v>
      </c>
      <c r="R244" t="s">
        <v>528</v>
      </c>
      <c r="S244" s="1">
        <v>42557</v>
      </c>
      <c r="T244" t="s">
        <v>559</v>
      </c>
      <c r="U244" s="3">
        <v>3.6581000000000001</v>
      </c>
      <c r="V244" s="2">
        <f>Tabela_padrão__GM_CONTAS_PAGAR_ABERTOS[[#This Row],[PTAX DESEMB]]*Tabela_padrão__GM_CONTAS_PAGAR_ABERTOS[[#This Row],[VALOR_DOCUM]]</f>
        <v>101700.95979800001</v>
      </c>
    </row>
    <row r="245" spans="1:22" hidden="1" x14ac:dyDescent="0.2">
      <c r="A245" t="s">
        <v>17</v>
      </c>
      <c r="B245" t="s">
        <v>18</v>
      </c>
      <c r="C245" s="1">
        <v>42466</v>
      </c>
      <c r="D245" t="s">
        <v>203</v>
      </c>
      <c r="E245">
        <v>19105029</v>
      </c>
      <c r="F245" t="s">
        <v>526</v>
      </c>
      <c r="G245" s="4">
        <v>43291</v>
      </c>
      <c r="H245" t="s">
        <v>21</v>
      </c>
      <c r="I245" s="2">
        <v>27801.58</v>
      </c>
      <c r="K245" s="2">
        <v>27801.58</v>
      </c>
      <c r="L245" s="3">
        <v>1</v>
      </c>
      <c r="M245" s="2">
        <v>27801.58</v>
      </c>
      <c r="N245" s="3">
        <f t="array" ref="N245">$D$4</f>
        <v>3.55</v>
      </c>
      <c r="O245" s="2">
        <f t="array" ref="O245">IF(Tabela_padrão__GM_CONTAS_PAGAR_ABERTOS[[#This Row],[SIGLA_MOEDA]]="US$",Tabela_padrão__GM_CONTAS_PAGAR_ABERTOS[[#This Row],[VALOR_DOCUM]]*$D$4,Tabela_padrão__GM_CONTAS_PAGAR_ABERTOS[[#This Row],[SALDO_CONVERTIDO]])</f>
        <v>27801.58</v>
      </c>
      <c r="P2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" t="s">
        <v>527</v>
      </c>
      <c r="R245" t="s">
        <v>528</v>
      </c>
      <c r="S245" s="1">
        <v>42557</v>
      </c>
      <c r="T245" t="s">
        <v>560</v>
      </c>
      <c r="U245" s="3">
        <v>3.6581000000000001</v>
      </c>
      <c r="V245" s="2">
        <f>Tabela_padrão__GM_CONTAS_PAGAR_ABERTOS[[#This Row],[PTAX DESEMB]]*Tabela_padrão__GM_CONTAS_PAGAR_ABERTOS[[#This Row],[VALOR_DOCUM]]</f>
        <v>101700.95979800001</v>
      </c>
    </row>
    <row r="246" spans="1:22" hidden="1" x14ac:dyDescent="0.2">
      <c r="A246" t="s">
        <v>17</v>
      </c>
      <c r="B246" t="s">
        <v>18</v>
      </c>
      <c r="C246" s="1">
        <v>42466</v>
      </c>
      <c r="D246" t="s">
        <v>203</v>
      </c>
      <c r="E246">
        <v>19105029</v>
      </c>
      <c r="F246" t="s">
        <v>526</v>
      </c>
      <c r="G246" s="4">
        <v>43322</v>
      </c>
      <c r="H246" t="s">
        <v>21</v>
      </c>
      <c r="I246" s="2">
        <v>27801.58</v>
      </c>
      <c r="K246" s="2">
        <v>27801.58</v>
      </c>
      <c r="L246" s="3">
        <v>1</v>
      </c>
      <c r="M246" s="2">
        <v>27801.58</v>
      </c>
      <c r="N246" s="3">
        <f t="array" ref="N246">$D$4</f>
        <v>3.55</v>
      </c>
      <c r="O246" s="2">
        <f t="array" ref="O246">IF(Tabela_padrão__GM_CONTAS_PAGAR_ABERTOS[[#This Row],[SIGLA_MOEDA]]="US$",Tabela_padrão__GM_CONTAS_PAGAR_ABERTOS[[#This Row],[VALOR_DOCUM]]*$D$4,Tabela_padrão__GM_CONTAS_PAGAR_ABERTOS[[#This Row],[SALDO_CONVERTIDO]])</f>
        <v>27801.58</v>
      </c>
      <c r="P2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" t="s">
        <v>527</v>
      </c>
      <c r="R246" t="s">
        <v>528</v>
      </c>
      <c r="S246" s="1">
        <v>42557</v>
      </c>
      <c r="T246" t="s">
        <v>561</v>
      </c>
      <c r="U246" s="3">
        <v>3.6581000000000001</v>
      </c>
      <c r="V246" s="2">
        <f>Tabela_padrão__GM_CONTAS_PAGAR_ABERTOS[[#This Row],[PTAX DESEMB]]*Tabela_padrão__GM_CONTAS_PAGAR_ABERTOS[[#This Row],[VALOR_DOCUM]]</f>
        <v>101700.95979800001</v>
      </c>
    </row>
    <row r="247" spans="1:22" hidden="1" x14ac:dyDescent="0.2">
      <c r="A247" t="s">
        <v>17</v>
      </c>
      <c r="B247" t="s">
        <v>18</v>
      </c>
      <c r="C247" s="1">
        <v>42466</v>
      </c>
      <c r="D247" t="s">
        <v>203</v>
      </c>
      <c r="E247">
        <v>19105029</v>
      </c>
      <c r="F247" t="s">
        <v>526</v>
      </c>
      <c r="G247" s="4">
        <v>43444</v>
      </c>
      <c r="H247" t="s">
        <v>21</v>
      </c>
      <c r="I247" s="2">
        <v>27801.58</v>
      </c>
      <c r="K247" s="2">
        <v>27801.58</v>
      </c>
      <c r="L247" s="3">
        <v>1</v>
      </c>
      <c r="M247" s="2">
        <v>27801.58</v>
      </c>
      <c r="N247" s="3">
        <f t="array" ref="N247">$D$4</f>
        <v>3.55</v>
      </c>
      <c r="O247" s="2">
        <f t="array" ref="O247">IF(Tabela_padrão__GM_CONTAS_PAGAR_ABERTOS[[#This Row],[SIGLA_MOEDA]]="US$",Tabela_padrão__GM_CONTAS_PAGAR_ABERTOS[[#This Row],[VALOR_DOCUM]]*$D$4,Tabela_padrão__GM_CONTAS_PAGAR_ABERTOS[[#This Row],[SALDO_CONVERTIDO]])</f>
        <v>27801.58</v>
      </c>
      <c r="P2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" t="s">
        <v>527</v>
      </c>
      <c r="R247" t="s">
        <v>528</v>
      </c>
      <c r="S247" s="1">
        <v>42557</v>
      </c>
      <c r="T247" t="s">
        <v>562</v>
      </c>
      <c r="U247" s="3">
        <v>3.6581000000000001</v>
      </c>
      <c r="V247" s="2">
        <f>Tabela_padrão__GM_CONTAS_PAGAR_ABERTOS[[#This Row],[PTAX DESEMB]]*Tabela_padrão__GM_CONTAS_PAGAR_ABERTOS[[#This Row],[VALOR_DOCUM]]</f>
        <v>101700.95979800001</v>
      </c>
    </row>
    <row r="248" spans="1:22" hidden="1" x14ac:dyDescent="0.2">
      <c r="A248" t="s">
        <v>17</v>
      </c>
      <c r="B248" t="s">
        <v>18</v>
      </c>
      <c r="C248" s="1">
        <v>42466</v>
      </c>
      <c r="D248" t="s">
        <v>203</v>
      </c>
      <c r="E248">
        <v>19105029</v>
      </c>
      <c r="F248" t="s">
        <v>526</v>
      </c>
      <c r="G248" s="4">
        <v>43626</v>
      </c>
      <c r="H248" t="s">
        <v>21</v>
      </c>
      <c r="I248" s="2">
        <v>27801.58</v>
      </c>
      <c r="K248" s="2">
        <v>27801.58</v>
      </c>
      <c r="L248" s="3">
        <v>1</v>
      </c>
      <c r="M248" s="2">
        <v>27801.58</v>
      </c>
      <c r="N248" s="3">
        <f t="array" ref="N248">$D$4</f>
        <v>3.55</v>
      </c>
      <c r="O248" s="2">
        <f t="array" ref="O248">IF(Tabela_padrão__GM_CONTAS_PAGAR_ABERTOS[[#This Row],[SIGLA_MOEDA]]="US$",Tabela_padrão__GM_CONTAS_PAGAR_ABERTOS[[#This Row],[VALOR_DOCUM]]*$D$4,Tabela_padrão__GM_CONTAS_PAGAR_ABERTOS[[#This Row],[SALDO_CONVERTIDO]])</f>
        <v>27801.58</v>
      </c>
      <c r="P2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" t="s">
        <v>527</v>
      </c>
      <c r="R248" t="s">
        <v>528</v>
      </c>
      <c r="S248" s="1">
        <v>42557</v>
      </c>
      <c r="T248" t="s">
        <v>563</v>
      </c>
      <c r="U248" s="3">
        <v>3.6581000000000001</v>
      </c>
      <c r="V248" s="2">
        <f>Tabela_padrão__GM_CONTAS_PAGAR_ABERTOS[[#This Row],[PTAX DESEMB]]*Tabela_padrão__GM_CONTAS_PAGAR_ABERTOS[[#This Row],[VALOR_DOCUM]]</f>
        <v>101700.95979800001</v>
      </c>
    </row>
    <row r="249" spans="1:22" hidden="1" x14ac:dyDescent="0.2">
      <c r="A249" t="s">
        <v>17</v>
      </c>
      <c r="B249" t="s">
        <v>18</v>
      </c>
      <c r="C249" s="1">
        <v>42466</v>
      </c>
      <c r="D249" t="s">
        <v>203</v>
      </c>
      <c r="E249">
        <v>19105029</v>
      </c>
      <c r="F249" t="s">
        <v>526</v>
      </c>
      <c r="G249" s="4">
        <v>43900</v>
      </c>
      <c r="H249" t="s">
        <v>21</v>
      </c>
      <c r="I249" s="2">
        <v>27801.58</v>
      </c>
      <c r="K249" s="2">
        <v>27801.58</v>
      </c>
      <c r="L249" s="3">
        <v>1</v>
      </c>
      <c r="M249" s="2">
        <v>27801.58</v>
      </c>
      <c r="N249" s="3">
        <f t="array" ref="N249">$D$4</f>
        <v>3.55</v>
      </c>
      <c r="O249" s="2">
        <f t="array" ref="O249">IF(Tabela_padrão__GM_CONTAS_PAGAR_ABERTOS[[#This Row],[SIGLA_MOEDA]]="US$",Tabela_padrão__GM_CONTAS_PAGAR_ABERTOS[[#This Row],[VALOR_DOCUM]]*$D$4,Tabela_padrão__GM_CONTAS_PAGAR_ABERTOS[[#This Row],[SALDO_CONVERTIDO]])</f>
        <v>27801.58</v>
      </c>
      <c r="P2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" t="s">
        <v>527</v>
      </c>
      <c r="R249" t="s">
        <v>528</v>
      </c>
      <c r="S249" s="1">
        <v>42557</v>
      </c>
      <c r="T249" t="s">
        <v>564</v>
      </c>
      <c r="U249" s="3">
        <v>3.6581000000000001</v>
      </c>
      <c r="V249" s="2">
        <f>Tabela_padrão__GM_CONTAS_PAGAR_ABERTOS[[#This Row],[PTAX DESEMB]]*Tabela_padrão__GM_CONTAS_PAGAR_ABERTOS[[#This Row],[VALOR_DOCUM]]</f>
        <v>101700.95979800001</v>
      </c>
    </row>
    <row r="250" spans="1:22" hidden="1" x14ac:dyDescent="0.2">
      <c r="A250" t="s">
        <v>17</v>
      </c>
      <c r="B250" t="s">
        <v>18</v>
      </c>
      <c r="C250" s="1">
        <v>42466</v>
      </c>
      <c r="D250" t="s">
        <v>203</v>
      </c>
      <c r="E250">
        <v>19105029</v>
      </c>
      <c r="F250" t="s">
        <v>526</v>
      </c>
      <c r="G250" s="4">
        <v>43961</v>
      </c>
      <c r="H250" t="s">
        <v>21</v>
      </c>
      <c r="I250" s="2">
        <v>27801.58</v>
      </c>
      <c r="K250" s="2">
        <v>27801.58</v>
      </c>
      <c r="L250" s="3">
        <v>1</v>
      </c>
      <c r="M250" s="2">
        <v>27801.58</v>
      </c>
      <c r="N250" s="3">
        <f t="array" ref="N250">$D$4</f>
        <v>3.55</v>
      </c>
      <c r="O250" s="2">
        <f t="array" ref="O250">IF(Tabela_padrão__GM_CONTAS_PAGAR_ABERTOS[[#This Row],[SIGLA_MOEDA]]="US$",Tabela_padrão__GM_CONTAS_PAGAR_ABERTOS[[#This Row],[VALOR_DOCUM]]*$D$4,Tabela_padrão__GM_CONTAS_PAGAR_ABERTOS[[#This Row],[SALDO_CONVERTIDO]])</f>
        <v>27801.58</v>
      </c>
      <c r="P2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" t="s">
        <v>527</v>
      </c>
      <c r="R250" t="s">
        <v>528</v>
      </c>
      <c r="S250" s="1">
        <v>42557</v>
      </c>
      <c r="T250" t="s">
        <v>565</v>
      </c>
      <c r="U250" s="3">
        <v>3.6581000000000001</v>
      </c>
      <c r="V250" s="2">
        <f>Tabela_padrão__GM_CONTAS_PAGAR_ABERTOS[[#This Row],[PTAX DESEMB]]*Tabela_padrão__GM_CONTAS_PAGAR_ABERTOS[[#This Row],[VALOR_DOCUM]]</f>
        <v>101700.95979800001</v>
      </c>
    </row>
    <row r="251" spans="1:22" hidden="1" x14ac:dyDescent="0.2">
      <c r="A251" t="s">
        <v>17</v>
      </c>
      <c r="B251" t="s">
        <v>202</v>
      </c>
      <c r="C251" s="1">
        <v>42430</v>
      </c>
      <c r="D251" t="s">
        <v>566</v>
      </c>
      <c r="E251">
        <v>13101001</v>
      </c>
      <c r="F251" t="s">
        <v>567</v>
      </c>
      <c r="G251" s="4">
        <v>42583</v>
      </c>
      <c r="H251" t="s">
        <v>21</v>
      </c>
      <c r="I251" s="2">
        <v>69901.789999999994</v>
      </c>
      <c r="J251">
        <v>0</v>
      </c>
      <c r="K251" s="2">
        <v>69901.789999999994</v>
      </c>
      <c r="L251" s="3">
        <v>1</v>
      </c>
      <c r="M251" s="2">
        <v>69901.789999999994</v>
      </c>
      <c r="N251" s="3">
        <f t="array" ref="N251">$D$4</f>
        <v>3.55</v>
      </c>
      <c r="O251" s="2">
        <f t="array" ref="O251">IF(Tabela_padrão__GM_CONTAS_PAGAR_ABERTOS[[#This Row],[SIGLA_MOEDA]]="US$",Tabela_padrão__GM_CONTAS_PAGAR_ABERTOS[[#This Row],[VALOR_DOCUM]]*$D$4,Tabela_padrão__GM_CONTAS_PAGAR_ABERTOS[[#This Row],[SALDO_CONVERTIDO]])</f>
        <v>69901.789999999994</v>
      </c>
      <c r="P2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" t="s">
        <v>28</v>
      </c>
      <c r="R251" t="s">
        <v>492</v>
      </c>
      <c r="S251" s="1">
        <v>42557</v>
      </c>
      <c r="T251" t="s">
        <v>568</v>
      </c>
      <c r="U251" s="3">
        <v>3.9796</v>
      </c>
      <c r="V251" s="2">
        <f>Tabela_padrão__GM_CONTAS_PAGAR_ABERTOS[[#This Row],[PTAX DESEMB]]*Tabela_padrão__GM_CONTAS_PAGAR_ABERTOS[[#This Row],[VALOR_DOCUM]]</f>
        <v>278181.16348399996</v>
      </c>
    </row>
    <row r="252" spans="1:22" hidden="1" x14ac:dyDescent="0.2">
      <c r="A252" t="s">
        <v>17</v>
      </c>
      <c r="B252" t="s">
        <v>80</v>
      </c>
      <c r="C252" s="1">
        <v>42486</v>
      </c>
      <c r="D252" t="s">
        <v>548</v>
      </c>
      <c r="E252">
        <v>15103012</v>
      </c>
      <c r="F252" t="s">
        <v>569</v>
      </c>
      <c r="G252" s="4">
        <v>42563</v>
      </c>
      <c r="H252" t="s">
        <v>21</v>
      </c>
      <c r="I252" s="2">
        <v>538.88</v>
      </c>
      <c r="K252" s="2">
        <v>538.88</v>
      </c>
      <c r="L252" s="3">
        <v>1</v>
      </c>
      <c r="M252" s="2">
        <v>538.88</v>
      </c>
      <c r="N252" s="3">
        <f t="array" ref="N252">$D$4</f>
        <v>3.55</v>
      </c>
      <c r="O252" s="2">
        <f t="array" ref="O252">IF(Tabela_padrão__GM_CONTAS_PAGAR_ABERTOS[[#This Row],[SIGLA_MOEDA]]="US$",Tabela_padrão__GM_CONTAS_PAGAR_ABERTOS[[#This Row],[VALOR_DOCUM]]*$D$4,Tabela_padrão__GM_CONTAS_PAGAR_ABERTOS[[#This Row],[SALDO_CONVERTIDO]])</f>
        <v>538.88</v>
      </c>
      <c r="P2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" t="s">
        <v>28</v>
      </c>
      <c r="R252" t="s">
        <v>570</v>
      </c>
      <c r="S252" s="1">
        <v>42557</v>
      </c>
      <c r="T252" t="s">
        <v>571</v>
      </c>
      <c r="U252" s="3">
        <v>3.5472000000000001</v>
      </c>
      <c r="V252" s="2">
        <f>Tabela_padrão__GM_CONTAS_PAGAR_ABERTOS[[#This Row],[PTAX DESEMB]]*Tabela_padrão__GM_CONTAS_PAGAR_ABERTOS[[#This Row],[VALOR_DOCUM]]</f>
        <v>1911.515136</v>
      </c>
    </row>
    <row r="253" spans="1:22" hidden="1" x14ac:dyDescent="0.2">
      <c r="A253" t="s">
        <v>17</v>
      </c>
      <c r="B253" t="s">
        <v>572</v>
      </c>
      <c r="C253" s="1">
        <v>42495</v>
      </c>
      <c r="D253" t="s">
        <v>556</v>
      </c>
      <c r="E253">
        <v>13101001</v>
      </c>
      <c r="F253" t="s">
        <v>573</v>
      </c>
      <c r="G253" s="4">
        <v>42793</v>
      </c>
      <c r="H253" t="s">
        <v>66</v>
      </c>
      <c r="I253" s="2">
        <v>46788.36</v>
      </c>
      <c r="J253">
        <v>0</v>
      </c>
      <c r="K253" s="2">
        <v>46788.36</v>
      </c>
      <c r="L253" s="3">
        <v>3.2904</v>
      </c>
      <c r="M253" s="2">
        <v>153952.41974400001</v>
      </c>
      <c r="N253" s="3">
        <f t="array" ref="N253">$D$4</f>
        <v>3.55</v>
      </c>
      <c r="O253" s="2">
        <f t="array" ref="O253">IF(Tabela_padrão__GM_CONTAS_PAGAR_ABERTOS[[#This Row],[SIGLA_MOEDA]]="US$",Tabela_padrão__GM_CONTAS_PAGAR_ABERTOS[[#This Row],[VALOR_DOCUM]]*$D$4,Tabela_padrão__GM_CONTAS_PAGAR_ABERTOS[[#This Row],[SALDO_CONVERTIDO]])</f>
        <v>166098.67799999999</v>
      </c>
      <c r="P253" s="5">
        <f>(Tabela_padrão__GM_CONTAS_PAGAR_ABERTOS[[#This Row],[Saldo Projetado]]-Tabela_padrão__GM_CONTAS_PAGAR_ABERTOS[[#This Row],[SALDO_CONVERTIDO]])/Tabela_padrão__GM_CONTAS_PAGAR_ABERTOS[[#This Row],[Saldo Projetado]]</f>
        <v>7.3126760563380119E-2</v>
      </c>
      <c r="Q253" t="s">
        <v>28</v>
      </c>
      <c r="R253" t="s">
        <v>492</v>
      </c>
      <c r="S253" s="1">
        <v>42557</v>
      </c>
      <c r="T253" t="s">
        <v>574</v>
      </c>
      <c r="U253" s="3">
        <v>3.5396999999999998</v>
      </c>
      <c r="V253" s="2">
        <f>Tabela_padrão__GM_CONTAS_PAGAR_ABERTOS[[#This Row],[PTAX DESEMB]]*Tabela_padrão__GM_CONTAS_PAGAR_ABERTOS[[#This Row],[VALOR_DOCUM]]</f>
        <v>165616.75789199999</v>
      </c>
    </row>
    <row r="254" spans="1:22" hidden="1" x14ac:dyDescent="0.2">
      <c r="A254" t="s">
        <v>17</v>
      </c>
      <c r="B254" t="s">
        <v>202</v>
      </c>
      <c r="C254" s="1">
        <v>42495</v>
      </c>
      <c r="D254" t="s">
        <v>556</v>
      </c>
      <c r="E254">
        <v>13101001</v>
      </c>
      <c r="F254" t="s">
        <v>575</v>
      </c>
      <c r="G254" s="4">
        <v>43008</v>
      </c>
      <c r="H254" t="s">
        <v>66</v>
      </c>
      <c r="I254" s="2">
        <v>55934.48</v>
      </c>
      <c r="J254">
        <v>0</v>
      </c>
      <c r="K254" s="2">
        <v>55934.48</v>
      </c>
      <c r="L254" s="3">
        <v>3.2904</v>
      </c>
      <c r="M254" s="2">
        <v>184046.81299199999</v>
      </c>
      <c r="N254" s="3">
        <f t="array" ref="N254">$D$4</f>
        <v>3.55</v>
      </c>
      <c r="O254" s="2">
        <f t="array" ref="O254">IF(Tabela_padrão__GM_CONTAS_PAGAR_ABERTOS[[#This Row],[SIGLA_MOEDA]]="US$",Tabela_padrão__GM_CONTAS_PAGAR_ABERTOS[[#This Row],[VALOR_DOCUM]]*$D$4,Tabela_padrão__GM_CONTAS_PAGAR_ABERTOS[[#This Row],[SALDO_CONVERTIDO]])</f>
        <v>198567.40400000001</v>
      </c>
      <c r="P254" s="5">
        <f>(Tabela_padrão__GM_CONTAS_PAGAR_ABERTOS[[#This Row],[Saldo Projetado]]-Tabela_padrão__GM_CONTAS_PAGAR_ABERTOS[[#This Row],[SALDO_CONVERTIDO]])/Tabela_padrão__GM_CONTAS_PAGAR_ABERTOS[[#This Row],[Saldo Projetado]]</f>
        <v>7.3126760563380369E-2</v>
      </c>
      <c r="Q254" t="s">
        <v>28</v>
      </c>
      <c r="R254" t="s">
        <v>576</v>
      </c>
      <c r="S254" s="1">
        <v>42557</v>
      </c>
      <c r="T254" t="s">
        <v>577</v>
      </c>
      <c r="U254" s="3">
        <v>3.5396999999999998</v>
      </c>
      <c r="V254" s="2">
        <f>Tabela_padrão__GM_CONTAS_PAGAR_ABERTOS[[#This Row],[PTAX DESEMB]]*Tabela_padrão__GM_CONTAS_PAGAR_ABERTOS[[#This Row],[VALOR_DOCUM]]</f>
        <v>197991.27885599999</v>
      </c>
    </row>
    <row r="255" spans="1:22" hidden="1" x14ac:dyDescent="0.2">
      <c r="A255" t="s">
        <v>17</v>
      </c>
      <c r="B255" t="s">
        <v>18</v>
      </c>
      <c r="C255" s="1">
        <v>42419</v>
      </c>
      <c r="D255" t="s">
        <v>578</v>
      </c>
      <c r="E255">
        <v>13140004</v>
      </c>
      <c r="F255" t="s">
        <v>579</v>
      </c>
      <c r="G255" s="4">
        <v>43150</v>
      </c>
      <c r="H255" t="s">
        <v>21</v>
      </c>
      <c r="I255" s="2">
        <v>440597.86</v>
      </c>
      <c r="K255" s="2">
        <v>440597.86</v>
      </c>
      <c r="L255" s="3">
        <v>1</v>
      </c>
      <c r="M255" s="2">
        <v>440597.86</v>
      </c>
      <c r="N255" s="3">
        <f t="array" ref="N255">$D$4</f>
        <v>3.55</v>
      </c>
      <c r="O255" s="2">
        <f t="array" ref="O255">IF(Tabela_padrão__GM_CONTAS_PAGAR_ABERTOS[[#This Row],[SIGLA_MOEDA]]="US$",Tabela_padrão__GM_CONTAS_PAGAR_ABERTOS[[#This Row],[VALOR_DOCUM]]*$D$4,Tabela_padrão__GM_CONTAS_PAGAR_ABERTOS[[#This Row],[SALDO_CONVERTIDO]])</f>
        <v>440597.86</v>
      </c>
      <c r="P2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" t="s">
        <v>580</v>
      </c>
      <c r="R255" t="s">
        <v>581</v>
      </c>
      <c r="S255" s="1">
        <v>42557</v>
      </c>
      <c r="T255" t="s">
        <v>582</v>
      </c>
      <c r="U255" s="3">
        <v>4.0091000000000001</v>
      </c>
      <c r="V255" s="2">
        <f>Tabela_padrão__GM_CONTAS_PAGAR_ABERTOS[[#This Row],[PTAX DESEMB]]*Tabela_padrão__GM_CONTAS_PAGAR_ABERTOS[[#This Row],[VALOR_DOCUM]]</f>
        <v>1766400.8805259999</v>
      </c>
    </row>
    <row r="256" spans="1:22" hidden="1" x14ac:dyDescent="0.2">
      <c r="A256" t="s">
        <v>17</v>
      </c>
      <c r="B256" t="s">
        <v>25</v>
      </c>
      <c r="C256" s="1">
        <v>42528</v>
      </c>
      <c r="D256" t="s">
        <v>583</v>
      </c>
      <c r="E256">
        <v>13115002</v>
      </c>
      <c r="F256" t="s">
        <v>584</v>
      </c>
      <c r="G256" s="4">
        <v>42558</v>
      </c>
      <c r="H256" t="s">
        <v>21</v>
      </c>
      <c r="I256" s="2">
        <v>78.680000000000007</v>
      </c>
      <c r="J256">
        <v>0</v>
      </c>
      <c r="K256" s="2">
        <v>78.680000000000007</v>
      </c>
      <c r="L256" s="3">
        <v>1</v>
      </c>
      <c r="M256" s="2">
        <v>78.680000000000007</v>
      </c>
      <c r="N256" s="3">
        <f t="array" ref="N256">$D$4</f>
        <v>3.55</v>
      </c>
      <c r="O256" s="2">
        <f t="array" ref="O256">IF(Tabela_padrão__GM_CONTAS_PAGAR_ABERTOS[[#This Row],[SIGLA_MOEDA]]="US$",Tabela_padrão__GM_CONTAS_PAGAR_ABERTOS[[#This Row],[VALOR_DOCUM]]*$D$4,Tabela_padrão__GM_CONTAS_PAGAR_ABERTOS[[#This Row],[SALDO_CONVERTIDO]])</f>
        <v>78.680000000000007</v>
      </c>
      <c r="P2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" t="s">
        <v>28</v>
      </c>
      <c r="R256" t="s">
        <v>585</v>
      </c>
      <c r="S256" s="1">
        <v>42557</v>
      </c>
      <c r="T256" t="s">
        <v>586</v>
      </c>
      <c r="U256" s="3">
        <v>3.5097999999999998</v>
      </c>
      <c r="V256" s="2">
        <f>Tabela_padrão__GM_CONTAS_PAGAR_ABERTOS[[#This Row],[PTAX DESEMB]]*Tabela_padrão__GM_CONTAS_PAGAR_ABERTOS[[#This Row],[VALOR_DOCUM]]</f>
        <v>276.15106400000002</v>
      </c>
    </row>
    <row r="257" spans="1:22" hidden="1" x14ac:dyDescent="0.2">
      <c r="A257" t="s">
        <v>17</v>
      </c>
      <c r="B257" t="s">
        <v>80</v>
      </c>
      <c r="C257" s="1">
        <v>42534</v>
      </c>
      <c r="D257" t="s">
        <v>587</v>
      </c>
      <c r="E257">
        <v>13115016</v>
      </c>
      <c r="F257" t="s">
        <v>588</v>
      </c>
      <c r="G257" s="4">
        <v>42558</v>
      </c>
      <c r="H257" t="s">
        <v>21</v>
      </c>
      <c r="I257" s="2">
        <v>255.34</v>
      </c>
      <c r="J257">
        <v>0</v>
      </c>
      <c r="K257" s="2">
        <v>255.34</v>
      </c>
      <c r="L257" s="3">
        <v>1</v>
      </c>
      <c r="M257" s="2">
        <v>255.34</v>
      </c>
      <c r="N257" s="3">
        <f t="array" ref="N257">$D$4</f>
        <v>3.55</v>
      </c>
      <c r="O257" s="2">
        <f t="array" ref="O257">IF(Tabela_padrão__GM_CONTAS_PAGAR_ABERTOS[[#This Row],[SIGLA_MOEDA]]="US$",Tabela_padrão__GM_CONTAS_PAGAR_ABERTOS[[#This Row],[VALOR_DOCUM]]*$D$4,Tabela_padrão__GM_CONTAS_PAGAR_ABERTOS[[#This Row],[SALDO_CONVERTIDO]])</f>
        <v>255.34</v>
      </c>
      <c r="P2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" t="s">
        <v>28</v>
      </c>
      <c r="R257" t="s">
        <v>589</v>
      </c>
      <c r="S257" s="1">
        <v>42557</v>
      </c>
      <c r="T257" t="s">
        <v>590</v>
      </c>
      <c r="U257" s="3">
        <v>3.4260999999999999</v>
      </c>
      <c r="V257" s="2">
        <f>Tabela_padrão__GM_CONTAS_PAGAR_ABERTOS[[#This Row],[PTAX DESEMB]]*Tabela_padrão__GM_CONTAS_PAGAR_ABERTOS[[#This Row],[VALOR_DOCUM]]</f>
        <v>874.82037400000002</v>
      </c>
    </row>
    <row r="258" spans="1:22" hidden="1" x14ac:dyDescent="0.2">
      <c r="A258" t="s">
        <v>17</v>
      </c>
      <c r="B258" t="s">
        <v>25</v>
      </c>
      <c r="C258" s="1">
        <v>42534</v>
      </c>
      <c r="D258" t="s">
        <v>591</v>
      </c>
      <c r="E258">
        <v>13115016</v>
      </c>
      <c r="F258" t="s">
        <v>592</v>
      </c>
      <c r="G258" s="4">
        <v>42566</v>
      </c>
      <c r="H258" t="s">
        <v>21</v>
      </c>
      <c r="I258" s="2">
        <v>161.84</v>
      </c>
      <c r="J258">
        <v>0</v>
      </c>
      <c r="K258" s="2">
        <v>161.84</v>
      </c>
      <c r="L258" s="3">
        <v>1</v>
      </c>
      <c r="M258" s="2">
        <v>161.84</v>
      </c>
      <c r="N258" s="3">
        <f t="array" ref="N258">$D$4</f>
        <v>3.55</v>
      </c>
      <c r="O258" s="2">
        <f t="array" ref="O258">IF(Tabela_padrão__GM_CONTAS_PAGAR_ABERTOS[[#This Row],[SIGLA_MOEDA]]="US$",Tabela_padrão__GM_CONTAS_PAGAR_ABERTOS[[#This Row],[VALOR_DOCUM]]*$D$4,Tabela_padrão__GM_CONTAS_PAGAR_ABERTOS[[#This Row],[SALDO_CONVERTIDO]])</f>
        <v>161.84</v>
      </c>
      <c r="P2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" t="s">
        <v>28</v>
      </c>
      <c r="R258" t="s">
        <v>593</v>
      </c>
      <c r="S258" s="1">
        <v>42557</v>
      </c>
      <c r="T258" t="s">
        <v>594</v>
      </c>
      <c r="U258" s="3">
        <v>3.4260999999999999</v>
      </c>
      <c r="V258" s="2">
        <f>Tabela_padrão__GM_CONTAS_PAGAR_ABERTOS[[#This Row],[PTAX DESEMB]]*Tabela_padrão__GM_CONTAS_PAGAR_ABERTOS[[#This Row],[VALOR_DOCUM]]</f>
        <v>554.48002399999996</v>
      </c>
    </row>
    <row r="259" spans="1:22" hidden="1" x14ac:dyDescent="0.2">
      <c r="A259" t="s">
        <v>285</v>
      </c>
      <c r="B259" t="s">
        <v>18</v>
      </c>
      <c r="C259" s="1">
        <v>42506</v>
      </c>
      <c r="D259" t="s">
        <v>595</v>
      </c>
      <c r="E259">
        <v>17101001</v>
      </c>
      <c r="F259" t="s">
        <v>596</v>
      </c>
      <c r="G259" s="4">
        <v>42506</v>
      </c>
      <c r="H259" t="s">
        <v>21</v>
      </c>
      <c r="I259" s="2">
        <v>44000</v>
      </c>
      <c r="K259" s="2">
        <v>44000</v>
      </c>
      <c r="L259" s="3">
        <v>1</v>
      </c>
      <c r="M259" s="2">
        <v>44000</v>
      </c>
      <c r="N259" s="3">
        <f t="array" ref="N259">$D$4</f>
        <v>3.55</v>
      </c>
      <c r="O259" s="2">
        <f t="array" ref="O259">IF(Tabela_padrão__GM_CONTAS_PAGAR_ABERTOS[[#This Row],[SIGLA_MOEDA]]="US$",Tabela_padrão__GM_CONTAS_PAGAR_ABERTOS[[#This Row],[VALOR_DOCUM]]*$D$4,Tabela_padrão__GM_CONTAS_PAGAR_ABERTOS[[#This Row],[SALDO_CONVERTIDO]])</f>
        <v>44000</v>
      </c>
      <c r="P2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" t="s">
        <v>597</v>
      </c>
      <c r="R259" t="s">
        <v>598</v>
      </c>
      <c r="S259" s="1">
        <v>42557</v>
      </c>
      <c r="T259" t="s">
        <v>599</v>
      </c>
      <c r="U259" s="3">
        <v>3.5041000000000002</v>
      </c>
      <c r="V259" s="2">
        <f>Tabela_padrão__GM_CONTAS_PAGAR_ABERTOS[[#This Row],[PTAX DESEMB]]*Tabela_padrão__GM_CONTAS_PAGAR_ABERTOS[[#This Row],[VALOR_DOCUM]]</f>
        <v>154180.40000000002</v>
      </c>
    </row>
    <row r="260" spans="1:22" hidden="1" x14ac:dyDescent="0.2">
      <c r="A260" t="s">
        <v>285</v>
      </c>
      <c r="B260" t="s">
        <v>18</v>
      </c>
      <c r="C260" s="1">
        <v>42508</v>
      </c>
      <c r="D260" t="s">
        <v>595</v>
      </c>
      <c r="E260">
        <v>17101001</v>
      </c>
      <c r="F260" t="s">
        <v>596</v>
      </c>
      <c r="G260" s="4">
        <v>42508</v>
      </c>
      <c r="H260" t="s">
        <v>21</v>
      </c>
      <c r="I260" s="2">
        <v>13400</v>
      </c>
      <c r="K260" s="2">
        <v>13400</v>
      </c>
      <c r="L260" s="3">
        <v>1</v>
      </c>
      <c r="M260" s="2">
        <v>13400</v>
      </c>
      <c r="N260" s="3">
        <f t="array" ref="N260">$D$4</f>
        <v>3.55</v>
      </c>
      <c r="O260" s="2">
        <f t="array" ref="O260">IF(Tabela_padrão__GM_CONTAS_PAGAR_ABERTOS[[#This Row],[SIGLA_MOEDA]]="US$",Tabela_padrão__GM_CONTAS_PAGAR_ABERTOS[[#This Row],[VALOR_DOCUM]]*$D$4,Tabela_padrão__GM_CONTAS_PAGAR_ABERTOS[[#This Row],[SALDO_CONVERTIDO]])</f>
        <v>13400</v>
      </c>
      <c r="P2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" t="s">
        <v>597</v>
      </c>
      <c r="R260" t="s">
        <v>598</v>
      </c>
      <c r="S260" s="1">
        <v>42557</v>
      </c>
      <c r="T260" t="s">
        <v>600</v>
      </c>
      <c r="U260" s="3">
        <v>3.5036999999999998</v>
      </c>
      <c r="V260" s="2">
        <f>Tabela_padrão__GM_CONTAS_PAGAR_ABERTOS[[#This Row],[PTAX DESEMB]]*Tabela_padrão__GM_CONTAS_PAGAR_ABERTOS[[#This Row],[VALOR_DOCUM]]</f>
        <v>46949.579999999994</v>
      </c>
    </row>
    <row r="261" spans="1:22" hidden="1" x14ac:dyDescent="0.2">
      <c r="A261" t="s">
        <v>285</v>
      </c>
      <c r="B261" t="s">
        <v>18</v>
      </c>
      <c r="C261" s="1">
        <v>42513</v>
      </c>
      <c r="D261" t="s">
        <v>595</v>
      </c>
      <c r="E261">
        <v>17101001</v>
      </c>
      <c r="F261" t="s">
        <v>596</v>
      </c>
      <c r="G261" s="4">
        <v>42513</v>
      </c>
      <c r="H261" t="s">
        <v>21</v>
      </c>
      <c r="I261" s="2">
        <v>7475</v>
      </c>
      <c r="K261" s="2">
        <v>7475</v>
      </c>
      <c r="L261" s="3">
        <v>1</v>
      </c>
      <c r="M261" s="2">
        <v>7475</v>
      </c>
      <c r="N261" s="3">
        <f t="array" ref="N261">$D$4</f>
        <v>3.55</v>
      </c>
      <c r="O261" s="2">
        <f t="array" ref="O261">IF(Tabela_padrão__GM_CONTAS_PAGAR_ABERTOS[[#This Row],[SIGLA_MOEDA]]="US$",Tabela_padrão__GM_CONTAS_PAGAR_ABERTOS[[#This Row],[VALOR_DOCUM]]*$D$4,Tabela_padrão__GM_CONTAS_PAGAR_ABERTOS[[#This Row],[SALDO_CONVERTIDO]])</f>
        <v>7475</v>
      </c>
      <c r="P2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" t="s">
        <v>597</v>
      </c>
      <c r="R261" t="s">
        <v>598</v>
      </c>
      <c r="S261" s="1">
        <v>42557</v>
      </c>
      <c r="T261" t="s">
        <v>601</v>
      </c>
      <c r="U261" s="3">
        <v>3.5419</v>
      </c>
      <c r="V261" s="2">
        <f>Tabela_padrão__GM_CONTAS_PAGAR_ABERTOS[[#This Row],[PTAX DESEMB]]*Tabela_padrão__GM_CONTAS_PAGAR_ABERTOS[[#This Row],[VALOR_DOCUM]]</f>
        <v>26475.702499999999</v>
      </c>
    </row>
    <row r="262" spans="1:22" hidden="1" x14ac:dyDescent="0.2">
      <c r="A262" t="s">
        <v>17</v>
      </c>
      <c r="B262" t="s">
        <v>25</v>
      </c>
      <c r="C262" s="1">
        <v>42528</v>
      </c>
      <c r="D262" t="s">
        <v>591</v>
      </c>
      <c r="E262">
        <v>13115016</v>
      </c>
      <c r="F262" t="s">
        <v>602</v>
      </c>
      <c r="G262" s="4">
        <v>42566</v>
      </c>
      <c r="H262" t="s">
        <v>21</v>
      </c>
      <c r="I262" s="2">
        <v>27.96</v>
      </c>
      <c r="J262">
        <v>0</v>
      </c>
      <c r="K262" s="2">
        <v>27.96</v>
      </c>
      <c r="L262" s="3">
        <v>1</v>
      </c>
      <c r="M262" s="2">
        <v>27.96</v>
      </c>
      <c r="N262" s="3">
        <f t="array" ref="N262">$D$4</f>
        <v>3.55</v>
      </c>
      <c r="O262" s="2">
        <f t="array" ref="O262">IF(Tabela_padrão__GM_CONTAS_PAGAR_ABERTOS[[#This Row],[SIGLA_MOEDA]]="US$",Tabela_padrão__GM_CONTAS_PAGAR_ABERTOS[[#This Row],[VALOR_DOCUM]]*$D$4,Tabela_padrão__GM_CONTAS_PAGAR_ABERTOS[[#This Row],[SALDO_CONVERTIDO]])</f>
        <v>27.96</v>
      </c>
      <c r="P2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" t="s">
        <v>28</v>
      </c>
      <c r="R262" t="s">
        <v>603</v>
      </c>
      <c r="S262" s="1">
        <v>42557</v>
      </c>
      <c r="T262" t="s">
        <v>604</v>
      </c>
      <c r="U262" s="3">
        <v>3.5097999999999998</v>
      </c>
      <c r="V262" s="2">
        <f>Tabela_padrão__GM_CONTAS_PAGAR_ABERTOS[[#This Row],[PTAX DESEMB]]*Tabela_padrão__GM_CONTAS_PAGAR_ABERTOS[[#This Row],[VALOR_DOCUM]]</f>
        <v>98.134007999999994</v>
      </c>
    </row>
    <row r="263" spans="1:22" hidden="1" x14ac:dyDescent="0.2">
      <c r="A263" t="s">
        <v>17</v>
      </c>
      <c r="B263" t="s">
        <v>25</v>
      </c>
      <c r="C263" s="1">
        <v>42495</v>
      </c>
      <c r="D263" t="s">
        <v>605</v>
      </c>
      <c r="E263">
        <v>15101003</v>
      </c>
      <c r="F263" t="s">
        <v>606</v>
      </c>
      <c r="G263" s="4">
        <v>42587</v>
      </c>
      <c r="H263" t="s">
        <v>21</v>
      </c>
      <c r="I263" s="2">
        <v>40000</v>
      </c>
      <c r="J263">
        <v>15000</v>
      </c>
      <c r="K263" s="2">
        <v>25000</v>
      </c>
      <c r="L263" s="3">
        <v>1</v>
      </c>
      <c r="M263" s="2">
        <v>25000</v>
      </c>
      <c r="N263" s="3">
        <f t="array" ref="N263">$D$4</f>
        <v>3.55</v>
      </c>
      <c r="O263" s="2">
        <f t="array" ref="O263">IF(Tabela_padrão__GM_CONTAS_PAGAR_ABERTOS[[#This Row],[SIGLA_MOEDA]]="US$",Tabela_padrão__GM_CONTAS_PAGAR_ABERTOS[[#This Row],[VALOR_DOCUM]]*$D$4,Tabela_padrão__GM_CONTAS_PAGAR_ABERTOS[[#This Row],[SALDO_CONVERTIDO]])</f>
        <v>25000</v>
      </c>
      <c r="P2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" t="s">
        <v>607</v>
      </c>
      <c r="R263" t="s">
        <v>608</v>
      </c>
      <c r="S263" s="1">
        <v>42557</v>
      </c>
      <c r="T263" t="s">
        <v>609</v>
      </c>
      <c r="U263" s="3">
        <v>3.5396999999999998</v>
      </c>
      <c r="V263" s="2">
        <f>Tabela_padrão__GM_CONTAS_PAGAR_ABERTOS[[#This Row],[PTAX DESEMB]]*Tabela_padrão__GM_CONTAS_PAGAR_ABERTOS[[#This Row],[VALOR_DOCUM]]</f>
        <v>141588</v>
      </c>
    </row>
    <row r="264" spans="1:22" hidden="1" x14ac:dyDescent="0.2">
      <c r="A264" t="s">
        <v>17</v>
      </c>
      <c r="B264" t="s">
        <v>160</v>
      </c>
      <c r="C264" s="1">
        <v>42556</v>
      </c>
      <c r="D264" t="s">
        <v>610</v>
      </c>
      <c r="E264">
        <v>13115006</v>
      </c>
      <c r="F264" t="s">
        <v>611</v>
      </c>
      <c r="G264" s="4">
        <v>42569</v>
      </c>
      <c r="H264" t="s">
        <v>21</v>
      </c>
      <c r="I264" s="2">
        <v>36189.78</v>
      </c>
      <c r="J264">
        <v>0</v>
      </c>
      <c r="K264" s="2">
        <v>36189.78</v>
      </c>
      <c r="L264" s="3">
        <v>1</v>
      </c>
      <c r="M264" s="2">
        <v>36189.78</v>
      </c>
      <c r="N264" s="3">
        <f t="array" ref="N264">$D$4</f>
        <v>3.55</v>
      </c>
      <c r="O264" s="2">
        <f t="array" ref="O264">IF(Tabela_padrão__GM_CONTAS_PAGAR_ABERTOS[[#This Row],[SIGLA_MOEDA]]="US$",Tabela_padrão__GM_CONTAS_PAGAR_ABERTOS[[#This Row],[VALOR_DOCUM]]*$D$4,Tabela_padrão__GM_CONTAS_PAGAR_ABERTOS[[#This Row],[SALDO_CONVERTIDO]])</f>
        <v>36189.78</v>
      </c>
      <c r="P2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" t="s">
        <v>28</v>
      </c>
      <c r="R264" t="s">
        <v>612</v>
      </c>
      <c r="S264" s="1">
        <v>42557</v>
      </c>
      <c r="T264" t="s">
        <v>613</v>
      </c>
      <c r="U264" s="3">
        <v>3.2480000000000002</v>
      </c>
      <c r="V264" s="2">
        <f>Tabela_padrão__GM_CONTAS_PAGAR_ABERTOS[[#This Row],[PTAX DESEMB]]*Tabela_padrão__GM_CONTAS_PAGAR_ABERTOS[[#This Row],[VALOR_DOCUM]]</f>
        <v>117544.40544</v>
      </c>
    </row>
    <row r="265" spans="1:22" hidden="1" x14ac:dyDescent="0.2">
      <c r="A265" t="s">
        <v>17</v>
      </c>
      <c r="B265" t="s">
        <v>80</v>
      </c>
      <c r="C265" s="1">
        <v>42518</v>
      </c>
      <c r="D265" t="s">
        <v>614</v>
      </c>
      <c r="E265">
        <v>13115002</v>
      </c>
      <c r="F265" t="s">
        <v>615</v>
      </c>
      <c r="G265" s="4">
        <v>42558</v>
      </c>
      <c r="H265" t="s">
        <v>21</v>
      </c>
      <c r="I265" s="2">
        <v>780</v>
      </c>
      <c r="J265">
        <v>0</v>
      </c>
      <c r="K265" s="2">
        <v>780</v>
      </c>
      <c r="L265" s="3">
        <v>1</v>
      </c>
      <c r="M265" s="2">
        <v>780</v>
      </c>
      <c r="N265" s="3">
        <f t="array" ref="N265">$D$4</f>
        <v>3.55</v>
      </c>
      <c r="O265" s="2">
        <f t="array" ref="O265">IF(Tabela_padrão__GM_CONTAS_PAGAR_ABERTOS[[#This Row],[SIGLA_MOEDA]]="US$",Tabela_padrão__GM_CONTAS_PAGAR_ABERTOS[[#This Row],[VALOR_DOCUM]]*$D$4,Tabela_padrão__GM_CONTAS_PAGAR_ABERTOS[[#This Row],[SALDO_CONVERTIDO]])</f>
        <v>780</v>
      </c>
      <c r="P2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" t="s">
        <v>28</v>
      </c>
      <c r="R265" t="s">
        <v>616</v>
      </c>
      <c r="S265" s="1">
        <v>42557</v>
      </c>
      <c r="T265" t="s">
        <v>617</v>
      </c>
      <c r="U265" s="3">
        <v>3.6168</v>
      </c>
      <c r="V265" s="2">
        <f>Tabela_padrão__GM_CONTAS_PAGAR_ABERTOS[[#This Row],[PTAX DESEMB]]*Tabela_padrão__GM_CONTAS_PAGAR_ABERTOS[[#This Row],[VALOR_DOCUM]]</f>
        <v>2821.1039999999998</v>
      </c>
    </row>
    <row r="266" spans="1:22" hidden="1" x14ac:dyDescent="0.2">
      <c r="A266" t="s">
        <v>17</v>
      </c>
      <c r="B266" t="s">
        <v>80</v>
      </c>
      <c r="C266" s="1">
        <v>42531</v>
      </c>
      <c r="D266" t="s">
        <v>618</v>
      </c>
      <c r="E266">
        <v>13115002</v>
      </c>
      <c r="F266" t="s">
        <v>619</v>
      </c>
      <c r="G266" s="4">
        <v>42558</v>
      </c>
      <c r="H266" t="s">
        <v>21</v>
      </c>
      <c r="I266" s="2">
        <v>717.4</v>
      </c>
      <c r="J266">
        <v>0</v>
      </c>
      <c r="K266" s="2">
        <v>717.4</v>
      </c>
      <c r="L266" s="3">
        <v>1</v>
      </c>
      <c r="M266" s="2">
        <v>717.4</v>
      </c>
      <c r="N266" s="3">
        <f t="array" ref="N266">$D$4</f>
        <v>3.55</v>
      </c>
      <c r="O266" s="2">
        <f t="array" ref="O266">IF(Tabela_padrão__GM_CONTAS_PAGAR_ABERTOS[[#This Row],[SIGLA_MOEDA]]="US$",Tabela_padrão__GM_CONTAS_PAGAR_ABERTOS[[#This Row],[VALOR_DOCUM]]*$D$4,Tabela_padrão__GM_CONTAS_PAGAR_ABERTOS[[#This Row],[SALDO_CONVERTIDO]])</f>
        <v>717.4</v>
      </c>
      <c r="P2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" t="s">
        <v>28</v>
      </c>
      <c r="R266" t="s">
        <v>620</v>
      </c>
      <c r="S266" s="1">
        <v>42557</v>
      </c>
      <c r="T266" t="s">
        <v>621</v>
      </c>
      <c r="U266" s="3">
        <v>3.3816999999999999</v>
      </c>
      <c r="V266" s="2">
        <f>Tabela_padrão__GM_CONTAS_PAGAR_ABERTOS[[#This Row],[PTAX DESEMB]]*Tabela_padrão__GM_CONTAS_PAGAR_ABERTOS[[#This Row],[VALOR_DOCUM]]</f>
        <v>2426.0315799999998</v>
      </c>
    </row>
    <row r="267" spans="1:22" hidden="1" x14ac:dyDescent="0.2">
      <c r="A267" t="s">
        <v>17</v>
      </c>
      <c r="B267" t="s">
        <v>25</v>
      </c>
      <c r="C267" s="1">
        <v>42524</v>
      </c>
      <c r="D267" t="s">
        <v>417</v>
      </c>
      <c r="E267">
        <v>13115016</v>
      </c>
      <c r="F267" t="s">
        <v>622</v>
      </c>
      <c r="G267" s="4">
        <v>42566</v>
      </c>
      <c r="H267" t="s">
        <v>21</v>
      </c>
      <c r="I267" s="2">
        <v>18218.59</v>
      </c>
      <c r="J267">
        <v>0</v>
      </c>
      <c r="K267" s="2">
        <v>18218.59</v>
      </c>
      <c r="L267" s="3">
        <v>1</v>
      </c>
      <c r="M267" s="2">
        <v>18218.59</v>
      </c>
      <c r="N267" s="3">
        <f t="array" ref="N267">$D$4</f>
        <v>3.55</v>
      </c>
      <c r="O267" s="2">
        <f t="array" ref="O267">IF(Tabela_padrão__GM_CONTAS_PAGAR_ABERTOS[[#This Row],[SIGLA_MOEDA]]="US$",Tabela_padrão__GM_CONTAS_PAGAR_ABERTOS[[#This Row],[VALOR_DOCUM]]*$D$4,Tabela_padrão__GM_CONTAS_PAGAR_ABERTOS[[#This Row],[SALDO_CONVERTIDO]])</f>
        <v>18218.59</v>
      </c>
      <c r="P2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" t="s">
        <v>28</v>
      </c>
      <c r="R267" t="s">
        <v>623</v>
      </c>
      <c r="S267" s="1">
        <v>42557</v>
      </c>
      <c r="T267" t="s">
        <v>624</v>
      </c>
      <c r="U267" s="3">
        <v>3.5960999999999999</v>
      </c>
      <c r="V267" s="2">
        <f>Tabela_padrão__GM_CONTAS_PAGAR_ABERTOS[[#This Row],[PTAX DESEMB]]*Tabela_padrão__GM_CONTAS_PAGAR_ABERTOS[[#This Row],[VALOR_DOCUM]]</f>
        <v>65515.871499000001</v>
      </c>
    </row>
    <row r="268" spans="1:22" hidden="1" x14ac:dyDescent="0.2">
      <c r="A268" t="s">
        <v>17</v>
      </c>
      <c r="B268" t="s">
        <v>80</v>
      </c>
      <c r="C268" s="1">
        <v>42510</v>
      </c>
      <c r="D268" t="s">
        <v>548</v>
      </c>
      <c r="E268">
        <v>15103012</v>
      </c>
      <c r="F268" t="s">
        <v>625</v>
      </c>
      <c r="G268" s="4">
        <v>42621</v>
      </c>
      <c r="H268" t="s">
        <v>21</v>
      </c>
      <c r="I268" s="2">
        <v>1170.83</v>
      </c>
      <c r="K268" s="2">
        <v>1170.83</v>
      </c>
      <c r="L268" s="3">
        <v>1</v>
      </c>
      <c r="M268" s="2">
        <v>1170.83</v>
      </c>
      <c r="N268" s="3">
        <f t="array" ref="N268">$D$4</f>
        <v>3.55</v>
      </c>
      <c r="O268" s="2">
        <f t="array" ref="O268">IF(Tabela_padrão__GM_CONTAS_PAGAR_ABERTOS[[#This Row],[SIGLA_MOEDA]]="US$",Tabela_padrão__GM_CONTAS_PAGAR_ABERTOS[[#This Row],[VALOR_DOCUM]]*$D$4,Tabela_padrão__GM_CONTAS_PAGAR_ABERTOS[[#This Row],[SALDO_CONVERTIDO]])</f>
        <v>1170.83</v>
      </c>
      <c r="P2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" t="s">
        <v>28</v>
      </c>
      <c r="R268" t="s">
        <v>626</v>
      </c>
      <c r="S268" s="1">
        <v>42557</v>
      </c>
      <c r="T268" t="s">
        <v>627</v>
      </c>
      <c r="U268" s="3">
        <v>3.6002999999999998</v>
      </c>
      <c r="V268" s="2">
        <f>Tabela_padrão__GM_CONTAS_PAGAR_ABERTOS[[#This Row],[PTAX DESEMB]]*Tabela_padrão__GM_CONTAS_PAGAR_ABERTOS[[#This Row],[VALOR_DOCUM]]</f>
        <v>4215.3392489999997</v>
      </c>
    </row>
    <row r="269" spans="1:22" hidden="1" x14ac:dyDescent="0.2">
      <c r="A269" t="s">
        <v>285</v>
      </c>
      <c r="B269" t="s">
        <v>18</v>
      </c>
      <c r="C269" s="1">
        <v>42492</v>
      </c>
      <c r="D269" t="s">
        <v>628</v>
      </c>
      <c r="E269">
        <v>17101002</v>
      </c>
      <c r="F269" t="s">
        <v>629</v>
      </c>
      <c r="G269" s="4">
        <v>42581</v>
      </c>
      <c r="H269" t="s">
        <v>21</v>
      </c>
      <c r="I269" s="2">
        <v>790000</v>
      </c>
      <c r="K269" s="2">
        <v>790000</v>
      </c>
      <c r="L269" s="3">
        <v>1</v>
      </c>
      <c r="M269" s="2">
        <v>790000</v>
      </c>
      <c r="N269" s="3">
        <f t="array" ref="N269">$D$4</f>
        <v>3.55</v>
      </c>
      <c r="O269" s="2">
        <f t="array" ref="O269">IF(Tabela_padrão__GM_CONTAS_PAGAR_ABERTOS[[#This Row],[SIGLA_MOEDA]]="US$",Tabela_padrão__GM_CONTAS_PAGAR_ABERTOS[[#This Row],[VALOR_DOCUM]]*$D$4,Tabela_padrão__GM_CONTAS_PAGAR_ABERTOS[[#This Row],[SALDO_CONVERTIDO]])</f>
        <v>790000</v>
      </c>
      <c r="P2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" t="s">
        <v>486</v>
      </c>
      <c r="R269" t="s">
        <v>630</v>
      </c>
      <c r="S269" s="1">
        <v>42557</v>
      </c>
      <c r="T269" t="s">
        <v>631</v>
      </c>
      <c r="U269" s="3">
        <v>3.4508000000000001</v>
      </c>
      <c r="V269" s="2">
        <f>Tabela_padrão__GM_CONTAS_PAGAR_ABERTOS[[#This Row],[PTAX DESEMB]]*Tabela_padrão__GM_CONTAS_PAGAR_ABERTOS[[#This Row],[VALOR_DOCUM]]</f>
        <v>2726132</v>
      </c>
    </row>
    <row r="270" spans="1:22" hidden="1" x14ac:dyDescent="0.2">
      <c r="A270" t="s">
        <v>285</v>
      </c>
      <c r="B270" t="s">
        <v>18</v>
      </c>
      <c r="C270" s="1">
        <v>42528</v>
      </c>
      <c r="D270" t="s">
        <v>632</v>
      </c>
      <c r="E270">
        <v>15101003</v>
      </c>
      <c r="F270" t="s">
        <v>633</v>
      </c>
      <c r="G270" s="4">
        <v>42529</v>
      </c>
      <c r="H270" t="s">
        <v>21</v>
      </c>
      <c r="I270" s="2">
        <v>13464</v>
      </c>
      <c r="J270">
        <v>0</v>
      </c>
      <c r="K270" s="2">
        <v>13464</v>
      </c>
      <c r="L270" s="3">
        <v>1</v>
      </c>
      <c r="M270" s="2">
        <v>13464</v>
      </c>
      <c r="N270" s="3">
        <f t="array" ref="N270">$D$4</f>
        <v>3.55</v>
      </c>
      <c r="O270" s="2">
        <f t="array" ref="O270">IF(Tabela_padrão__GM_CONTAS_PAGAR_ABERTOS[[#This Row],[SIGLA_MOEDA]]="US$",Tabela_padrão__GM_CONTAS_PAGAR_ABERTOS[[#This Row],[VALOR_DOCUM]]*$D$4,Tabela_padrão__GM_CONTAS_PAGAR_ABERTOS[[#This Row],[SALDO_CONVERTIDO]])</f>
        <v>13464</v>
      </c>
      <c r="P2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" t="s">
        <v>28</v>
      </c>
      <c r="R270" t="s">
        <v>634</v>
      </c>
      <c r="S270" s="1">
        <v>42557</v>
      </c>
      <c r="T270" t="s">
        <v>635</v>
      </c>
      <c r="U270" s="3">
        <v>3.5097999999999998</v>
      </c>
      <c r="V270" s="2">
        <f>Tabela_padrão__GM_CONTAS_PAGAR_ABERTOS[[#This Row],[PTAX DESEMB]]*Tabela_padrão__GM_CONTAS_PAGAR_ABERTOS[[#This Row],[VALOR_DOCUM]]</f>
        <v>47255.947199999995</v>
      </c>
    </row>
    <row r="271" spans="1:22" x14ac:dyDescent="0.2">
      <c r="A271" t="s">
        <v>17</v>
      </c>
      <c r="B271" t="s">
        <v>18</v>
      </c>
      <c r="C271" s="1">
        <v>42425</v>
      </c>
      <c r="D271" t="s">
        <v>4329</v>
      </c>
      <c r="E271">
        <v>19105006</v>
      </c>
      <c r="F271" t="s">
        <v>4330</v>
      </c>
      <c r="G271" s="4">
        <v>42663</v>
      </c>
      <c r="H271" t="s">
        <v>66</v>
      </c>
      <c r="I271" s="2">
        <v>5076142.13</v>
      </c>
      <c r="K271" s="2">
        <v>5076142.13</v>
      </c>
      <c r="L271" s="3">
        <v>3.2904</v>
      </c>
      <c r="M271" s="2">
        <v>16702538.064552</v>
      </c>
      <c r="N271" s="3">
        <f t="array" ref="N271">$D$4</f>
        <v>3.55</v>
      </c>
      <c r="O271" s="2">
        <f t="array" ref="O271">IF(Tabela_padrão__GM_CONTAS_PAGAR_ABERTOS[[#This Row],[SIGLA_MOEDA]]="US$",Tabela_padrão__GM_CONTAS_PAGAR_ABERTOS[[#This Row],[VALOR_DOCUM]]*$D$4,Tabela_padrão__GM_CONTAS_PAGAR_ABERTOS[[#This Row],[SALDO_CONVERTIDO]])</f>
        <v>18020304.561499998</v>
      </c>
      <c r="P271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271" t="s">
        <v>4331</v>
      </c>
      <c r="R271" t="s">
        <v>4332</v>
      </c>
      <c r="S271" s="1">
        <v>42557</v>
      </c>
      <c r="T271" t="s">
        <v>4333</v>
      </c>
      <c r="U271" s="3">
        <v>3.99</v>
      </c>
      <c r="V271" s="2">
        <f>Tabela_padrão__GM_CONTAS_PAGAR_ABERTOS[[#This Row],[PTAX DESEMB]]*Tabela_padrão__GM_CONTAS_PAGAR_ABERTOS[[#This Row],[VALOR_DOCUM]]</f>
        <v>20253807.098700002</v>
      </c>
    </row>
    <row r="272" spans="1:22" hidden="1" x14ac:dyDescent="0.2">
      <c r="A272" t="s">
        <v>17</v>
      </c>
      <c r="B272" t="s">
        <v>18</v>
      </c>
      <c r="C272" s="1">
        <v>42425</v>
      </c>
      <c r="D272" t="s">
        <v>4329</v>
      </c>
      <c r="E272">
        <v>13140003</v>
      </c>
      <c r="F272" t="s">
        <v>5727</v>
      </c>
      <c r="G272" s="4">
        <v>42663</v>
      </c>
      <c r="H272" t="s">
        <v>66</v>
      </c>
      <c r="I272" s="2">
        <v>260659.9</v>
      </c>
      <c r="K272" s="2">
        <v>260659.9</v>
      </c>
      <c r="L272" s="3">
        <v>3.2904</v>
      </c>
      <c r="M272" s="2">
        <v>857675.33496000001</v>
      </c>
      <c r="N272" s="3">
        <f t="array" ref="N272">$D$4</f>
        <v>3.55</v>
      </c>
      <c r="O272" s="2">
        <f t="array" ref="O272">IF(Tabela_padrão__GM_CONTAS_PAGAR_ABERTOS[[#This Row],[SIGLA_MOEDA]]="US$",Tabela_padrão__GM_CONTAS_PAGAR_ABERTOS[[#This Row],[VALOR_DOCUM]]*$D$4,Tabela_padrão__GM_CONTAS_PAGAR_ABERTOS[[#This Row],[SALDO_CONVERTIDO]])</f>
        <v>925342.6449999999</v>
      </c>
      <c r="P272" s="5">
        <f>(Tabela_padrão__GM_CONTAS_PAGAR_ABERTOS[[#This Row],[Saldo Projetado]]-Tabela_padrão__GM_CONTAS_PAGAR_ABERTOS[[#This Row],[SALDO_CONVERTIDO]])/Tabela_padrão__GM_CONTAS_PAGAR_ABERTOS[[#This Row],[Saldo Projetado]]</f>
        <v>7.3126760563380175E-2</v>
      </c>
      <c r="Q272" t="s">
        <v>268</v>
      </c>
      <c r="R272" t="s">
        <v>4332</v>
      </c>
      <c r="S272" s="1">
        <v>42557</v>
      </c>
      <c r="T272" t="s">
        <v>5728</v>
      </c>
      <c r="U272" s="3">
        <v>3.99</v>
      </c>
      <c r="V272" s="2">
        <f>Tabela_padrão__GM_CONTAS_PAGAR_ABERTOS[[#This Row],[PTAX DESEMB]]*Tabela_padrão__GM_CONTAS_PAGAR_ABERTOS[[#This Row],[VALOR_DOCUM]]</f>
        <v>1040033.001</v>
      </c>
    </row>
    <row r="273" spans="1:22" hidden="1" x14ac:dyDescent="0.2">
      <c r="A273" t="s">
        <v>17</v>
      </c>
      <c r="B273" t="s">
        <v>25</v>
      </c>
      <c r="C273" s="1">
        <v>42531</v>
      </c>
      <c r="D273" t="s">
        <v>642</v>
      </c>
      <c r="E273">
        <v>13115016</v>
      </c>
      <c r="F273" t="s">
        <v>643</v>
      </c>
      <c r="G273" s="4">
        <v>42566</v>
      </c>
      <c r="H273" t="s">
        <v>21</v>
      </c>
      <c r="I273" s="2">
        <v>2805.68</v>
      </c>
      <c r="J273">
        <v>0</v>
      </c>
      <c r="K273" s="2">
        <v>2805.68</v>
      </c>
      <c r="L273" s="3">
        <v>1</v>
      </c>
      <c r="M273" s="2">
        <v>2805.68</v>
      </c>
      <c r="N273" s="3">
        <f t="array" ref="N273">$D$4</f>
        <v>3.55</v>
      </c>
      <c r="O273" s="2">
        <f t="array" ref="O273">IF(Tabela_padrão__GM_CONTAS_PAGAR_ABERTOS[[#This Row],[SIGLA_MOEDA]]="US$",Tabela_padrão__GM_CONTAS_PAGAR_ABERTOS[[#This Row],[VALOR_DOCUM]]*$D$4,Tabela_padrão__GM_CONTAS_PAGAR_ABERTOS[[#This Row],[SALDO_CONVERTIDO]])</f>
        <v>2805.68</v>
      </c>
      <c r="P2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" t="s">
        <v>28</v>
      </c>
      <c r="R273" t="s">
        <v>644</v>
      </c>
      <c r="S273" s="1">
        <v>42557</v>
      </c>
      <c r="T273" t="s">
        <v>645</v>
      </c>
      <c r="U273" s="3">
        <v>3.3816999999999999</v>
      </c>
      <c r="V273" s="2">
        <f>Tabela_padrão__GM_CONTAS_PAGAR_ABERTOS[[#This Row],[PTAX DESEMB]]*Tabela_padrão__GM_CONTAS_PAGAR_ABERTOS[[#This Row],[VALOR_DOCUM]]</f>
        <v>9487.9680559999997</v>
      </c>
    </row>
    <row r="274" spans="1:22" hidden="1" x14ac:dyDescent="0.2">
      <c r="A274" t="s">
        <v>17</v>
      </c>
      <c r="B274" t="s">
        <v>25</v>
      </c>
      <c r="C274" s="1">
        <v>42531</v>
      </c>
      <c r="D274" t="s">
        <v>642</v>
      </c>
      <c r="E274">
        <v>13115016</v>
      </c>
      <c r="F274" t="s">
        <v>646</v>
      </c>
      <c r="G274" s="4">
        <v>42566</v>
      </c>
      <c r="H274" t="s">
        <v>21</v>
      </c>
      <c r="I274" s="2">
        <v>1899.76</v>
      </c>
      <c r="J274">
        <v>0</v>
      </c>
      <c r="K274" s="2">
        <v>1899.76</v>
      </c>
      <c r="L274" s="3">
        <v>1</v>
      </c>
      <c r="M274" s="2">
        <v>1899.76</v>
      </c>
      <c r="N274" s="3">
        <f t="array" ref="N274">$D$4</f>
        <v>3.55</v>
      </c>
      <c r="O274" s="2">
        <f t="array" ref="O274">IF(Tabela_padrão__GM_CONTAS_PAGAR_ABERTOS[[#This Row],[SIGLA_MOEDA]]="US$",Tabela_padrão__GM_CONTAS_PAGAR_ABERTOS[[#This Row],[VALOR_DOCUM]]*$D$4,Tabela_padrão__GM_CONTAS_PAGAR_ABERTOS[[#This Row],[SALDO_CONVERTIDO]])</f>
        <v>1899.76</v>
      </c>
      <c r="P2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" t="s">
        <v>28</v>
      </c>
      <c r="R274" t="s">
        <v>647</v>
      </c>
      <c r="S274" s="1">
        <v>42557</v>
      </c>
      <c r="T274" t="s">
        <v>648</v>
      </c>
      <c r="U274" s="3">
        <v>3.3816999999999999</v>
      </c>
      <c r="V274" s="2">
        <f>Tabela_padrão__GM_CONTAS_PAGAR_ABERTOS[[#This Row],[PTAX DESEMB]]*Tabela_padrão__GM_CONTAS_PAGAR_ABERTOS[[#This Row],[VALOR_DOCUM]]</f>
        <v>6424.4183919999996</v>
      </c>
    </row>
    <row r="275" spans="1:22" hidden="1" x14ac:dyDescent="0.2">
      <c r="A275" t="s">
        <v>17</v>
      </c>
      <c r="B275" t="s">
        <v>25</v>
      </c>
      <c r="C275" s="1">
        <v>42531</v>
      </c>
      <c r="D275" t="s">
        <v>642</v>
      </c>
      <c r="E275">
        <v>13115016</v>
      </c>
      <c r="F275" t="s">
        <v>649</v>
      </c>
      <c r="G275" s="4">
        <v>42566</v>
      </c>
      <c r="H275" t="s">
        <v>21</v>
      </c>
      <c r="I275" s="2">
        <v>234.81</v>
      </c>
      <c r="J275">
        <v>0</v>
      </c>
      <c r="K275" s="2">
        <v>234.81</v>
      </c>
      <c r="L275" s="3">
        <v>1</v>
      </c>
      <c r="M275" s="2">
        <v>234.81</v>
      </c>
      <c r="N275" s="3">
        <f t="array" ref="N275">$D$4</f>
        <v>3.55</v>
      </c>
      <c r="O275" s="2">
        <f t="array" ref="O275">IF(Tabela_padrão__GM_CONTAS_PAGAR_ABERTOS[[#This Row],[SIGLA_MOEDA]]="US$",Tabela_padrão__GM_CONTAS_PAGAR_ABERTOS[[#This Row],[VALOR_DOCUM]]*$D$4,Tabela_padrão__GM_CONTAS_PAGAR_ABERTOS[[#This Row],[SALDO_CONVERTIDO]])</f>
        <v>234.81</v>
      </c>
      <c r="P2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" t="s">
        <v>28</v>
      </c>
      <c r="R275" t="s">
        <v>650</v>
      </c>
      <c r="S275" s="1">
        <v>42557</v>
      </c>
      <c r="T275" t="s">
        <v>651</v>
      </c>
      <c r="U275" s="3">
        <v>3.3816999999999999</v>
      </c>
      <c r="V275" s="2">
        <f>Tabela_padrão__GM_CONTAS_PAGAR_ABERTOS[[#This Row],[PTAX DESEMB]]*Tabela_padrão__GM_CONTAS_PAGAR_ABERTOS[[#This Row],[VALOR_DOCUM]]</f>
        <v>794.05697699999996</v>
      </c>
    </row>
    <row r="276" spans="1:22" hidden="1" x14ac:dyDescent="0.2">
      <c r="A276" t="s">
        <v>17</v>
      </c>
      <c r="B276" t="s">
        <v>25</v>
      </c>
      <c r="C276" s="1">
        <v>42531</v>
      </c>
      <c r="D276" t="s">
        <v>642</v>
      </c>
      <c r="E276">
        <v>13115016</v>
      </c>
      <c r="F276" t="s">
        <v>652</v>
      </c>
      <c r="G276" s="4">
        <v>42566</v>
      </c>
      <c r="H276" t="s">
        <v>21</v>
      </c>
      <c r="I276" s="2">
        <v>420.48</v>
      </c>
      <c r="J276">
        <v>0</v>
      </c>
      <c r="K276" s="2">
        <v>420.48</v>
      </c>
      <c r="L276" s="3">
        <v>1</v>
      </c>
      <c r="M276" s="2">
        <v>420.48</v>
      </c>
      <c r="N276" s="3">
        <f t="array" ref="N276">$D$4</f>
        <v>3.55</v>
      </c>
      <c r="O276" s="2">
        <f t="array" ref="O276">IF(Tabela_padrão__GM_CONTAS_PAGAR_ABERTOS[[#This Row],[SIGLA_MOEDA]]="US$",Tabela_padrão__GM_CONTAS_PAGAR_ABERTOS[[#This Row],[VALOR_DOCUM]]*$D$4,Tabela_padrão__GM_CONTAS_PAGAR_ABERTOS[[#This Row],[SALDO_CONVERTIDO]])</f>
        <v>420.48</v>
      </c>
      <c r="P2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" t="s">
        <v>28</v>
      </c>
      <c r="R276" t="s">
        <v>653</v>
      </c>
      <c r="S276" s="1">
        <v>42557</v>
      </c>
      <c r="T276" t="s">
        <v>654</v>
      </c>
      <c r="U276" s="3">
        <v>3.3816999999999999</v>
      </c>
      <c r="V276" s="2">
        <f>Tabela_padrão__GM_CONTAS_PAGAR_ABERTOS[[#This Row],[PTAX DESEMB]]*Tabela_padrão__GM_CONTAS_PAGAR_ABERTOS[[#This Row],[VALOR_DOCUM]]</f>
        <v>1421.937216</v>
      </c>
    </row>
    <row r="277" spans="1:22" hidden="1" x14ac:dyDescent="0.2">
      <c r="A277" t="s">
        <v>17</v>
      </c>
      <c r="B277" t="s">
        <v>25</v>
      </c>
      <c r="C277" s="1">
        <v>42521</v>
      </c>
      <c r="D277" t="s">
        <v>655</v>
      </c>
      <c r="E277">
        <v>13115016</v>
      </c>
      <c r="F277" t="s">
        <v>656</v>
      </c>
      <c r="G277" s="4">
        <v>42561</v>
      </c>
      <c r="H277" t="s">
        <v>21</v>
      </c>
      <c r="I277" s="2">
        <v>110</v>
      </c>
      <c r="J277">
        <v>0</v>
      </c>
      <c r="K277" s="2">
        <v>110</v>
      </c>
      <c r="L277" s="3">
        <v>1</v>
      </c>
      <c r="M277" s="2">
        <v>110</v>
      </c>
      <c r="N277" s="3">
        <f t="array" ref="N277">$D$4</f>
        <v>3.55</v>
      </c>
      <c r="O277" s="2">
        <f t="array" ref="O277">IF(Tabela_padrão__GM_CONTAS_PAGAR_ABERTOS[[#This Row],[SIGLA_MOEDA]]="US$",Tabela_padrão__GM_CONTAS_PAGAR_ABERTOS[[#This Row],[VALOR_DOCUM]]*$D$4,Tabela_padrão__GM_CONTAS_PAGAR_ABERTOS[[#This Row],[SALDO_CONVERTIDO]])</f>
        <v>110</v>
      </c>
      <c r="P2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" t="s">
        <v>28</v>
      </c>
      <c r="R277" t="s">
        <v>657</v>
      </c>
      <c r="S277" s="1">
        <v>42557</v>
      </c>
      <c r="T277" t="s">
        <v>658</v>
      </c>
      <c r="U277" s="3">
        <v>3.5996999999999999</v>
      </c>
      <c r="V277" s="2">
        <f>Tabela_padrão__GM_CONTAS_PAGAR_ABERTOS[[#This Row],[PTAX DESEMB]]*Tabela_padrão__GM_CONTAS_PAGAR_ABERTOS[[#This Row],[VALOR_DOCUM]]</f>
        <v>395.96699999999998</v>
      </c>
    </row>
    <row r="278" spans="1:22" hidden="1" x14ac:dyDescent="0.2">
      <c r="A278" t="s">
        <v>17</v>
      </c>
      <c r="B278" t="s">
        <v>25</v>
      </c>
      <c r="C278" s="1">
        <v>42521</v>
      </c>
      <c r="D278" t="s">
        <v>655</v>
      </c>
      <c r="E278">
        <v>13115016</v>
      </c>
      <c r="F278" t="s">
        <v>659</v>
      </c>
      <c r="G278" s="4">
        <v>42561</v>
      </c>
      <c r="H278" t="s">
        <v>21</v>
      </c>
      <c r="I278" s="2">
        <v>138.51</v>
      </c>
      <c r="J278">
        <v>0</v>
      </c>
      <c r="K278" s="2">
        <v>138.51</v>
      </c>
      <c r="L278" s="3">
        <v>1</v>
      </c>
      <c r="M278" s="2">
        <v>138.51</v>
      </c>
      <c r="N278" s="3">
        <f t="array" ref="N278">$D$4</f>
        <v>3.55</v>
      </c>
      <c r="O278" s="2">
        <f t="array" ref="O278">IF(Tabela_padrão__GM_CONTAS_PAGAR_ABERTOS[[#This Row],[SIGLA_MOEDA]]="US$",Tabela_padrão__GM_CONTAS_PAGAR_ABERTOS[[#This Row],[VALOR_DOCUM]]*$D$4,Tabela_padrão__GM_CONTAS_PAGAR_ABERTOS[[#This Row],[SALDO_CONVERTIDO]])</f>
        <v>138.51</v>
      </c>
      <c r="P2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" t="s">
        <v>28</v>
      </c>
      <c r="R278" t="s">
        <v>660</v>
      </c>
      <c r="S278" s="1">
        <v>42557</v>
      </c>
      <c r="T278" t="s">
        <v>661</v>
      </c>
      <c r="U278" s="3">
        <v>3.5996999999999999</v>
      </c>
      <c r="V278" s="2">
        <f>Tabela_padrão__GM_CONTAS_PAGAR_ABERTOS[[#This Row],[PTAX DESEMB]]*Tabela_padrão__GM_CONTAS_PAGAR_ABERTOS[[#This Row],[VALOR_DOCUM]]</f>
        <v>498.59444699999995</v>
      </c>
    </row>
    <row r="279" spans="1:22" hidden="1" x14ac:dyDescent="0.2">
      <c r="A279" t="s">
        <v>17</v>
      </c>
      <c r="B279" t="s">
        <v>25</v>
      </c>
      <c r="C279" s="1">
        <v>42531</v>
      </c>
      <c r="D279" t="s">
        <v>655</v>
      </c>
      <c r="E279">
        <v>13115016</v>
      </c>
      <c r="F279" t="s">
        <v>662</v>
      </c>
      <c r="G279" s="4">
        <v>42561</v>
      </c>
      <c r="H279" t="s">
        <v>21</v>
      </c>
      <c r="I279" s="2">
        <v>240.32</v>
      </c>
      <c r="J279">
        <v>0</v>
      </c>
      <c r="K279" s="2">
        <v>240.32</v>
      </c>
      <c r="L279" s="3">
        <v>1</v>
      </c>
      <c r="M279" s="2">
        <v>240.32</v>
      </c>
      <c r="N279" s="3">
        <f t="array" ref="N279">$D$4</f>
        <v>3.55</v>
      </c>
      <c r="O279" s="2">
        <f t="array" ref="O279">IF(Tabela_padrão__GM_CONTAS_PAGAR_ABERTOS[[#This Row],[SIGLA_MOEDA]]="US$",Tabela_padrão__GM_CONTAS_PAGAR_ABERTOS[[#This Row],[VALOR_DOCUM]]*$D$4,Tabela_padrão__GM_CONTAS_PAGAR_ABERTOS[[#This Row],[SALDO_CONVERTIDO]])</f>
        <v>240.32</v>
      </c>
      <c r="P2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" t="s">
        <v>28</v>
      </c>
      <c r="R279" t="s">
        <v>663</v>
      </c>
      <c r="S279" s="1">
        <v>42557</v>
      </c>
      <c r="T279" t="s">
        <v>664</v>
      </c>
      <c r="U279" s="3">
        <v>3.3816999999999999</v>
      </c>
      <c r="V279" s="2">
        <f>Tabela_padrão__GM_CONTAS_PAGAR_ABERTOS[[#This Row],[PTAX DESEMB]]*Tabela_padrão__GM_CONTAS_PAGAR_ABERTOS[[#This Row],[VALOR_DOCUM]]</f>
        <v>812.69014399999992</v>
      </c>
    </row>
    <row r="280" spans="1:22" hidden="1" x14ac:dyDescent="0.2">
      <c r="A280" t="s">
        <v>285</v>
      </c>
      <c r="B280" t="s">
        <v>18</v>
      </c>
      <c r="C280" s="1">
        <v>42520</v>
      </c>
      <c r="D280" t="s">
        <v>595</v>
      </c>
      <c r="E280">
        <v>17101001</v>
      </c>
      <c r="F280" t="s">
        <v>665</v>
      </c>
      <c r="G280" s="4">
        <v>42520</v>
      </c>
      <c r="H280" t="s">
        <v>21</v>
      </c>
      <c r="I280" s="2">
        <v>10000</v>
      </c>
      <c r="K280" s="2">
        <v>10000</v>
      </c>
      <c r="L280" s="3">
        <v>1</v>
      </c>
      <c r="M280" s="2">
        <v>10000</v>
      </c>
      <c r="N280" s="3">
        <f t="array" ref="N280">$D$4</f>
        <v>3.55</v>
      </c>
      <c r="O280" s="2">
        <f t="array" ref="O280">IF(Tabela_padrão__GM_CONTAS_PAGAR_ABERTOS[[#This Row],[SIGLA_MOEDA]]="US$",Tabela_padrão__GM_CONTAS_PAGAR_ABERTOS[[#This Row],[VALOR_DOCUM]]*$D$4,Tabela_padrão__GM_CONTAS_PAGAR_ABERTOS[[#This Row],[SALDO_CONVERTIDO]])</f>
        <v>10000</v>
      </c>
      <c r="P2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" t="s">
        <v>597</v>
      </c>
      <c r="R280" t="s">
        <v>666</v>
      </c>
      <c r="S280" s="1">
        <v>42557</v>
      </c>
      <c r="T280" t="s">
        <v>667</v>
      </c>
      <c r="U280" s="3">
        <v>3.6168</v>
      </c>
      <c r="V280" s="2">
        <f>Tabela_padrão__GM_CONTAS_PAGAR_ABERTOS[[#This Row],[PTAX DESEMB]]*Tabela_padrão__GM_CONTAS_PAGAR_ABERTOS[[#This Row],[VALOR_DOCUM]]</f>
        <v>36168</v>
      </c>
    </row>
    <row r="281" spans="1:22" hidden="1" x14ac:dyDescent="0.2">
      <c r="A281" t="s">
        <v>17</v>
      </c>
      <c r="B281" t="s">
        <v>385</v>
      </c>
      <c r="C281" s="1">
        <v>42530</v>
      </c>
      <c r="D281" t="s">
        <v>668</v>
      </c>
      <c r="E281">
        <v>13115016</v>
      </c>
      <c r="F281" t="s">
        <v>669</v>
      </c>
      <c r="G281" s="4">
        <v>42558</v>
      </c>
      <c r="H281" t="s">
        <v>21</v>
      </c>
      <c r="I281" s="2">
        <v>105.48</v>
      </c>
      <c r="J281">
        <v>0</v>
      </c>
      <c r="K281" s="2">
        <v>105.48</v>
      </c>
      <c r="L281" s="3">
        <v>1</v>
      </c>
      <c r="M281" s="2">
        <v>105.48</v>
      </c>
      <c r="N281" s="3">
        <f t="array" ref="N281">$D$4</f>
        <v>3.55</v>
      </c>
      <c r="O281" s="2">
        <f t="array" ref="O281">IF(Tabela_padrão__GM_CONTAS_PAGAR_ABERTOS[[#This Row],[SIGLA_MOEDA]]="US$",Tabela_padrão__GM_CONTAS_PAGAR_ABERTOS[[#This Row],[VALOR_DOCUM]]*$D$4,Tabela_padrão__GM_CONTAS_PAGAR_ABERTOS[[#This Row],[SALDO_CONVERTIDO]])</f>
        <v>105.48</v>
      </c>
      <c r="P2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" t="s">
        <v>28</v>
      </c>
      <c r="R281" t="s">
        <v>670</v>
      </c>
      <c r="S281" s="1">
        <v>42557</v>
      </c>
      <c r="T281" t="s">
        <v>671</v>
      </c>
      <c r="U281" s="3">
        <v>3.3898000000000001</v>
      </c>
      <c r="V281" s="2">
        <f>Tabela_padrão__GM_CONTAS_PAGAR_ABERTOS[[#This Row],[PTAX DESEMB]]*Tabela_padrão__GM_CONTAS_PAGAR_ABERTOS[[#This Row],[VALOR_DOCUM]]</f>
        <v>357.556104</v>
      </c>
    </row>
    <row r="282" spans="1:22" hidden="1" x14ac:dyDescent="0.2">
      <c r="A282" t="s">
        <v>17</v>
      </c>
      <c r="B282" t="s">
        <v>80</v>
      </c>
      <c r="C282" s="1">
        <v>42546</v>
      </c>
      <c r="D282" t="s">
        <v>672</v>
      </c>
      <c r="E282">
        <v>13115016</v>
      </c>
      <c r="F282" t="s">
        <v>673</v>
      </c>
      <c r="G282" s="4">
        <v>42576</v>
      </c>
      <c r="H282" t="s">
        <v>21</v>
      </c>
      <c r="I282" s="2">
        <v>100.8</v>
      </c>
      <c r="J282">
        <v>0</v>
      </c>
      <c r="K282" s="2">
        <v>100.8</v>
      </c>
      <c r="L282" s="3">
        <v>1</v>
      </c>
      <c r="M282" s="2">
        <v>100.8</v>
      </c>
      <c r="N282" s="3">
        <f t="array" ref="N282">$D$4</f>
        <v>3.55</v>
      </c>
      <c r="O282" s="2">
        <f t="array" ref="O282">IF(Tabela_padrão__GM_CONTAS_PAGAR_ABERTOS[[#This Row],[SIGLA_MOEDA]]="US$",Tabela_padrão__GM_CONTAS_PAGAR_ABERTOS[[#This Row],[VALOR_DOCUM]]*$D$4,Tabela_padrão__GM_CONTAS_PAGAR_ABERTOS[[#This Row],[SALDO_CONVERTIDO]])</f>
        <v>100.8</v>
      </c>
      <c r="P2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" t="s">
        <v>28</v>
      </c>
      <c r="R282" t="s">
        <v>674</v>
      </c>
      <c r="S282" s="1">
        <v>42557</v>
      </c>
      <c r="T282" t="s">
        <v>675</v>
      </c>
      <c r="U282" s="3">
        <v>3.3772000000000002</v>
      </c>
      <c r="V282" s="2">
        <f>Tabela_padrão__GM_CONTAS_PAGAR_ABERTOS[[#This Row],[PTAX DESEMB]]*Tabela_padrão__GM_CONTAS_PAGAR_ABERTOS[[#This Row],[VALOR_DOCUM]]</f>
        <v>340.42176000000001</v>
      </c>
    </row>
    <row r="283" spans="1:22" hidden="1" x14ac:dyDescent="0.2">
      <c r="A283" t="s">
        <v>17</v>
      </c>
      <c r="B283" t="s">
        <v>25</v>
      </c>
      <c r="C283" s="1">
        <v>42556</v>
      </c>
      <c r="D283" t="s">
        <v>676</v>
      </c>
      <c r="E283">
        <v>13115016</v>
      </c>
      <c r="F283" t="s">
        <v>677</v>
      </c>
      <c r="G283" s="4">
        <v>42640</v>
      </c>
      <c r="H283" t="s">
        <v>21</v>
      </c>
      <c r="I283" s="2">
        <v>481</v>
      </c>
      <c r="K283" s="2">
        <v>481</v>
      </c>
      <c r="L283" s="3">
        <v>1</v>
      </c>
      <c r="M283" s="2">
        <v>481</v>
      </c>
      <c r="N283" s="3">
        <f t="array" ref="N283">$D$4</f>
        <v>3.55</v>
      </c>
      <c r="O283" s="2">
        <f t="array" ref="O283">IF(Tabela_padrão__GM_CONTAS_PAGAR_ABERTOS[[#This Row],[SIGLA_MOEDA]]="US$",Tabela_padrão__GM_CONTAS_PAGAR_ABERTOS[[#This Row],[VALOR_DOCUM]]*$D$4,Tabela_padrão__GM_CONTAS_PAGAR_ABERTOS[[#This Row],[SALDO_CONVERTIDO]])</f>
        <v>481</v>
      </c>
      <c r="P2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" t="s">
        <v>28</v>
      </c>
      <c r="R283" t="s">
        <v>678</v>
      </c>
      <c r="S283" s="1">
        <v>42557</v>
      </c>
      <c r="T283" t="s">
        <v>679</v>
      </c>
      <c r="U283" s="3">
        <v>3.2480000000000002</v>
      </c>
      <c r="V283" s="2">
        <f>Tabela_padrão__GM_CONTAS_PAGAR_ABERTOS[[#This Row],[PTAX DESEMB]]*Tabela_padrão__GM_CONTAS_PAGAR_ABERTOS[[#This Row],[VALOR_DOCUM]]</f>
        <v>1562.288</v>
      </c>
    </row>
    <row r="284" spans="1:22" hidden="1" x14ac:dyDescent="0.2">
      <c r="A284" t="s">
        <v>17</v>
      </c>
      <c r="B284" t="s">
        <v>25</v>
      </c>
      <c r="C284" s="1">
        <v>42556</v>
      </c>
      <c r="D284" t="s">
        <v>680</v>
      </c>
      <c r="E284">
        <v>13115026</v>
      </c>
      <c r="F284" t="s">
        <v>681</v>
      </c>
      <c r="G284" s="4">
        <v>42562</v>
      </c>
      <c r="H284" t="s">
        <v>21</v>
      </c>
      <c r="I284" s="2">
        <v>17080</v>
      </c>
      <c r="J284">
        <v>0</v>
      </c>
      <c r="K284" s="2">
        <v>17080</v>
      </c>
      <c r="L284" s="3">
        <v>1</v>
      </c>
      <c r="M284" s="2">
        <v>17080</v>
      </c>
      <c r="N284" s="3">
        <f t="array" ref="N284">$D$4</f>
        <v>3.55</v>
      </c>
      <c r="O284" s="2">
        <f t="array" ref="O284">IF(Tabela_padrão__GM_CONTAS_PAGAR_ABERTOS[[#This Row],[SIGLA_MOEDA]]="US$",Tabela_padrão__GM_CONTAS_PAGAR_ABERTOS[[#This Row],[VALOR_DOCUM]]*$D$4,Tabela_padrão__GM_CONTAS_PAGAR_ABERTOS[[#This Row],[SALDO_CONVERTIDO]])</f>
        <v>17080</v>
      </c>
      <c r="P2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" t="s">
        <v>28</v>
      </c>
      <c r="R284" t="s">
        <v>682</v>
      </c>
      <c r="S284" s="1">
        <v>42557</v>
      </c>
      <c r="T284" t="s">
        <v>683</v>
      </c>
      <c r="U284" s="3">
        <v>3.2480000000000002</v>
      </c>
      <c r="V284" s="2">
        <f>Tabela_padrão__GM_CONTAS_PAGAR_ABERTOS[[#This Row],[PTAX DESEMB]]*Tabela_padrão__GM_CONTAS_PAGAR_ABERTOS[[#This Row],[VALOR_DOCUM]]</f>
        <v>55475.840000000004</v>
      </c>
    </row>
    <row r="285" spans="1:22" hidden="1" x14ac:dyDescent="0.2">
      <c r="A285" t="s">
        <v>17</v>
      </c>
      <c r="B285" t="s">
        <v>25</v>
      </c>
      <c r="C285" s="1">
        <v>42556</v>
      </c>
      <c r="D285" t="s">
        <v>684</v>
      </c>
      <c r="E285">
        <v>13115026</v>
      </c>
      <c r="F285" t="s">
        <v>685</v>
      </c>
      <c r="G285" s="4">
        <v>42580</v>
      </c>
      <c r="H285" t="s">
        <v>21</v>
      </c>
      <c r="I285" s="2">
        <v>400</v>
      </c>
      <c r="J285">
        <v>0</v>
      </c>
      <c r="K285" s="2">
        <v>400</v>
      </c>
      <c r="L285" s="3">
        <v>1</v>
      </c>
      <c r="M285" s="2">
        <v>400</v>
      </c>
      <c r="N285" s="3">
        <f t="array" ref="N285">$D$4</f>
        <v>3.55</v>
      </c>
      <c r="O285" s="2">
        <f t="array" ref="O285">IF(Tabela_padrão__GM_CONTAS_PAGAR_ABERTOS[[#This Row],[SIGLA_MOEDA]]="US$",Tabela_padrão__GM_CONTAS_PAGAR_ABERTOS[[#This Row],[VALOR_DOCUM]]*$D$4,Tabela_padrão__GM_CONTAS_PAGAR_ABERTOS[[#This Row],[SALDO_CONVERTIDO]])</f>
        <v>400</v>
      </c>
      <c r="P2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" t="s">
        <v>28</v>
      </c>
      <c r="R285" t="s">
        <v>686</v>
      </c>
      <c r="S285" s="1">
        <v>42557</v>
      </c>
      <c r="T285" t="s">
        <v>687</v>
      </c>
      <c r="U285" s="3">
        <v>3.2480000000000002</v>
      </c>
      <c r="V285" s="2">
        <f>Tabela_padrão__GM_CONTAS_PAGAR_ABERTOS[[#This Row],[PTAX DESEMB]]*Tabela_padrão__GM_CONTAS_PAGAR_ABERTOS[[#This Row],[VALOR_DOCUM]]</f>
        <v>1299.2</v>
      </c>
    </row>
    <row r="286" spans="1:22" hidden="1" x14ac:dyDescent="0.2">
      <c r="A286" t="s">
        <v>17</v>
      </c>
      <c r="B286" t="s">
        <v>25</v>
      </c>
      <c r="C286" s="1">
        <v>42556</v>
      </c>
      <c r="D286" t="s">
        <v>655</v>
      </c>
      <c r="E286">
        <v>13115016</v>
      </c>
      <c r="F286" t="s">
        <v>688</v>
      </c>
      <c r="G286" s="4">
        <v>42561</v>
      </c>
      <c r="H286" t="s">
        <v>21</v>
      </c>
      <c r="I286" s="2">
        <v>644</v>
      </c>
      <c r="J286">
        <v>0</v>
      </c>
      <c r="K286" s="2">
        <v>644</v>
      </c>
      <c r="L286" s="3">
        <v>1</v>
      </c>
      <c r="M286" s="2">
        <v>644</v>
      </c>
      <c r="N286" s="3">
        <f t="array" ref="N286">$D$4</f>
        <v>3.55</v>
      </c>
      <c r="O286" s="2">
        <f t="array" ref="O286">IF(Tabela_padrão__GM_CONTAS_PAGAR_ABERTOS[[#This Row],[SIGLA_MOEDA]]="US$",Tabela_padrão__GM_CONTAS_PAGAR_ABERTOS[[#This Row],[VALOR_DOCUM]]*$D$4,Tabela_padrão__GM_CONTAS_PAGAR_ABERTOS[[#This Row],[SALDO_CONVERTIDO]])</f>
        <v>644</v>
      </c>
      <c r="P2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6" t="s">
        <v>28</v>
      </c>
      <c r="R286" t="s">
        <v>689</v>
      </c>
      <c r="S286" s="1">
        <v>42557</v>
      </c>
      <c r="T286" t="s">
        <v>690</v>
      </c>
      <c r="U286" s="3">
        <v>3.2480000000000002</v>
      </c>
      <c r="V286" s="2">
        <f>Tabela_padrão__GM_CONTAS_PAGAR_ABERTOS[[#This Row],[PTAX DESEMB]]*Tabela_padrão__GM_CONTAS_PAGAR_ABERTOS[[#This Row],[VALOR_DOCUM]]</f>
        <v>2091.712</v>
      </c>
    </row>
    <row r="287" spans="1:22" hidden="1" x14ac:dyDescent="0.2">
      <c r="A287" t="s">
        <v>17</v>
      </c>
      <c r="B287" t="s">
        <v>25</v>
      </c>
      <c r="C287" s="1">
        <v>42556</v>
      </c>
      <c r="D287" t="s">
        <v>691</v>
      </c>
      <c r="E287">
        <v>13106010</v>
      </c>
      <c r="F287" t="s">
        <v>692</v>
      </c>
      <c r="G287" s="4">
        <v>42579</v>
      </c>
      <c r="H287" t="s">
        <v>21</v>
      </c>
      <c r="I287" s="2">
        <v>53.18</v>
      </c>
      <c r="J287">
        <v>0</v>
      </c>
      <c r="K287" s="2">
        <v>53.18</v>
      </c>
      <c r="L287" s="3">
        <v>1</v>
      </c>
      <c r="M287" s="2">
        <v>53.18</v>
      </c>
      <c r="N287" s="3">
        <f t="array" ref="N287">$D$4</f>
        <v>3.55</v>
      </c>
      <c r="O287" s="2">
        <f t="array" ref="O287">IF(Tabela_padrão__GM_CONTAS_PAGAR_ABERTOS[[#This Row],[SIGLA_MOEDA]]="US$",Tabela_padrão__GM_CONTAS_PAGAR_ABERTOS[[#This Row],[VALOR_DOCUM]]*$D$4,Tabela_padrão__GM_CONTAS_PAGAR_ABERTOS[[#This Row],[SALDO_CONVERTIDO]])</f>
        <v>53.18</v>
      </c>
      <c r="P2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" t="s">
        <v>28</v>
      </c>
      <c r="R287" t="s">
        <v>693</v>
      </c>
      <c r="S287" s="1">
        <v>42557</v>
      </c>
      <c r="T287" t="s">
        <v>694</v>
      </c>
      <c r="U287" s="3">
        <v>3.2480000000000002</v>
      </c>
      <c r="V287" s="2">
        <f>Tabela_padrão__GM_CONTAS_PAGAR_ABERTOS[[#This Row],[PTAX DESEMB]]*Tabela_padrão__GM_CONTAS_PAGAR_ABERTOS[[#This Row],[VALOR_DOCUM]]</f>
        <v>172.72864000000001</v>
      </c>
    </row>
    <row r="288" spans="1:22" hidden="1" x14ac:dyDescent="0.2">
      <c r="A288" t="s">
        <v>17</v>
      </c>
      <c r="B288" t="s">
        <v>25</v>
      </c>
      <c r="C288" s="1">
        <v>42545</v>
      </c>
      <c r="D288" t="s">
        <v>695</v>
      </c>
      <c r="E288">
        <v>13115026</v>
      </c>
      <c r="F288" t="s">
        <v>696</v>
      </c>
      <c r="G288" s="4">
        <v>42562</v>
      </c>
      <c r="H288" t="s">
        <v>21</v>
      </c>
      <c r="I288" s="2">
        <v>13843.14</v>
      </c>
      <c r="J288">
        <v>0</v>
      </c>
      <c r="K288" s="2">
        <v>13843.14</v>
      </c>
      <c r="L288" s="3">
        <v>1</v>
      </c>
      <c r="M288" s="2">
        <v>13843.14</v>
      </c>
      <c r="N288" s="3">
        <f t="array" ref="N288">$D$4</f>
        <v>3.55</v>
      </c>
      <c r="O288" s="2">
        <f t="array" ref="O288">IF(Tabela_padrão__GM_CONTAS_PAGAR_ABERTOS[[#This Row],[SIGLA_MOEDA]]="US$",Tabela_padrão__GM_CONTAS_PAGAR_ABERTOS[[#This Row],[VALOR_DOCUM]]*$D$4,Tabela_padrão__GM_CONTAS_PAGAR_ABERTOS[[#This Row],[SALDO_CONVERTIDO]])</f>
        <v>13843.14</v>
      </c>
      <c r="P2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" t="s">
        <v>28</v>
      </c>
      <c r="R288" t="s">
        <v>660</v>
      </c>
      <c r="S288" s="1">
        <v>42557</v>
      </c>
      <c r="T288" t="s">
        <v>697</v>
      </c>
      <c r="U288" s="3">
        <v>3.3532999999999999</v>
      </c>
      <c r="V288" s="2">
        <f>Tabela_padrão__GM_CONTAS_PAGAR_ABERTOS[[#This Row],[PTAX DESEMB]]*Tabela_padrão__GM_CONTAS_PAGAR_ABERTOS[[#This Row],[VALOR_DOCUM]]</f>
        <v>46420.201362</v>
      </c>
    </row>
    <row r="289" spans="1:22" hidden="1" x14ac:dyDescent="0.2">
      <c r="A289" t="s">
        <v>17</v>
      </c>
      <c r="B289" t="s">
        <v>25</v>
      </c>
      <c r="C289" s="1">
        <v>42538</v>
      </c>
      <c r="D289" t="s">
        <v>698</v>
      </c>
      <c r="E289">
        <v>13115026</v>
      </c>
      <c r="F289" t="s">
        <v>699</v>
      </c>
      <c r="G289" s="4">
        <v>42560</v>
      </c>
      <c r="H289" t="s">
        <v>21</v>
      </c>
      <c r="I289" s="2">
        <v>117.6</v>
      </c>
      <c r="J289">
        <v>0</v>
      </c>
      <c r="K289" s="2">
        <v>117.6</v>
      </c>
      <c r="L289" s="3">
        <v>1</v>
      </c>
      <c r="M289" s="2">
        <v>117.6</v>
      </c>
      <c r="N289" s="3">
        <f t="array" ref="N289">$D$4</f>
        <v>3.55</v>
      </c>
      <c r="O289" s="2">
        <f t="array" ref="O289">IF(Tabela_padrão__GM_CONTAS_PAGAR_ABERTOS[[#This Row],[SIGLA_MOEDA]]="US$",Tabela_padrão__GM_CONTAS_PAGAR_ABERTOS[[#This Row],[VALOR_DOCUM]]*$D$4,Tabela_padrão__GM_CONTAS_PAGAR_ABERTOS[[#This Row],[SALDO_CONVERTIDO]])</f>
        <v>117.6</v>
      </c>
      <c r="P2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" t="s">
        <v>28</v>
      </c>
      <c r="R289" t="s">
        <v>700</v>
      </c>
      <c r="S289" s="1">
        <v>42557</v>
      </c>
      <c r="T289" t="s">
        <v>701</v>
      </c>
      <c r="U289" s="3">
        <v>3.4904000000000002</v>
      </c>
      <c r="V289" s="2">
        <f>Tabela_padrão__GM_CONTAS_PAGAR_ABERTOS[[#This Row],[PTAX DESEMB]]*Tabela_padrão__GM_CONTAS_PAGAR_ABERTOS[[#This Row],[VALOR_DOCUM]]</f>
        <v>410.47104000000002</v>
      </c>
    </row>
    <row r="290" spans="1:22" hidden="1" x14ac:dyDescent="0.2">
      <c r="A290" t="s">
        <v>17</v>
      </c>
      <c r="B290" t="s">
        <v>25</v>
      </c>
      <c r="C290" s="1">
        <v>42551</v>
      </c>
      <c r="D290" t="s">
        <v>702</v>
      </c>
      <c r="E290">
        <v>13115026</v>
      </c>
      <c r="F290" t="s">
        <v>703</v>
      </c>
      <c r="G290" s="4">
        <v>42566</v>
      </c>
      <c r="H290" t="s">
        <v>21</v>
      </c>
      <c r="I290" s="2">
        <v>1524.7</v>
      </c>
      <c r="J290">
        <v>0</v>
      </c>
      <c r="K290" s="2">
        <v>1524.7</v>
      </c>
      <c r="L290" s="3">
        <v>1</v>
      </c>
      <c r="M290" s="2">
        <v>1524.7</v>
      </c>
      <c r="N290" s="3">
        <f t="array" ref="N290">$D$4</f>
        <v>3.55</v>
      </c>
      <c r="O290" s="2">
        <f t="array" ref="O290">IF(Tabela_padrão__GM_CONTAS_PAGAR_ABERTOS[[#This Row],[SIGLA_MOEDA]]="US$",Tabela_padrão__GM_CONTAS_PAGAR_ABERTOS[[#This Row],[VALOR_DOCUM]]*$D$4,Tabela_padrão__GM_CONTAS_PAGAR_ABERTOS[[#This Row],[SALDO_CONVERTIDO]])</f>
        <v>1524.7</v>
      </c>
      <c r="P2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" t="s">
        <v>28</v>
      </c>
      <c r="R290" t="s">
        <v>682</v>
      </c>
      <c r="S290" s="1">
        <v>42557</v>
      </c>
      <c r="T290" t="s">
        <v>704</v>
      </c>
      <c r="U290" s="3">
        <v>3.2435</v>
      </c>
      <c r="V290" s="2">
        <f>Tabela_padrão__GM_CONTAS_PAGAR_ABERTOS[[#This Row],[PTAX DESEMB]]*Tabela_padrão__GM_CONTAS_PAGAR_ABERTOS[[#This Row],[VALOR_DOCUM]]</f>
        <v>4945.36445</v>
      </c>
    </row>
    <row r="291" spans="1:22" hidden="1" x14ac:dyDescent="0.2">
      <c r="A291" t="s">
        <v>17</v>
      </c>
      <c r="B291" t="s">
        <v>25</v>
      </c>
      <c r="C291" s="1">
        <v>42556</v>
      </c>
      <c r="D291" t="s">
        <v>705</v>
      </c>
      <c r="E291">
        <v>13115016</v>
      </c>
      <c r="F291" t="s">
        <v>706</v>
      </c>
      <c r="G291" s="4">
        <v>42573</v>
      </c>
      <c r="H291" t="s">
        <v>21</v>
      </c>
      <c r="I291" s="2">
        <v>65.94</v>
      </c>
      <c r="J291">
        <v>0</v>
      </c>
      <c r="K291" s="2">
        <v>65.94</v>
      </c>
      <c r="L291" s="3">
        <v>1</v>
      </c>
      <c r="M291" s="2">
        <v>65.94</v>
      </c>
      <c r="N291" s="3">
        <f t="array" ref="N291">$D$4</f>
        <v>3.55</v>
      </c>
      <c r="O291" s="2">
        <f t="array" ref="O291">IF(Tabela_padrão__GM_CONTAS_PAGAR_ABERTOS[[#This Row],[SIGLA_MOEDA]]="US$",Tabela_padrão__GM_CONTAS_PAGAR_ABERTOS[[#This Row],[VALOR_DOCUM]]*$D$4,Tabela_padrão__GM_CONTAS_PAGAR_ABERTOS[[#This Row],[SALDO_CONVERTIDO]])</f>
        <v>65.94</v>
      </c>
      <c r="P2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" t="s">
        <v>28</v>
      </c>
      <c r="R291" t="s">
        <v>707</v>
      </c>
      <c r="S291" s="1">
        <v>42557</v>
      </c>
      <c r="T291" t="s">
        <v>708</v>
      </c>
      <c r="U291" s="3">
        <v>3.2480000000000002</v>
      </c>
      <c r="V291" s="2">
        <f>Tabela_padrão__GM_CONTAS_PAGAR_ABERTOS[[#This Row],[PTAX DESEMB]]*Tabela_padrão__GM_CONTAS_PAGAR_ABERTOS[[#This Row],[VALOR_DOCUM]]</f>
        <v>214.17312000000001</v>
      </c>
    </row>
    <row r="292" spans="1:22" hidden="1" x14ac:dyDescent="0.2">
      <c r="A292" t="s">
        <v>709</v>
      </c>
      <c r="B292" t="s">
        <v>710</v>
      </c>
      <c r="C292" s="1">
        <v>42542</v>
      </c>
      <c r="D292" t="s">
        <v>711</v>
      </c>
      <c r="E292">
        <v>13115016</v>
      </c>
      <c r="F292" t="s">
        <v>712</v>
      </c>
      <c r="G292" s="4">
        <v>42562</v>
      </c>
      <c r="H292" t="s">
        <v>21</v>
      </c>
      <c r="I292" s="2">
        <v>196</v>
      </c>
      <c r="J292">
        <v>0</v>
      </c>
      <c r="K292" s="2">
        <v>196</v>
      </c>
      <c r="L292" s="3">
        <v>1</v>
      </c>
      <c r="M292" s="2">
        <v>196</v>
      </c>
      <c r="N292" s="3">
        <f t="array" ref="N292">$D$4</f>
        <v>3.55</v>
      </c>
      <c r="O292" s="2">
        <f t="array" ref="O292">IF(Tabela_padrão__GM_CONTAS_PAGAR_ABERTOS[[#This Row],[SIGLA_MOEDA]]="US$",Tabela_padrão__GM_CONTAS_PAGAR_ABERTOS[[#This Row],[VALOR_DOCUM]]*$D$4,Tabela_padrão__GM_CONTAS_PAGAR_ABERTOS[[#This Row],[SALDO_CONVERTIDO]])</f>
        <v>196</v>
      </c>
      <c r="P2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2" t="s">
        <v>28</v>
      </c>
      <c r="R292" t="s">
        <v>713</v>
      </c>
      <c r="S292" s="1">
        <v>42557</v>
      </c>
      <c r="T292" t="s">
        <v>714</v>
      </c>
      <c r="U292" s="3">
        <v>3.3835000000000002</v>
      </c>
      <c r="V292" s="2">
        <f>Tabela_padrão__GM_CONTAS_PAGAR_ABERTOS[[#This Row],[PTAX DESEMB]]*Tabela_padrão__GM_CONTAS_PAGAR_ABERTOS[[#This Row],[VALOR_DOCUM]]</f>
        <v>663.16600000000005</v>
      </c>
    </row>
    <row r="293" spans="1:22" hidden="1" x14ac:dyDescent="0.2">
      <c r="A293" t="s">
        <v>17</v>
      </c>
      <c r="B293" t="s">
        <v>25</v>
      </c>
      <c r="C293" s="1">
        <v>42555</v>
      </c>
      <c r="D293" t="s">
        <v>417</v>
      </c>
      <c r="E293">
        <v>13115016</v>
      </c>
      <c r="F293" t="s">
        <v>715</v>
      </c>
      <c r="G293" s="4">
        <v>42583</v>
      </c>
      <c r="H293" t="s">
        <v>21</v>
      </c>
      <c r="I293" s="2">
        <v>1193.76</v>
      </c>
      <c r="J293">
        <v>0</v>
      </c>
      <c r="K293" s="2">
        <v>1193.76</v>
      </c>
      <c r="L293" s="3">
        <v>1</v>
      </c>
      <c r="M293" s="2">
        <v>1193.76</v>
      </c>
      <c r="N293" s="3">
        <f t="array" ref="N293">$D$4</f>
        <v>3.55</v>
      </c>
      <c r="O293" s="2">
        <f t="array" ref="O293">IF(Tabela_padrão__GM_CONTAS_PAGAR_ABERTOS[[#This Row],[SIGLA_MOEDA]]="US$",Tabela_padrão__GM_CONTAS_PAGAR_ABERTOS[[#This Row],[VALOR_DOCUM]]*$D$4,Tabela_padrão__GM_CONTAS_PAGAR_ABERTOS[[#This Row],[SALDO_CONVERTIDO]])</f>
        <v>1193.76</v>
      </c>
      <c r="P2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" t="s">
        <v>28</v>
      </c>
      <c r="R293" t="s">
        <v>716</v>
      </c>
      <c r="S293" s="1">
        <v>42557</v>
      </c>
      <c r="T293" t="s">
        <v>717</v>
      </c>
      <c r="U293" s="3">
        <v>3.2298</v>
      </c>
      <c r="V293" s="2">
        <f>Tabela_padrão__GM_CONTAS_PAGAR_ABERTOS[[#This Row],[PTAX DESEMB]]*Tabela_padrão__GM_CONTAS_PAGAR_ABERTOS[[#This Row],[VALOR_DOCUM]]</f>
        <v>3855.6060480000001</v>
      </c>
    </row>
    <row r="294" spans="1:22" hidden="1" x14ac:dyDescent="0.2">
      <c r="A294" t="s">
        <v>17</v>
      </c>
      <c r="B294" t="s">
        <v>202</v>
      </c>
      <c r="C294" s="1">
        <v>42555</v>
      </c>
      <c r="D294" t="s">
        <v>718</v>
      </c>
      <c r="E294">
        <v>13115001</v>
      </c>
      <c r="F294" t="s">
        <v>719</v>
      </c>
      <c r="G294" s="4">
        <v>42566</v>
      </c>
      <c r="H294" t="s">
        <v>21</v>
      </c>
      <c r="I294" s="2">
        <v>124.02</v>
      </c>
      <c r="J294">
        <v>0</v>
      </c>
      <c r="K294" s="2">
        <v>124.02</v>
      </c>
      <c r="L294" s="3">
        <v>1</v>
      </c>
      <c r="M294" s="2">
        <v>124.02</v>
      </c>
      <c r="N294" s="3">
        <f t="array" ref="N294">$D$4</f>
        <v>3.55</v>
      </c>
      <c r="O294" s="2">
        <f t="array" ref="O294">IF(Tabela_padrão__GM_CONTAS_PAGAR_ABERTOS[[#This Row],[SIGLA_MOEDA]]="US$",Tabela_padrão__GM_CONTAS_PAGAR_ABERTOS[[#This Row],[VALOR_DOCUM]]*$D$4,Tabela_padrão__GM_CONTAS_PAGAR_ABERTOS[[#This Row],[SALDO_CONVERTIDO]])</f>
        <v>124.02</v>
      </c>
      <c r="P2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4" t="s">
        <v>28</v>
      </c>
      <c r="R294" t="s">
        <v>720</v>
      </c>
      <c r="S294" s="1">
        <v>42557</v>
      </c>
      <c r="T294" t="s">
        <v>721</v>
      </c>
      <c r="U294" s="3">
        <v>3.2298</v>
      </c>
      <c r="V294" s="2">
        <f>Tabela_padrão__GM_CONTAS_PAGAR_ABERTOS[[#This Row],[PTAX DESEMB]]*Tabela_padrão__GM_CONTAS_PAGAR_ABERTOS[[#This Row],[VALOR_DOCUM]]</f>
        <v>400.55979600000001</v>
      </c>
    </row>
    <row r="295" spans="1:22" hidden="1" x14ac:dyDescent="0.2">
      <c r="A295" t="s">
        <v>17</v>
      </c>
      <c r="B295" t="s">
        <v>25</v>
      </c>
      <c r="C295" s="1">
        <v>42553</v>
      </c>
      <c r="D295" t="s">
        <v>722</v>
      </c>
      <c r="E295">
        <v>13115002</v>
      </c>
      <c r="F295" t="s">
        <v>723</v>
      </c>
      <c r="G295" s="4">
        <v>42583</v>
      </c>
      <c r="H295" t="s">
        <v>21</v>
      </c>
      <c r="I295" s="2">
        <v>1999.59</v>
      </c>
      <c r="J295">
        <v>0</v>
      </c>
      <c r="K295" s="2">
        <v>1999.59</v>
      </c>
      <c r="L295" s="3">
        <v>1</v>
      </c>
      <c r="M295" s="2">
        <v>1999.59</v>
      </c>
      <c r="N295" s="3">
        <f t="array" ref="N295">$D$4</f>
        <v>3.55</v>
      </c>
      <c r="O295" s="2">
        <f t="array" ref="O295">IF(Tabela_padrão__GM_CONTAS_PAGAR_ABERTOS[[#This Row],[SIGLA_MOEDA]]="US$",Tabela_padrão__GM_CONTAS_PAGAR_ABERTOS[[#This Row],[VALOR_DOCUM]]*$D$4,Tabela_padrão__GM_CONTAS_PAGAR_ABERTOS[[#This Row],[SALDO_CONVERTIDO]])</f>
        <v>1999.59</v>
      </c>
      <c r="P2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5" t="s">
        <v>28</v>
      </c>
      <c r="R295" t="s">
        <v>620</v>
      </c>
      <c r="S295" s="1">
        <v>42557</v>
      </c>
      <c r="T295" t="s">
        <v>724</v>
      </c>
      <c r="U295" s="3">
        <v>3.2298</v>
      </c>
      <c r="V295" s="2">
        <f>Tabela_padrão__GM_CONTAS_PAGAR_ABERTOS[[#This Row],[PTAX DESEMB]]*Tabela_padrão__GM_CONTAS_PAGAR_ABERTOS[[#This Row],[VALOR_DOCUM]]</f>
        <v>6458.2757819999997</v>
      </c>
    </row>
    <row r="296" spans="1:22" hidden="1" x14ac:dyDescent="0.2">
      <c r="A296" t="s">
        <v>17</v>
      </c>
      <c r="B296" t="s">
        <v>18</v>
      </c>
      <c r="C296" s="1">
        <v>42543</v>
      </c>
      <c r="D296" t="s">
        <v>725</v>
      </c>
      <c r="E296">
        <v>19105013</v>
      </c>
      <c r="F296" t="s">
        <v>726</v>
      </c>
      <c r="G296" s="4">
        <v>42573</v>
      </c>
      <c r="H296" t="s">
        <v>21</v>
      </c>
      <c r="I296" s="2">
        <v>3823</v>
      </c>
      <c r="K296" s="2">
        <v>3823</v>
      </c>
      <c r="L296" s="3">
        <v>1</v>
      </c>
      <c r="M296" s="2">
        <v>3823</v>
      </c>
      <c r="N296" s="3">
        <f t="array" ref="N296">$D$4</f>
        <v>3.55</v>
      </c>
      <c r="O296" s="2">
        <f t="array" ref="O296">IF(Tabela_padrão__GM_CONTAS_PAGAR_ABERTOS[[#This Row],[SIGLA_MOEDA]]="US$",Tabela_padrão__GM_CONTAS_PAGAR_ABERTOS[[#This Row],[VALOR_DOCUM]]*$D$4,Tabela_padrão__GM_CONTAS_PAGAR_ABERTOS[[#This Row],[SALDO_CONVERTIDO]])</f>
        <v>3823</v>
      </c>
      <c r="P2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" t="s">
        <v>727</v>
      </c>
      <c r="R296" t="s">
        <v>728</v>
      </c>
      <c r="S296" s="1">
        <v>42557</v>
      </c>
      <c r="T296" t="s">
        <v>729</v>
      </c>
      <c r="U296" s="3">
        <v>3.3896999999999999</v>
      </c>
      <c r="V296" s="2">
        <f>Tabela_padrão__GM_CONTAS_PAGAR_ABERTOS[[#This Row],[PTAX DESEMB]]*Tabela_padrão__GM_CONTAS_PAGAR_ABERTOS[[#This Row],[VALOR_DOCUM]]</f>
        <v>12958.8231</v>
      </c>
    </row>
    <row r="297" spans="1:22" hidden="1" x14ac:dyDescent="0.2">
      <c r="A297" t="s">
        <v>17</v>
      </c>
      <c r="B297" t="s">
        <v>25</v>
      </c>
      <c r="C297" s="1">
        <v>42551</v>
      </c>
      <c r="D297" t="s">
        <v>730</v>
      </c>
      <c r="E297">
        <v>13106002</v>
      </c>
      <c r="F297" t="s">
        <v>731</v>
      </c>
      <c r="G297" s="4">
        <v>42576</v>
      </c>
      <c r="H297" t="s">
        <v>21</v>
      </c>
      <c r="I297" s="2">
        <v>68.099999999999994</v>
      </c>
      <c r="J297">
        <v>0</v>
      </c>
      <c r="K297" s="2">
        <v>68.099999999999994</v>
      </c>
      <c r="L297" s="3">
        <v>1</v>
      </c>
      <c r="M297" s="2">
        <v>68.099999999999994</v>
      </c>
      <c r="N297" s="3">
        <f t="array" ref="N297">$D$4</f>
        <v>3.55</v>
      </c>
      <c r="O297" s="2">
        <f t="array" ref="O297">IF(Tabela_padrão__GM_CONTAS_PAGAR_ABERTOS[[#This Row],[SIGLA_MOEDA]]="US$",Tabela_padrão__GM_CONTAS_PAGAR_ABERTOS[[#This Row],[VALOR_DOCUM]]*$D$4,Tabela_padrão__GM_CONTAS_PAGAR_ABERTOS[[#This Row],[SALDO_CONVERTIDO]])</f>
        <v>68.099999999999994</v>
      </c>
      <c r="P2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" t="s">
        <v>732</v>
      </c>
      <c r="R297" t="s">
        <v>733</v>
      </c>
      <c r="S297" s="1">
        <v>42557</v>
      </c>
      <c r="T297" t="s">
        <v>734</v>
      </c>
      <c r="U297" s="3">
        <v>3.2435</v>
      </c>
      <c r="V297" s="2">
        <f>Tabela_padrão__GM_CONTAS_PAGAR_ABERTOS[[#This Row],[PTAX DESEMB]]*Tabela_padrão__GM_CONTAS_PAGAR_ABERTOS[[#This Row],[VALOR_DOCUM]]</f>
        <v>220.88234999999997</v>
      </c>
    </row>
    <row r="298" spans="1:22" hidden="1" x14ac:dyDescent="0.2">
      <c r="A298" t="s">
        <v>17</v>
      </c>
      <c r="B298" t="s">
        <v>80</v>
      </c>
      <c r="C298" s="1">
        <v>42552</v>
      </c>
      <c r="D298" t="s">
        <v>735</v>
      </c>
      <c r="E298">
        <v>13108011</v>
      </c>
      <c r="F298" t="s">
        <v>736</v>
      </c>
      <c r="G298" s="4">
        <v>42571</v>
      </c>
      <c r="H298" t="s">
        <v>21</v>
      </c>
      <c r="I298" s="2">
        <v>7237.44</v>
      </c>
      <c r="J298">
        <v>0</v>
      </c>
      <c r="K298" s="2">
        <v>7237.44</v>
      </c>
      <c r="L298" s="3">
        <v>1</v>
      </c>
      <c r="M298" s="2">
        <v>7237.44</v>
      </c>
      <c r="N298" s="3">
        <f t="array" ref="N298">$D$4</f>
        <v>3.55</v>
      </c>
      <c r="O298" s="2">
        <f t="array" ref="O298">IF(Tabela_padrão__GM_CONTAS_PAGAR_ABERTOS[[#This Row],[SIGLA_MOEDA]]="US$",Tabela_padrão__GM_CONTAS_PAGAR_ABERTOS[[#This Row],[VALOR_DOCUM]]*$D$4,Tabela_padrão__GM_CONTAS_PAGAR_ABERTOS[[#This Row],[SALDO_CONVERTIDO]])</f>
        <v>7237.44</v>
      </c>
      <c r="P2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" t="s">
        <v>737</v>
      </c>
      <c r="R298" t="s">
        <v>738</v>
      </c>
      <c r="S298" s="1">
        <v>42557</v>
      </c>
      <c r="T298" t="s">
        <v>739</v>
      </c>
      <c r="U298" s="3">
        <v>3.2098</v>
      </c>
      <c r="V298" s="2">
        <f>Tabela_padrão__GM_CONTAS_PAGAR_ABERTOS[[#This Row],[PTAX DESEMB]]*Tabela_padrão__GM_CONTAS_PAGAR_ABERTOS[[#This Row],[VALOR_DOCUM]]</f>
        <v>23230.734912</v>
      </c>
    </row>
    <row r="299" spans="1:22" hidden="1" x14ac:dyDescent="0.2">
      <c r="A299" t="s">
        <v>17</v>
      </c>
      <c r="B299" t="s">
        <v>385</v>
      </c>
      <c r="C299" s="1">
        <v>42557</v>
      </c>
      <c r="D299" t="s">
        <v>587</v>
      </c>
      <c r="E299">
        <v>13115016</v>
      </c>
      <c r="F299" t="s">
        <v>740</v>
      </c>
      <c r="G299" s="4">
        <v>42609</v>
      </c>
      <c r="H299" t="s">
        <v>21</v>
      </c>
      <c r="I299" s="2">
        <v>4227.96</v>
      </c>
      <c r="K299" s="2">
        <v>4227.96</v>
      </c>
      <c r="L299" s="3">
        <v>1</v>
      </c>
      <c r="M299" s="2">
        <v>4227.96</v>
      </c>
      <c r="N299" s="3">
        <f t="array" ref="N299">$D$4</f>
        <v>3.55</v>
      </c>
      <c r="O299" s="2">
        <f t="array" ref="O299">IF(Tabela_padrão__GM_CONTAS_PAGAR_ABERTOS[[#This Row],[SIGLA_MOEDA]]="US$",Tabela_padrão__GM_CONTAS_PAGAR_ABERTOS[[#This Row],[VALOR_DOCUM]]*$D$4,Tabela_padrão__GM_CONTAS_PAGAR_ABERTOS[[#This Row],[SALDO_CONVERTIDO]])</f>
        <v>4227.96</v>
      </c>
      <c r="P2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" t="s">
        <v>28</v>
      </c>
      <c r="R299" t="s">
        <v>741</v>
      </c>
      <c r="S299" s="1">
        <v>42557</v>
      </c>
      <c r="T299" t="s">
        <v>742</v>
      </c>
      <c r="U299" s="3">
        <v>3.2904</v>
      </c>
      <c r="V299" s="2">
        <f>Tabela_padrão__GM_CONTAS_PAGAR_ABERTOS[[#This Row],[PTAX DESEMB]]*Tabela_padrão__GM_CONTAS_PAGAR_ABERTOS[[#This Row],[VALOR_DOCUM]]</f>
        <v>13911.679584</v>
      </c>
    </row>
    <row r="300" spans="1:22" hidden="1" x14ac:dyDescent="0.2">
      <c r="A300" t="s">
        <v>17</v>
      </c>
      <c r="B300" t="s">
        <v>25</v>
      </c>
      <c r="C300" s="1">
        <v>42534</v>
      </c>
      <c r="D300" t="s">
        <v>642</v>
      </c>
      <c r="E300">
        <v>13115016</v>
      </c>
      <c r="F300" t="s">
        <v>743</v>
      </c>
      <c r="G300" s="4">
        <v>42566</v>
      </c>
      <c r="H300" t="s">
        <v>21</v>
      </c>
      <c r="I300" s="2">
        <v>5586.31</v>
      </c>
      <c r="J300">
        <v>0</v>
      </c>
      <c r="K300" s="2">
        <v>5586.31</v>
      </c>
      <c r="L300" s="3">
        <v>1</v>
      </c>
      <c r="M300" s="2">
        <v>5586.31</v>
      </c>
      <c r="N300" s="3">
        <f t="array" ref="N300">$D$4</f>
        <v>3.55</v>
      </c>
      <c r="O300" s="2">
        <f t="array" ref="O300">IF(Tabela_padrão__GM_CONTAS_PAGAR_ABERTOS[[#This Row],[SIGLA_MOEDA]]="US$",Tabela_padrão__GM_CONTAS_PAGAR_ABERTOS[[#This Row],[VALOR_DOCUM]]*$D$4,Tabela_padrão__GM_CONTAS_PAGAR_ABERTOS[[#This Row],[SALDO_CONVERTIDO]])</f>
        <v>5586.31</v>
      </c>
      <c r="P3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" t="s">
        <v>28</v>
      </c>
      <c r="R300" t="s">
        <v>744</v>
      </c>
      <c r="S300" s="1">
        <v>42557</v>
      </c>
      <c r="T300" t="s">
        <v>745</v>
      </c>
      <c r="U300" s="3">
        <v>3.4260999999999999</v>
      </c>
      <c r="V300" s="2">
        <f>Tabela_padrão__GM_CONTAS_PAGAR_ABERTOS[[#This Row],[PTAX DESEMB]]*Tabela_padrão__GM_CONTAS_PAGAR_ABERTOS[[#This Row],[VALOR_DOCUM]]</f>
        <v>19139.256691000002</v>
      </c>
    </row>
    <row r="301" spans="1:22" hidden="1" x14ac:dyDescent="0.2">
      <c r="A301" t="s">
        <v>17</v>
      </c>
      <c r="B301" t="s">
        <v>160</v>
      </c>
      <c r="C301" s="1">
        <v>42550</v>
      </c>
      <c r="D301" t="s">
        <v>746</v>
      </c>
      <c r="E301">
        <v>13115006</v>
      </c>
      <c r="F301" t="s">
        <v>747</v>
      </c>
      <c r="G301" s="4">
        <v>42569</v>
      </c>
      <c r="H301" t="s">
        <v>21</v>
      </c>
      <c r="I301" s="2">
        <v>171.71</v>
      </c>
      <c r="J301">
        <v>0</v>
      </c>
      <c r="K301" s="2">
        <v>171.71</v>
      </c>
      <c r="L301" s="3">
        <v>1</v>
      </c>
      <c r="M301" s="2">
        <v>171.71</v>
      </c>
      <c r="N301" s="3">
        <f t="array" ref="N301">$D$4</f>
        <v>3.55</v>
      </c>
      <c r="O301" s="2">
        <f t="array" ref="O301">IF(Tabela_padrão__GM_CONTAS_PAGAR_ABERTOS[[#This Row],[SIGLA_MOEDA]]="US$",Tabela_padrão__GM_CONTAS_PAGAR_ABERTOS[[#This Row],[VALOR_DOCUM]]*$D$4,Tabela_padrão__GM_CONTAS_PAGAR_ABERTOS[[#This Row],[SALDO_CONVERTIDO]])</f>
        <v>171.71</v>
      </c>
      <c r="P3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" t="s">
        <v>28</v>
      </c>
      <c r="R301" t="s">
        <v>748</v>
      </c>
      <c r="S301" s="1">
        <v>42557</v>
      </c>
      <c r="T301" t="s">
        <v>749</v>
      </c>
      <c r="U301" s="3">
        <v>3.3267000000000002</v>
      </c>
      <c r="V301" s="2">
        <f>Tabela_padrão__GM_CONTAS_PAGAR_ABERTOS[[#This Row],[PTAX DESEMB]]*Tabela_padrão__GM_CONTAS_PAGAR_ABERTOS[[#This Row],[VALOR_DOCUM]]</f>
        <v>571.22765700000002</v>
      </c>
    </row>
    <row r="302" spans="1:22" hidden="1" x14ac:dyDescent="0.2">
      <c r="A302" t="s">
        <v>17</v>
      </c>
      <c r="B302" t="s">
        <v>202</v>
      </c>
      <c r="C302" s="1">
        <v>42550</v>
      </c>
      <c r="D302" t="s">
        <v>750</v>
      </c>
      <c r="E302">
        <v>13101001</v>
      </c>
      <c r="F302" t="s">
        <v>751</v>
      </c>
      <c r="G302" s="4">
        <v>42648</v>
      </c>
      <c r="H302" t="s">
        <v>21</v>
      </c>
      <c r="I302" s="2">
        <v>36000</v>
      </c>
      <c r="K302" s="2">
        <v>36000</v>
      </c>
      <c r="L302" s="3">
        <v>1</v>
      </c>
      <c r="M302" s="2">
        <v>36000</v>
      </c>
      <c r="N302" s="3">
        <f t="array" ref="N302">$D$4</f>
        <v>3.55</v>
      </c>
      <c r="O302" s="2">
        <f t="array" ref="O302">IF(Tabela_padrão__GM_CONTAS_PAGAR_ABERTOS[[#This Row],[SIGLA_MOEDA]]="US$",Tabela_padrão__GM_CONTAS_PAGAR_ABERTOS[[#This Row],[VALOR_DOCUM]]*$D$4,Tabela_padrão__GM_CONTAS_PAGAR_ABERTOS[[#This Row],[SALDO_CONVERTIDO]])</f>
        <v>36000</v>
      </c>
      <c r="P3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" t="s">
        <v>28</v>
      </c>
      <c r="R302" t="s">
        <v>752</v>
      </c>
      <c r="S302" s="1">
        <v>42557</v>
      </c>
      <c r="T302" t="s">
        <v>753</v>
      </c>
      <c r="U302" s="3">
        <v>3.3267000000000002</v>
      </c>
      <c r="V302" s="2">
        <f>Tabela_padrão__GM_CONTAS_PAGAR_ABERTOS[[#This Row],[PTAX DESEMB]]*Tabela_padrão__GM_CONTAS_PAGAR_ABERTOS[[#This Row],[VALOR_DOCUM]]</f>
        <v>119761.20000000001</v>
      </c>
    </row>
    <row r="303" spans="1:22" hidden="1" x14ac:dyDescent="0.2">
      <c r="A303" t="s">
        <v>17</v>
      </c>
      <c r="B303" t="s">
        <v>25</v>
      </c>
      <c r="C303" s="1">
        <v>42550</v>
      </c>
      <c r="D303" t="s">
        <v>642</v>
      </c>
      <c r="E303">
        <v>13115016</v>
      </c>
      <c r="F303" t="s">
        <v>754</v>
      </c>
      <c r="G303" s="4">
        <v>42581</v>
      </c>
      <c r="H303" t="s">
        <v>21</v>
      </c>
      <c r="I303" s="2">
        <v>8934.57</v>
      </c>
      <c r="J303">
        <v>0</v>
      </c>
      <c r="K303" s="2">
        <v>8934.57</v>
      </c>
      <c r="L303" s="3">
        <v>1</v>
      </c>
      <c r="M303" s="2">
        <v>8934.57</v>
      </c>
      <c r="N303" s="3">
        <f t="array" ref="N303">$D$4</f>
        <v>3.55</v>
      </c>
      <c r="O303" s="2">
        <f t="array" ref="O303">IF(Tabela_padrão__GM_CONTAS_PAGAR_ABERTOS[[#This Row],[SIGLA_MOEDA]]="US$",Tabela_padrão__GM_CONTAS_PAGAR_ABERTOS[[#This Row],[VALOR_DOCUM]]*$D$4,Tabela_padrão__GM_CONTAS_PAGAR_ABERTOS[[#This Row],[SALDO_CONVERTIDO]])</f>
        <v>8934.57</v>
      </c>
      <c r="P3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" t="s">
        <v>28</v>
      </c>
      <c r="R303" t="s">
        <v>755</v>
      </c>
      <c r="S303" s="1">
        <v>42557</v>
      </c>
      <c r="T303" t="s">
        <v>756</v>
      </c>
      <c r="U303" s="3">
        <v>3.3267000000000002</v>
      </c>
      <c r="V303" s="2">
        <f>Tabela_padrão__GM_CONTAS_PAGAR_ABERTOS[[#This Row],[PTAX DESEMB]]*Tabela_padrão__GM_CONTAS_PAGAR_ABERTOS[[#This Row],[VALOR_DOCUM]]</f>
        <v>29722.634019000001</v>
      </c>
    </row>
    <row r="304" spans="1:22" hidden="1" x14ac:dyDescent="0.2">
      <c r="A304" t="s">
        <v>17</v>
      </c>
      <c r="B304" t="s">
        <v>572</v>
      </c>
      <c r="C304" s="1">
        <v>42550</v>
      </c>
      <c r="D304" t="s">
        <v>750</v>
      </c>
      <c r="E304">
        <v>13101001</v>
      </c>
      <c r="F304" t="s">
        <v>757</v>
      </c>
      <c r="G304" s="4">
        <v>42618</v>
      </c>
      <c r="H304" t="s">
        <v>21</v>
      </c>
      <c r="I304" s="2">
        <v>6720</v>
      </c>
      <c r="K304" s="2">
        <v>6720</v>
      </c>
      <c r="L304" s="3">
        <v>1</v>
      </c>
      <c r="M304" s="2">
        <v>6720</v>
      </c>
      <c r="N304" s="3">
        <f t="array" ref="N304">$D$4</f>
        <v>3.55</v>
      </c>
      <c r="O304" s="2">
        <f t="array" ref="O304">IF(Tabela_padrão__GM_CONTAS_PAGAR_ABERTOS[[#This Row],[SIGLA_MOEDA]]="US$",Tabela_padrão__GM_CONTAS_PAGAR_ABERTOS[[#This Row],[VALOR_DOCUM]]*$D$4,Tabela_padrão__GM_CONTAS_PAGAR_ABERTOS[[#This Row],[SALDO_CONVERTIDO]])</f>
        <v>6720</v>
      </c>
      <c r="P3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" t="s">
        <v>28</v>
      </c>
      <c r="R304" t="s">
        <v>758</v>
      </c>
      <c r="S304" s="1">
        <v>42557</v>
      </c>
      <c r="T304" t="s">
        <v>759</v>
      </c>
      <c r="U304" s="3">
        <v>3.3267000000000002</v>
      </c>
      <c r="V304" s="2">
        <f>Tabela_padrão__GM_CONTAS_PAGAR_ABERTOS[[#This Row],[PTAX DESEMB]]*Tabela_padrão__GM_CONTAS_PAGAR_ABERTOS[[#This Row],[VALOR_DOCUM]]</f>
        <v>22355.424000000003</v>
      </c>
    </row>
    <row r="305" spans="1:22" hidden="1" x14ac:dyDescent="0.2">
      <c r="A305" t="s">
        <v>17</v>
      </c>
      <c r="B305" t="s">
        <v>390</v>
      </c>
      <c r="C305" s="1">
        <v>42557</v>
      </c>
      <c r="D305" t="s">
        <v>760</v>
      </c>
      <c r="E305">
        <v>15103012</v>
      </c>
      <c r="F305" t="s">
        <v>761</v>
      </c>
      <c r="G305" s="4">
        <v>42579</v>
      </c>
      <c r="H305" t="s">
        <v>21</v>
      </c>
      <c r="I305" s="2">
        <v>1999</v>
      </c>
      <c r="J305">
        <v>0</v>
      </c>
      <c r="K305" s="2">
        <v>1999</v>
      </c>
      <c r="L305" s="3">
        <v>1</v>
      </c>
      <c r="M305" s="2">
        <v>1999</v>
      </c>
      <c r="N305" s="3">
        <f t="array" ref="N305">$D$4</f>
        <v>3.55</v>
      </c>
      <c r="O305" s="2">
        <f t="array" ref="O305">IF(Tabela_padrão__GM_CONTAS_PAGAR_ABERTOS[[#This Row],[SIGLA_MOEDA]]="US$",Tabela_padrão__GM_CONTAS_PAGAR_ABERTOS[[#This Row],[VALOR_DOCUM]]*$D$4,Tabela_padrão__GM_CONTAS_PAGAR_ABERTOS[[#This Row],[SALDO_CONVERTIDO]])</f>
        <v>1999</v>
      </c>
      <c r="P3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" t="s">
        <v>28</v>
      </c>
      <c r="R305" t="s">
        <v>762</v>
      </c>
      <c r="S305" s="1">
        <v>42557</v>
      </c>
      <c r="T305" t="s">
        <v>763</v>
      </c>
      <c r="U305" s="3">
        <v>3.2904</v>
      </c>
      <c r="V305" s="2">
        <f>Tabela_padrão__GM_CONTAS_PAGAR_ABERTOS[[#This Row],[PTAX DESEMB]]*Tabela_padrão__GM_CONTAS_PAGAR_ABERTOS[[#This Row],[VALOR_DOCUM]]</f>
        <v>6577.5096000000003</v>
      </c>
    </row>
    <row r="306" spans="1:22" hidden="1" x14ac:dyDescent="0.2">
      <c r="A306" t="s">
        <v>17</v>
      </c>
      <c r="B306" t="s">
        <v>18</v>
      </c>
      <c r="C306" s="1">
        <v>42549</v>
      </c>
      <c r="D306" t="s">
        <v>764</v>
      </c>
      <c r="E306">
        <v>13130013</v>
      </c>
      <c r="F306" t="s">
        <v>765</v>
      </c>
      <c r="G306" s="4">
        <v>42569</v>
      </c>
      <c r="H306" t="s">
        <v>21</v>
      </c>
      <c r="I306" s="2">
        <v>47.73</v>
      </c>
      <c r="J306">
        <v>0</v>
      </c>
      <c r="K306" s="2">
        <v>47.73</v>
      </c>
      <c r="L306" s="3">
        <v>1</v>
      </c>
      <c r="M306" s="2">
        <v>47.73</v>
      </c>
      <c r="N306" s="3">
        <f t="array" ref="N306">$D$4</f>
        <v>3.55</v>
      </c>
      <c r="O306" s="2">
        <f t="array" ref="O306">IF(Tabela_padrão__GM_CONTAS_PAGAR_ABERTOS[[#This Row],[SIGLA_MOEDA]]="US$",Tabela_padrão__GM_CONTAS_PAGAR_ABERTOS[[#This Row],[VALOR_DOCUM]]*$D$4,Tabela_padrão__GM_CONTAS_PAGAR_ABERTOS[[#This Row],[SALDO_CONVERTIDO]])</f>
        <v>47.73</v>
      </c>
      <c r="P3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" t="s">
        <v>28</v>
      </c>
      <c r="R306" t="s">
        <v>766</v>
      </c>
      <c r="S306" s="1">
        <v>42557</v>
      </c>
      <c r="T306" t="s">
        <v>767</v>
      </c>
      <c r="U306" s="3">
        <v>3.3934000000000002</v>
      </c>
      <c r="V306" s="2">
        <f>Tabela_padrão__GM_CONTAS_PAGAR_ABERTOS[[#This Row],[PTAX DESEMB]]*Tabela_padrão__GM_CONTAS_PAGAR_ABERTOS[[#This Row],[VALOR_DOCUM]]</f>
        <v>161.966982</v>
      </c>
    </row>
    <row r="307" spans="1:22" hidden="1" x14ac:dyDescent="0.2">
      <c r="A307" t="s">
        <v>17</v>
      </c>
      <c r="B307" t="s">
        <v>80</v>
      </c>
      <c r="C307" s="1">
        <v>42557</v>
      </c>
      <c r="D307" t="s">
        <v>668</v>
      </c>
      <c r="E307">
        <v>13115016</v>
      </c>
      <c r="F307" t="s">
        <v>768</v>
      </c>
      <c r="G307" s="4">
        <v>42587</v>
      </c>
      <c r="H307" t="s">
        <v>21</v>
      </c>
      <c r="I307" s="2">
        <v>109.24</v>
      </c>
      <c r="J307">
        <v>0</v>
      </c>
      <c r="K307" s="2">
        <v>109.24</v>
      </c>
      <c r="L307" s="3">
        <v>1</v>
      </c>
      <c r="M307" s="2">
        <v>109.24</v>
      </c>
      <c r="N307" s="3">
        <f t="array" ref="N307">$D$4</f>
        <v>3.55</v>
      </c>
      <c r="O307" s="2">
        <f t="array" ref="O307">IF(Tabela_padrão__GM_CONTAS_PAGAR_ABERTOS[[#This Row],[SIGLA_MOEDA]]="US$",Tabela_padrão__GM_CONTAS_PAGAR_ABERTOS[[#This Row],[VALOR_DOCUM]]*$D$4,Tabela_padrão__GM_CONTAS_PAGAR_ABERTOS[[#This Row],[SALDO_CONVERTIDO]])</f>
        <v>109.24</v>
      </c>
      <c r="P3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" t="s">
        <v>28</v>
      </c>
      <c r="R307" t="s">
        <v>769</v>
      </c>
      <c r="S307" s="1">
        <v>42557</v>
      </c>
      <c r="T307" t="s">
        <v>770</v>
      </c>
      <c r="U307" s="3">
        <v>3.2904</v>
      </c>
      <c r="V307" s="2">
        <f>Tabela_padrão__GM_CONTAS_PAGAR_ABERTOS[[#This Row],[PTAX DESEMB]]*Tabela_padrão__GM_CONTAS_PAGAR_ABERTOS[[#This Row],[VALOR_DOCUM]]</f>
        <v>359.44329599999998</v>
      </c>
    </row>
    <row r="308" spans="1:22" hidden="1" x14ac:dyDescent="0.2">
      <c r="A308" t="s">
        <v>17</v>
      </c>
      <c r="B308" t="s">
        <v>80</v>
      </c>
      <c r="C308" s="1">
        <v>42557</v>
      </c>
      <c r="D308" t="s">
        <v>668</v>
      </c>
      <c r="E308">
        <v>13115016</v>
      </c>
      <c r="F308" t="s">
        <v>771</v>
      </c>
      <c r="G308" s="4">
        <v>42581</v>
      </c>
      <c r="H308" t="s">
        <v>21</v>
      </c>
      <c r="I308" s="2">
        <v>160.11000000000001</v>
      </c>
      <c r="J308">
        <v>0</v>
      </c>
      <c r="K308" s="2">
        <v>160.11000000000001</v>
      </c>
      <c r="L308" s="3">
        <v>1</v>
      </c>
      <c r="M308" s="2">
        <v>160.11000000000001</v>
      </c>
      <c r="N308" s="3">
        <f t="array" ref="N308">$D$4</f>
        <v>3.55</v>
      </c>
      <c r="O308" s="2">
        <f t="array" ref="O308">IF(Tabela_padrão__GM_CONTAS_PAGAR_ABERTOS[[#This Row],[SIGLA_MOEDA]]="US$",Tabela_padrão__GM_CONTAS_PAGAR_ABERTOS[[#This Row],[VALOR_DOCUM]]*$D$4,Tabela_padrão__GM_CONTAS_PAGAR_ABERTOS[[#This Row],[SALDO_CONVERTIDO]])</f>
        <v>160.11000000000001</v>
      </c>
      <c r="P3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" t="s">
        <v>28</v>
      </c>
      <c r="R308" t="s">
        <v>772</v>
      </c>
      <c r="S308" s="1">
        <v>42557</v>
      </c>
      <c r="T308" t="s">
        <v>773</v>
      </c>
      <c r="U308" s="3">
        <v>3.2904</v>
      </c>
      <c r="V308" s="2">
        <f>Tabela_padrão__GM_CONTAS_PAGAR_ABERTOS[[#This Row],[PTAX DESEMB]]*Tabela_padrão__GM_CONTAS_PAGAR_ABERTOS[[#This Row],[VALOR_DOCUM]]</f>
        <v>526.82594400000005</v>
      </c>
    </row>
    <row r="309" spans="1:22" hidden="1" x14ac:dyDescent="0.2">
      <c r="A309" t="s">
        <v>17</v>
      </c>
      <c r="B309" t="s">
        <v>25</v>
      </c>
      <c r="C309" s="1">
        <v>42538</v>
      </c>
      <c r="D309" t="s">
        <v>655</v>
      </c>
      <c r="E309">
        <v>13115016</v>
      </c>
      <c r="F309" t="s">
        <v>774</v>
      </c>
      <c r="G309" s="4">
        <v>42566</v>
      </c>
      <c r="H309" t="s">
        <v>21</v>
      </c>
      <c r="I309" s="2">
        <v>88</v>
      </c>
      <c r="J309">
        <v>0</v>
      </c>
      <c r="K309" s="2">
        <v>88</v>
      </c>
      <c r="L309" s="3">
        <v>1</v>
      </c>
      <c r="M309" s="2">
        <v>88</v>
      </c>
      <c r="N309" s="3">
        <f t="array" ref="N309">$D$4</f>
        <v>3.55</v>
      </c>
      <c r="O309" s="2">
        <f t="array" ref="O309">IF(Tabela_padrão__GM_CONTAS_PAGAR_ABERTOS[[#This Row],[SIGLA_MOEDA]]="US$",Tabela_padrão__GM_CONTAS_PAGAR_ABERTOS[[#This Row],[VALOR_DOCUM]]*$D$4,Tabela_padrão__GM_CONTAS_PAGAR_ABERTOS[[#This Row],[SALDO_CONVERTIDO]])</f>
        <v>88</v>
      </c>
      <c r="P3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" t="s">
        <v>28</v>
      </c>
      <c r="R309" t="s">
        <v>657</v>
      </c>
      <c r="S309" s="1">
        <v>42557</v>
      </c>
      <c r="T309" t="s">
        <v>775</v>
      </c>
      <c r="U309" s="3">
        <v>3.4904000000000002</v>
      </c>
      <c r="V309" s="2">
        <f>Tabela_padrão__GM_CONTAS_PAGAR_ABERTOS[[#This Row],[PTAX DESEMB]]*Tabela_padrão__GM_CONTAS_PAGAR_ABERTOS[[#This Row],[VALOR_DOCUM]]</f>
        <v>307.15520000000004</v>
      </c>
    </row>
    <row r="310" spans="1:22" hidden="1" x14ac:dyDescent="0.2">
      <c r="A310" t="s">
        <v>285</v>
      </c>
      <c r="B310" t="s">
        <v>18</v>
      </c>
      <c r="C310" s="1">
        <v>42552</v>
      </c>
      <c r="D310" t="s">
        <v>776</v>
      </c>
      <c r="E310">
        <v>15101003</v>
      </c>
      <c r="F310" t="s">
        <v>777</v>
      </c>
      <c r="G310" s="4">
        <v>42560</v>
      </c>
      <c r="H310" t="s">
        <v>21</v>
      </c>
      <c r="I310" s="2">
        <v>1112.24</v>
      </c>
      <c r="J310">
        <v>0</v>
      </c>
      <c r="K310" s="2">
        <v>1112.24</v>
      </c>
      <c r="L310" s="3">
        <v>1</v>
      </c>
      <c r="M310" s="2">
        <v>1112.24</v>
      </c>
      <c r="N310" s="3">
        <f t="array" ref="N310">$D$4</f>
        <v>3.55</v>
      </c>
      <c r="O310" s="2">
        <f t="array" ref="O310">IF(Tabela_padrão__GM_CONTAS_PAGAR_ABERTOS[[#This Row],[SIGLA_MOEDA]]="US$",Tabela_padrão__GM_CONTAS_PAGAR_ABERTOS[[#This Row],[VALOR_DOCUM]]*$D$4,Tabela_padrão__GM_CONTAS_PAGAR_ABERTOS[[#This Row],[SALDO_CONVERTIDO]])</f>
        <v>1112.24</v>
      </c>
      <c r="P3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" t="s">
        <v>28</v>
      </c>
      <c r="R310" t="s">
        <v>634</v>
      </c>
      <c r="S310" s="1">
        <v>42557</v>
      </c>
      <c r="T310" t="s">
        <v>778</v>
      </c>
      <c r="U310" s="3">
        <v>3.2098</v>
      </c>
      <c r="V310" s="2">
        <f>Tabela_padrão__GM_CONTAS_PAGAR_ABERTOS[[#This Row],[PTAX DESEMB]]*Tabela_padrão__GM_CONTAS_PAGAR_ABERTOS[[#This Row],[VALOR_DOCUM]]</f>
        <v>3570.0679519999999</v>
      </c>
    </row>
    <row r="311" spans="1:22" hidden="1" x14ac:dyDescent="0.2">
      <c r="A311" t="s">
        <v>285</v>
      </c>
      <c r="B311" t="s">
        <v>18</v>
      </c>
      <c r="C311" s="1">
        <v>42552</v>
      </c>
      <c r="D311" t="s">
        <v>779</v>
      </c>
      <c r="E311">
        <v>15101003</v>
      </c>
      <c r="F311" t="s">
        <v>780</v>
      </c>
      <c r="G311" s="4">
        <v>42559</v>
      </c>
      <c r="H311" t="s">
        <v>21</v>
      </c>
      <c r="I311" s="2">
        <v>589</v>
      </c>
      <c r="J311">
        <v>0</v>
      </c>
      <c r="K311" s="2">
        <v>589</v>
      </c>
      <c r="L311" s="3">
        <v>1</v>
      </c>
      <c r="M311" s="2">
        <v>589</v>
      </c>
      <c r="N311" s="3">
        <f t="array" ref="N311">$D$4</f>
        <v>3.55</v>
      </c>
      <c r="O311" s="2">
        <f t="array" ref="O311">IF(Tabela_padrão__GM_CONTAS_PAGAR_ABERTOS[[#This Row],[SIGLA_MOEDA]]="US$",Tabela_padrão__GM_CONTAS_PAGAR_ABERTOS[[#This Row],[VALOR_DOCUM]]*$D$4,Tabela_padrão__GM_CONTAS_PAGAR_ABERTOS[[#This Row],[SALDO_CONVERTIDO]])</f>
        <v>589</v>
      </c>
      <c r="P3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" t="s">
        <v>28</v>
      </c>
      <c r="R311" t="s">
        <v>781</v>
      </c>
      <c r="S311" s="1">
        <v>42557</v>
      </c>
      <c r="T311" t="s">
        <v>782</v>
      </c>
      <c r="U311" s="3">
        <v>3.2098</v>
      </c>
      <c r="V311" s="2">
        <f>Tabela_padrão__GM_CONTAS_PAGAR_ABERTOS[[#This Row],[PTAX DESEMB]]*Tabela_padrão__GM_CONTAS_PAGAR_ABERTOS[[#This Row],[VALOR_DOCUM]]</f>
        <v>1890.5722000000001</v>
      </c>
    </row>
    <row r="312" spans="1:22" hidden="1" x14ac:dyDescent="0.2">
      <c r="A312" t="s">
        <v>17</v>
      </c>
      <c r="B312" t="s">
        <v>390</v>
      </c>
      <c r="C312" s="1">
        <v>42550</v>
      </c>
      <c r="D312" t="s">
        <v>783</v>
      </c>
      <c r="E312">
        <v>15103012</v>
      </c>
      <c r="F312" t="s">
        <v>784</v>
      </c>
      <c r="G312" s="4">
        <v>42581</v>
      </c>
      <c r="H312" t="s">
        <v>21</v>
      </c>
      <c r="I312" s="2">
        <v>649.89</v>
      </c>
      <c r="J312">
        <v>0</v>
      </c>
      <c r="K312" s="2">
        <v>649.89</v>
      </c>
      <c r="L312" s="3">
        <v>1</v>
      </c>
      <c r="M312" s="2">
        <v>649.89</v>
      </c>
      <c r="N312" s="3">
        <f t="array" ref="N312">$D$4</f>
        <v>3.55</v>
      </c>
      <c r="O312" s="2">
        <f t="array" ref="O312">IF(Tabela_padrão__GM_CONTAS_PAGAR_ABERTOS[[#This Row],[SIGLA_MOEDA]]="US$",Tabela_padrão__GM_CONTAS_PAGAR_ABERTOS[[#This Row],[VALOR_DOCUM]]*$D$4,Tabela_padrão__GM_CONTAS_PAGAR_ABERTOS[[#This Row],[SALDO_CONVERTIDO]])</f>
        <v>649.89</v>
      </c>
      <c r="P3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" t="s">
        <v>28</v>
      </c>
      <c r="R312" t="s">
        <v>785</v>
      </c>
      <c r="S312" s="1">
        <v>42557</v>
      </c>
      <c r="T312" t="s">
        <v>786</v>
      </c>
      <c r="U312" s="3">
        <v>3.3267000000000002</v>
      </c>
      <c r="V312" s="2">
        <f>Tabela_padrão__GM_CONTAS_PAGAR_ABERTOS[[#This Row],[PTAX DESEMB]]*Tabela_padrão__GM_CONTAS_PAGAR_ABERTOS[[#This Row],[VALOR_DOCUM]]</f>
        <v>2161.989063</v>
      </c>
    </row>
    <row r="313" spans="1:22" hidden="1" x14ac:dyDescent="0.2">
      <c r="A313" t="s">
        <v>45</v>
      </c>
      <c r="B313" t="s">
        <v>18</v>
      </c>
      <c r="C313" s="1">
        <v>42556</v>
      </c>
      <c r="D313" t="s">
        <v>787</v>
      </c>
      <c r="E313">
        <v>13108021</v>
      </c>
      <c r="F313" t="s">
        <v>788</v>
      </c>
      <c r="G313" s="4">
        <v>42556</v>
      </c>
      <c r="H313" t="s">
        <v>21</v>
      </c>
      <c r="I313" s="2">
        <v>529.5</v>
      </c>
      <c r="J313">
        <v>0</v>
      </c>
      <c r="K313" s="2">
        <v>529.5</v>
      </c>
      <c r="L313" s="3">
        <v>1</v>
      </c>
      <c r="M313" s="2">
        <v>529.5</v>
      </c>
      <c r="N313" s="3">
        <f t="array" ref="N313">$D$4</f>
        <v>3.55</v>
      </c>
      <c r="O313" s="2">
        <f t="array" ref="O313">IF(Tabela_padrão__GM_CONTAS_PAGAR_ABERTOS[[#This Row],[SIGLA_MOEDA]]="US$",Tabela_padrão__GM_CONTAS_PAGAR_ABERTOS[[#This Row],[VALOR_DOCUM]]*$D$4,Tabela_padrão__GM_CONTAS_PAGAR_ABERTOS[[#This Row],[SALDO_CONVERTIDO]])</f>
        <v>529.5</v>
      </c>
      <c r="P3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" t="s">
        <v>789</v>
      </c>
      <c r="R313" t="s">
        <v>790</v>
      </c>
      <c r="S313" s="1">
        <v>42557</v>
      </c>
      <c r="T313" t="s">
        <v>791</v>
      </c>
      <c r="U313" s="3">
        <v>3.2480000000000002</v>
      </c>
      <c r="V313" s="2">
        <f>Tabela_padrão__GM_CONTAS_PAGAR_ABERTOS[[#This Row],[PTAX DESEMB]]*Tabela_padrão__GM_CONTAS_PAGAR_ABERTOS[[#This Row],[VALOR_DOCUM]]</f>
        <v>1719.816</v>
      </c>
    </row>
    <row r="314" spans="1:22" hidden="1" x14ac:dyDescent="0.2">
      <c r="A314" t="s">
        <v>17</v>
      </c>
      <c r="B314" t="s">
        <v>80</v>
      </c>
      <c r="C314" s="1">
        <v>42557</v>
      </c>
      <c r="D314" t="s">
        <v>668</v>
      </c>
      <c r="E314">
        <v>13115002</v>
      </c>
      <c r="F314" t="s">
        <v>792</v>
      </c>
      <c r="G314" s="4">
        <v>42585</v>
      </c>
      <c r="H314" t="s">
        <v>21</v>
      </c>
      <c r="I314" s="2">
        <v>152.63999999999999</v>
      </c>
      <c r="J314">
        <v>0</v>
      </c>
      <c r="K314" s="2">
        <v>152.63999999999999</v>
      </c>
      <c r="L314" s="3">
        <v>1</v>
      </c>
      <c r="M314" s="2">
        <v>152.63999999999999</v>
      </c>
      <c r="N314" s="3">
        <f t="array" ref="N314">$D$4</f>
        <v>3.55</v>
      </c>
      <c r="O314" s="2">
        <f t="array" ref="O314">IF(Tabela_padrão__GM_CONTAS_PAGAR_ABERTOS[[#This Row],[SIGLA_MOEDA]]="US$",Tabela_padrão__GM_CONTAS_PAGAR_ABERTOS[[#This Row],[VALOR_DOCUM]]*$D$4,Tabela_padrão__GM_CONTAS_PAGAR_ABERTOS[[#This Row],[SALDO_CONVERTIDO]])</f>
        <v>152.63999999999999</v>
      </c>
      <c r="P3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" t="s">
        <v>28</v>
      </c>
      <c r="R314" t="s">
        <v>793</v>
      </c>
      <c r="S314" s="1">
        <v>42557</v>
      </c>
      <c r="T314" t="s">
        <v>794</v>
      </c>
      <c r="U314" s="3">
        <v>3.2904</v>
      </c>
      <c r="V314" s="2">
        <f>Tabela_padrão__GM_CONTAS_PAGAR_ABERTOS[[#This Row],[PTAX DESEMB]]*Tabela_padrão__GM_CONTAS_PAGAR_ABERTOS[[#This Row],[VALOR_DOCUM]]</f>
        <v>502.24665599999997</v>
      </c>
    </row>
    <row r="315" spans="1:22" hidden="1" x14ac:dyDescent="0.2">
      <c r="A315" t="s">
        <v>17</v>
      </c>
      <c r="B315" t="s">
        <v>202</v>
      </c>
      <c r="C315" s="1">
        <v>42536</v>
      </c>
      <c r="D315" t="s">
        <v>795</v>
      </c>
      <c r="E315">
        <v>13101001</v>
      </c>
      <c r="F315" t="s">
        <v>796</v>
      </c>
      <c r="G315" s="4">
        <v>42566</v>
      </c>
      <c r="H315" t="s">
        <v>21</v>
      </c>
      <c r="I315" s="2">
        <v>108000</v>
      </c>
      <c r="K315" s="2">
        <v>108000</v>
      </c>
      <c r="L315" s="3">
        <v>1</v>
      </c>
      <c r="M315" s="2">
        <v>108000</v>
      </c>
      <c r="N315" s="3">
        <f t="array" ref="N315">$D$4</f>
        <v>3.55</v>
      </c>
      <c r="O315" s="2">
        <f t="array" ref="O315">IF(Tabela_padrão__GM_CONTAS_PAGAR_ABERTOS[[#This Row],[SIGLA_MOEDA]]="US$",Tabela_padrão__GM_CONTAS_PAGAR_ABERTOS[[#This Row],[VALOR_DOCUM]]*$D$4,Tabela_padrão__GM_CONTAS_PAGAR_ABERTOS[[#This Row],[SALDO_CONVERTIDO]])</f>
        <v>108000</v>
      </c>
      <c r="P3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" t="s">
        <v>28</v>
      </c>
      <c r="R315" t="s">
        <v>797</v>
      </c>
      <c r="S315" s="1">
        <v>42557</v>
      </c>
      <c r="T315" t="s">
        <v>798</v>
      </c>
      <c r="U315" s="3">
        <v>3.4839000000000002</v>
      </c>
      <c r="V315" s="2">
        <f>Tabela_padrão__GM_CONTAS_PAGAR_ABERTOS[[#This Row],[PTAX DESEMB]]*Tabela_padrão__GM_CONTAS_PAGAR_ABERTOS[[#This Row],[VALOR_DOCUM]]</f>
        <v>376261.2</v>
      </c>
    </row>
    <row r="316" spans="1:22" x14ac:dyDescent="0.2">
      <c r="A316" t="s">
        <v>17</v>
      </c>
      <c r="B316" t="s">
        <v>18</v>
      </c>
      <c r="C316" s="1">
        <v>40879</v>
      </c>
      <c r="D316" t="s">
        <v>19</v>
      </c>
      <c r="E316">
        <v>19105006</v>
      </c>
      <c r="F316" t="s">
        <v>2026</v>
      </c>
      <c r="G316" s="4">
        <v>42674</v>
      </c>
      <c r="H316" t="s">
        <v>66</v>
      </c>
      <c r="I316" s="2">
        <v>1660000</v>
      </c>
      <c r="K316" s="2">
        <v>1660000</v>
      </c>
      <c r="L316" s="3">
        <v>3.2904</v>
      </c>
      <c r="M316" s="2">
        <v>5462064</v>
      </c>
      <c r="N316" s="3">
        <f t="array" ref="N316">$D$4</f>
        <v>3.55</v>
      </c>
      <c r="O316" s="2">
        <f t="array" ref="O316">IF(Tabela_padrão__GM_CONTAS_PAGAR_ABERTOS[[#This Row],[SIGLA_MOEDA]]="US$",Tabela_padrão__GM_CONTAS_PAGAR_ABERTOS[[#This Row],[VALOR_DOCUM]]*$D$4,Tabela_padrão__GM_CONTAS_PAGAR_ABERTOS[[#This Row],[SALDO_CONVERTIDO]])</f>
        <v>5893000</v>
      </c>
      <c r="P31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316" t="s">
        <v>637</v>
      </c>
      <c r="R316" t="s">
        <v>2027</v>
      </c>
      <c r="S316" s="1">
        <v>42557</v>
      </c>
      <c r="T316" t="s">
        <v>2028</v>
      </c>
      <c r="U316" s="3">
        <v>1.7928999999999999</v>
      </c>
      <c r="V316" s="2">
        <f>Tabela_padrão__GM_CONTAS_PAGAR_ABERTOS[[#This Row],[PTAX DESEMB]]*Tabela_padrão__GM_CONTAS_PAGAR_ABERTOS[[#This Row],[VALOR_DOCUM]]</f>
        <v>2976214</v>
      </c>
    </row>
    <row r="317" spans="1:22" hidden="1" x14ac:dyDescent="0.2">
      <c r="A317" t="s">
        <v>17</v>
      </c>
      <c r="B317" t="s">
        <v>18</v>
      </c>
      <c r="C317" s="1">
        <v>41246</v>
      </c>
      <c r="D317" t="s">
        <v>19</v>
      </c>
      <c r="E317">
        <v>13140003</v>
      </c>
      <c r="F317" t="s">
        <v>2026</v>
      </c>
      <c r="G317" s="4">
        <v>42674</v>
      </c>
      <c r="H317" t="s">
        <v>66</v>
      </c>
      <c r="I317" s="2">
        <v>60927.38</v>
      </c>
      <c r="J317">
        <v>0</v>
      </c>
      <c r="K317" s="2">
        <v>60927.38</v>
      </c>
      <c r="L317" s="3">
        <v>3.2904</v>
      </c>
      <c r="M317" s="2">
        <v>200475.45115199999</v>
      </c>
      <c r="N317" s="3">
        <f t="array" ref="N317">$D$4</f>
        <v>3.55</v>
      </c>
      <c r="O317" s="2">
        <f t="array" ref="O317">IF(Tabela_padrão__GM_CONTAS_PAGAR_ABERTOS[[#This Row],[SIGLA_MOEDA]]="US$",Tabela_padrão__GM_CONTAS_PAGAR_ABERTOS[[#This Row],[VALOR_DOCUM]]*$D$4,Tabela_padrão__GM_CONTAS_PAGAR_ABERTOS[[#This Row],[SALDO_CONVERTIDO]])</f>
        <v>216292.19899999999</v>
      </c>
      <c r="P31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317" t="s">
        <v>268</v>
      </c>
      <c r="R317" t="s">
        <v>4118</v>
      </c>
      <c r="S317" s="1">
        <v>42557</v>
      </c>
      <c r="T317" t="s">
        <v>4119</v>
      </c>
      <c r="U317" s="3">
        <v>2.1074000000000002</v>
      </c>
      <c r="V317" s="2">
        <f>Tabela_padrão__GM_CONTAS_PAGAR_ABERTOS[[#This Row],[PTAX DESEMB]]*Tabela_padrão__GM_CONTAS_PAGAR_ABERTOS[[#This Row],[VALOR_DOCUM]]</f>
        <v>128398.360612</v>
      </c>
    </row>
    <row r="318" spans="1:22" hidden="1" x14ac:dyDescent="0.2">
      <c r="A318" t="s">
        <v>17</v>
      </c>
      <c r="B318" t="s">
        <v>202</v>
      </c>
      <c r="C318" s="1">
        <v>42556</v>
      </c>
      <c r="D318" t="s">
        <v>804</v>
      </c>
      <c r="E318">
        <v>13115016</v>
      </c>
      <c r="F318" t="s">
        <v>805</v>
      </c>
      <c r="G318" s="4">
        <v>42570</v>
      </c>
      <c r="H318" t="s">
        <v>21</v>
      </c>
      <c r="I318" s="2">
        <v>1262.5</v>
      </c>
      <c r="J318">
        <v>0</v>
      </c>
      <c r="K318" s="2">
        <v>1262.5</v>
      </c>
      <c r="L318" s="3">
        <v>1</v>
      </c>
      <c r="M318" s="2">
        <v>1262.5</v>
      </c>
      <c r="N318" s="3">
        <f t="array" ref="N318">$D$4</f>
        <v>3.55</v>
      </c>
      <c r="O318" s="2">
        <f t="array" ref="O318">IF(Tabela_padrão__GM_CONTAS_PAGAR_ABERTOS[[#This Row],[SIGLA_MOEDA]]="US$",Tabela_padrão__GM_CONTAS_PAGAR_ABERTOS[[#This Row],[VALOR_DOCUM]]*$D$4,Tabela_padrão__GM_CONTAS_PAGAR_ABERTOS[[#This Row],[SALDO_CONVERTIDO]])</f>
        <v>1262.5</v>
      </c>
      <c r="P3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8" t="s">
        <v>28</v>
      </c>
      <c r="R318" t="s">
        <v>806</v>
      </c>
      <c r="S318" s="1">
        <v>42557</v>
      </c>
      <c r="T318" t="s">
        <v>807</v>
      </c>
      <c r="U318" s="3">
        <v>3.2480000000000002</v>
      </c>
      <c r="V318" s="2">
        <f>Tabela_padrão__GM_CONTAS_PAGAR_ABERTOS[[#This Row],[PTAX DESEMB]]*Tabela_padrão__GM_CONTAS_PAGAR_ABERTOS[[#This Row],[VALOR_DOCUM]]</f>
        <v>4100.6000000000004</v>
      </c>
    </row>
    <row r="319" spans="1:22" hidden="1" x14ac:dyDescent="0.2">
      <c r="A319" t="s">
        <v>17</v>
      </c>
      <c r="B319" t="s">
        <v>808</v>
      </c>
      <c r="C319" s="1">
        <v>42537</v>
      </c>
      <c r="D319" t="s">
        <v>809</v>
      </c>
      <c r="E319">
        <v>13115028</v>
      </c>
      <c r="F319" t="s">
        <v>810</v>
      </c>
      <c r="G319" s="4">
        <v>42870</v>
      </c>
      <c r="H319" t="s">
        <v>21</v>
      </c>
      <c r="I319" s="2">
        <v>1986.42</v>
      </c>
      <c r="K319" s="2">
        <v>1986.42</v>
      </c>
      <c r="L319" s="3">
        <v>1</v>
      </c>
      <c r="M319" s="2">
        <v>1986.42</v>
      </c>
      <c r="N319" s="3">
        <f t="array" ref="N319">$D$4</f>
        <v>3.55</v>
      </c>
      <c r="O319" s="2">
        <f t="array" ref="O319">IF(Tabela_padrão__GM_CONTAS_PAGAR_ABERTOS[[#This Row],[SIGLA_MOEDA]]="US$",Tabela_padrão__GM_CONTAS_PAGAR_ABERTOS[[#This Row],[VALOR_DOCUM]]*$D$4,Tabela_padrão__GM_CONTAS_PAGAR_ABERTOS[[#This Row],[SALDO_CONVERTIDO]])</f>
        <v>1986.42</v>
      </c>
      <c r="P3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9" t="s">
        <v>811</v>
      </c>
      <c r="R319" t="s">
        <v>812</v>
      </c>
      <c r="S319" s="1">
        <v>42557</v>
      </c>
      <c r="T319" t="s">
        <v>813</v>
      </c>
      <c r="U319" s="3">
        <v>3.4767999999999999</v>
      </c>
      <c r="V319" s="2">
        <f>Tabela_padrão__GM_CONTAS_PAGAR_ABERTOS[[#This Row],[PTAX DESEMB]]*Tabela_padrão__GM_CONTAS_PAGAR_ABERTOS[[#This Row],[VALOR_DOCUM]]</f>
        <v>6906.3850560000001</v>
      </c>
    </row>
    <row r="320" spans="1:22" hidden="1" x14ac:dyDescent="0.2">
      <c r="A320" t="s">
        <v>17</v>
      </c>
      <c r="B320" t="s">
        <v>25</v>
      </c>
      <c r="C320" s="1">
        <v>42553</v>
      </c>
      <c r="D320" t="s">
        <v>655</v>
      </c>
      <c r="E320">
        <v>13115016</v>
      </c>
      <c r="F320" t="s">
        <v>814</v>
      </c>
      <c r="G320" s="4">
        <v>42561</v>
      </c>
      <c r="H320" t="s">
        <v>21</v>
      </c>
      <c r="I320" s="2">
        <v>1535.12</v>
      </c>
      <c r="J320">
        <v>0</v>
      </c>
      <c r="K320" s="2">
        <v>1535.12</v>
      </c>
      <c r="L320" s="3">
        <v>1</v>
      </c>
      <c r="M320" s="2">
        <v>1535.12</v>
      </c>
      <c r="N320" s="3">
        <f t="array" ref="N320">$D$4</f>
        <v>3.55</v>
      </c>
      <c r="O320" s="2">
        <f t="array" ref="O320">IF(Tabela_padrão__GM_CONTAS_PAGAR_ABERTOS[[#This Row],[SIGLA_MOEDA]]="US$",Tabela_padrão__GM_CONTAS_PAGAR_ABERTOS[[#This Row],[VALOR_DOCUM]]*$D$4,Tabela_padrão__GM_CONTAS_PAGAR_ABERTOS[[#This Row],[SALDO_CONVERTIDO]])</f>
        <v>1535.12</v>
      </c>
      <c r="P3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0" t="s">
        <v>28</v>
      </c>
      <c r="R320" t="s">
        <v>815</v>
      </c>
      <c r="S320" s="1">
        <v>42557</v>
      </c>
      <c r="T320" t="s">
        <v>816</v>
      </c>
      <c r="U320" s="3">
        <v>3.2298</v>
      </c>
      <c r="V320" s="2">
        <f>Tabela_padrão__GM_CONTAS_PAGAR_ABERTOS[[#This Row],[PTAX DESEMB]]*Tabela_padrão__GM_CONTAS_PAGAR_ABERTOS[[#This Row],[VALOR_DOCUM]]</f>
        <v>4958.1305759999996</v>
      </c>
    </row>
    <row r="321" spans="1:22" hidden="1" x14ac:dyDescent="0.2">
      <c r="A321" t="s">
        <v>17</v>
      </c>
      <c r="B321" t="s">
        <v>25</v>
      </c>
      <c r="C321" s="1">
        <v>42553</v>
      </c>
      <c r="D321" t="s">
        <v>817</v>
      </c>
      <c r="E321">
        <v>13115016</v>
      </c>
      <c r="F321" t="s">
        <v>818</v>
      </c>
      <c r="G321" s="4">
        <v>42569</v>
      </c>
      <c r="H321" t="s">
        <v>21</v>
      </c>
      <c r="I321" s="2">
        <v>352.03</v>
      </c>
      <c r="J321">
        <v>0</v>
      </c>
      <c r="K321" s="2">
        <v>352.03</v>
      </c>
      <c r="L321" s="3">
        <v>1</v>
      </c>
      <c r="M321" s="2">
        <v>352.03</v>
      </c>
      <c r="N321" s="3">
        <f t="array" ref="N321">$D$4</f>
        <v>3.55</v>
      </c>
      <c r="O321" s="2">
        <f t="array" ref="O321">IF(Tabela_padrão__GM_CONTAS_PAGAR_ABERTOS[[#This Row],[SIGLA_MOEDA]]="US$",Tabela_padrão__GM_CONTAS_PAGAR_ABERTOS[[#This Row],[VALOR_DOCUM]]*$D$4,Tabela_padrão__GM_CONTAS_PAGAR_ABERTOS[[#This Row],[SALDO_CONVERTIDO]])</f>
        <v>352.03</v>
      </c>
      <c r="P3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1" t="s">
        <v>28</v>
      </c>
      <c r="R321" t="s">
        <v>819</v>
      </c>
      <c r="S321" s="1">
        <v>42557</v>
      </c>
      <c r="T321" t="s">
        <v>820</v>
      </c>
      <c r="U321" s="3">
        <v>3.2298</v>
      </c>
      <c r="V321" s="2">
        <f>Tabela_padrão__GM_CONTAS_PAGAR_ABERTOS[[#This Row],[PTAX DESEMB]]*Tabela_padrão__GM_CONTAS_PAGAR_ABERTOS[[#This Row],[VALOR_DOCUM]]</f>
        <v>1136.986494</v>
      </c>
    </row>
    <row r="322" spans="1:22" hidden="1" x14ac:dyDescent="0.2">
      <c r="A322" t="s">
        <v>17</v>
      </c>
      <c r="B322" t="s">
        <v>18</v>
      </c>
      <c r="C322" s="1">
        <v>42537</v>
      </c>
      <c r="D322" t="s">
        <v>821</v>
      </c>
      <c r="E322">
        <v>13130031</v>
      </c>
      <c r="F322" t="s">
        <v>822</v>
      </c>
      <c r="G322" s="4">
        <v>42562</v>
      </c>
      <c r="H322" t="s">
        <v>21</v>
      </c>
      <c r="I322" s="2">
        <v>608</v>
      </c>
      <c r="K322" s="2">
        <v>608</v>
      </c>
      <c r="L322" s="3">
        <v>1</v>
      </c>
      <c r="M322" s="2">
        <v>608</v>
      </c>
      <c r="N322" s="3">
        <f t="array" ref="N322">$D$4</f>
        <v>3.55</v>
      </c>
      <c r="O322" s="2">
        <f t="array" ref="O322">IF(Tabela_padrão__GM_CONTAS_PAGAR_ABERTOS[[#This Row],[SIGLA_MOEDA]]="US$",Tabela_padrão__GM_CONTAS_PAGAR_ABERTOS[[#This Row],[VALOR_DOCUM]]*$D$4,Tabela_padrão__GM_CONTAS_PAGAR_ABERTOS[[#This Row],[SALDO_CONVERTIDO]])</f>
        <v>608</v>
      </c>
      <c r="P3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2" t="s">
        <v>28</v>
      </c>
      <c r="R322" t="s">
        <v>823</v>
      </c>
      <c r="S322" s="1">
        <v>42557</v>
      </c>
      <c r="T322" t="s">
        <v>824</v>
      </c>
      <c r="U322" s="3">
        <v>3.4767999999999999</v>
      </c>
      <c r="V322" s="2">
        <f>Tabela_padrão__GM_CONTAS_PAGAR_ABERTOS[[#This Row],[PTAX DESEMB]]*Tabela_padrão__GM_CONTAS_PAGAR_ABERTOS[[#This Row],[VALOR_DOCUM]]</f>
        <v>2113.8944000000001</v>
      </c>
    </row>
    <row r="323" spans="1:22" hidden="1" x14ac:dyDescent="0.2">
      <c r="A323" t="s">
        <v>17</v>
      </c>
      <c r="B323" t="s">
        <v>25</v>
      </c>
      <c r="C323" s="1">
        <v>42553</v>
      </c>
      <c r="D323" t="s">
        <v>691</v>
      </c>
      <c r="E323">
        <v>13106010</v>
      </c>
      <c r="F323" t="s">
        <v>825</v>
      </c>
      <c r="G323" s="4">
        <v>42567</v>
      </c>
      <c r="H323" t="s">
        <v>21</v>
      </c>
      <c r="I323" s="2">
        <v>1249.05</v>
      </c>
      <c r="J323">
        <v>0</v>
      </c>
      <c r="K323" s="2">
        <v>1249.05</v>
      </c>
      <c r="L323" s="3">
        <v>1</v>
      </c>
      <c r="M323" s="2">
        <v>1249.05</v>
      </c>
      <c r="N323" s="3">
        <f t="array" ref="N323">$D$4</f>
        <v>3.55</v>
      </c>
      <c r="O323" s="2">
        <f t="array" ref="O323">IF(Tabela_padrão__GM_CONTAS_PAGAR_ABERTOS[[#This Row],[SIGLA_MOEDA]]="US$",Tabela_padrão__GM_CONTAS_PAGAR_ABERTOS[[#This Row],[VALOR_DOCUM]]*$D$4,Tabela_padrão__GM_CONTAS_PAGAR_ABERTOS[[#This Row],[SALDO_CONVERTIDO]])</f>
        <v>1249.05</v>
      </c>
      <c r="P3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3" t="s">
        <v>28</v>
      </c>
      <c r="R323" t="s">
        <v>826</v>
      </c>
      <c r="S323" s="1">
        <v>42557</v>
      </c>
      <c r="T323" t="s">
        <v>827</v>
      </c>
      <c r="U323" s="3">
        <v>3.2298</v>
      </c>
      <c r="V323" s="2">
        <f>Tabela_padrão__GM_CONTAS_PAGAR_ABERTOS[[#This Row],[PTAX DESEMB]]*Tabela_padrão__GM_CONTAS_PAGAR_ABERTOS[[#This Row],[VALOR_DOCUM]]</f>
        <v>4034.1816899999999</v>
      </c>
    </row>
    <row r="324" spans="1:22" hidden="1" x14ac:dyDescent="0.2">
      <c r="A324" t="s">
        <v>17</v>
      </c>
      <c r="B324" t="s">
        <v>25</v>
      </c>
      <c r="C324" s="1">
        <v>42553</v>
      </c>
      <c r="D324" t="s">
        <v>828</v>
      </c>
      <c r="E324">
        <v>13101012</v>
      </c>
      <c r="F324" t="s">
        <v>829</v>
      </c>
      <c r="G324" s="4">
        <v>42562</v>
      </c>
      <c r="H324" t="s">
        <v>21</v>
      </c>
      <c r="I324" s="2">
        <v>70.400000000000006</v>
      </c>
      <c r="J324">
        <v>0</v>
      </c>
      <c r="K324" s="2">
        <v>70.400000000000006</v>
      </c>
      <c r="L324" s="3">
        <v>1</v>
      </c>
      <c r="M324" s="2">
        <v>70.400000000000006</v>
      </c>
      <c r="N324" s="3">
        <f t="array" ref="N324">$D$4</f>
        <v>3.55</v>
      </c>
      <c r="O324" s="2">
        <f t="array" ref="O324">IF(Tabela_padrão__GM_CONTAS_PAGAR_ABERTOS[[#This Row],[SIGLA_MOEDA]]="US$",Tabela_padrão__GM_CONTAS_PAGAR_ABERTOS[[#This Row],[VALOR_DOCUM]]*$D$4,Tabela_padrão__GM_CONTAS_PAGAR_ABERTOS[[#This Row],[SALDO_CONVERTIDO]])</f>
        <v>70.400000000000006</v>
      </c>
      <c r="P3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4" t="s">
        <v>28</v>
      </c>
      <c r="R324" t="s">
        <v>830</v>
      </c>
      <c r="S324" s="1">
        <v>42557</v>
      </c>
      <c r="T324" t="s">
        <v>831</v>
      </c>
      <c r="U324" s="3">
        <v>3.2298</v>
      </c>
      <c r="V324" s="2">
        <f>Tabela_padrão__GM_CONTAS_PAGAR_ABERTOS[[#This Row],[PTAX DESEMB]]*Tabela_padrão__GM_CONTAS_PAGAR_ABERTOS[[#This Row],[VALOR_DOCUM]]</f>
        <v>227.37792000000002</v>
      </c>
    </row>
    <row r="325" spans="1:22" hidden="1" x14ac:dyDescent="0.2">
      <c r="A325" t="s">
        <v>17</v>
      </c>
      <c r="B325" t="s">
        <v>25</v>
      </c>
      <c r="C325" s="1">
        <v>42553</v>
      </c>
      <c r="D325" t="s">
        <v>832</v>
      </c>
      <c r="E325">
        <v>13101012</v>
      </c>
      <c r="F325" t="s">
        <v>833</v>
      </c>
      <c r="G325" s="4">
        <v>42562</v>
      </c>
      <c r="H325" t="s">
        <v>21</v>
      </c>
      <c r="I325" s="2">
        <v>493.8</v>
      </c>
      <c r="J325">
        <v>0</v>
      </c>
      <c r="K325" s="2">
        <v>493.8</v>
      </c>
      <c r="L325" s="3">
        <v>1</v>
      </c>
      <c r="M325" s="2">
        <v>493.8</v>
      </c>
      <c r="N325" s="3">
        <f t="array" ref="N325">$D$4</f>
        <v>3.55</v>
      </c>
      <c r="O325" s="2">
        <f t="array" ref="O325">IF(Tabela_padrão__GM_CONTAS_PAGAR_ABERTOS[[#This Row],[SIGLA_MOEDA]]="US$",Tabela_padrão__GM_CONTAS_PAGAR_ABERTOS[[#This Row],[VALOR_DOCUM]]*$D$4,Tabela_padrão__GM_CONTAS_PAGAR_ABERTOS[[#This Row],[SALDO_CONVERTIDO]])</f>
        <v>493.8</v>
      </c>
      <c r="P3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5" t="s">
        <v>28</v>
      </c>
      <c r="R325" t="s">
        <v>834</v>
      </c>
      <c r="S325" s="1">
        <v>42557</v>
      </c>
      <c r="T325" t="s">
        <v>835</v>
      </c>
      <c r="U325" s="3">
        <v>3.2298</v>
      </c>
      <c r="V325" s="2">
        <f>Tabela_padrão__GM_CONTAS_PAGAR_ABERTOS[[#This Row],[PTAX DESEMB]]*Tabela_padrão__GM_CONTAS_PAGAR_ABERTOS[[#This Row],[VALOR_DOCUM]]</f>
        <v>1594.8752400000001</v>
      </c>
    </row>
    <row r="326" spans="1:22" hidden="1" x14ac:dyDescent="0.2">
      <c r="A326" t="s">
        <v>17</v>
      </c>
      <c r="B326" t="s">
        <v>25</v>
      </c>
      <c r="C326" s="1">
        <v>42553</v>
      </c>
      <c r="D326" t="s">
        <v>832</v>
      </c>
      <c r="E326">
        <v>13101012</v>
      </c>
      <c r="F326" t="s">
        <v>836</v>
      </c>
      <c r="G326" s="4">
        <v>42562</v>
      </c>
      <c r="H326" t="s">
        <v>21</v>
      </c>
      <c r="I326" s="2">
        <v>49.9</v>
      </c>
      <c r="J326">
        <v>0</v>
      </c>
      <c r="K326" s="2">
        <v>49.9</v>
      </c>
      <c r="L326" s="3">
        <v>1</v>
      </c>
      <c r="M326" s="2">
        <v>49.9</v>
      </c>
      <c r="N326" s="3">
        <f t="array" ref="N326">$D$4</f>
        <v>3.55</v>
      </c>
      <c r="O326" s="2">
        <f t="array" ref="O326">IF(Tabela_padrão__GM_CONTAS_PAGAR_ABERTOS[[#This Row],[SIGLA_MOEDA]]="US$",Tabela_padrão__GM_CONTAS_PAGAR_ABERTOS[[#This Row],[VALOR_DOCUM]]*$D$4,Tabela_padrão__GM_CONTAS_PAGAR_ABERTOS[[#This Row],[SALDO_CONVERTIDO]])</f>
        <v>49.9</v>
      </c>
      <c r="P3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6" t="s">
        <v>28</v>
      </c>
      <c r="R326" t="s">
        <v>837</v>
      </c>
      <c r="S326" s="1">
        <v>42557</v>
      </c>
      <c r="T326" t="s">
        <v>838</v>
      </c>
      <c r="U326" s="3">
        <v>3.2298</v>
      </c>
      <c r="V326" s="2">
        <f>Tabela_padrão__GM_CONTAS_PAGAR_ABERTOS[[#This Row],[PTAX DESEMB]]*Tabela_padrão__GM_CONTAS_PAGAR_ABERTOS[[#This Row],[VALOR_DOCUM]]</f>
        <v>161.16702000000001</v>
      </c>
    </row>
    <row r="327" spans="1:22" hidden="1" x14ac:dyDescent="0.2">
      <c r="A327" t="s">
        <v>17</v>
      </c>
      <c r="B327" t="s">
        <v>25</v>
      </c>
      <c r="C327" s="1">
        <v>42555</v>
      </c>
      <c r="D327" t="s">
        <v>839</v>
      </c>
      <c r="E327">
        <v>13106008</v>
      </c>
      <c r="F327" t="s">
        <v>840</v>
      </c>
      <c r="G327" s="4">
        <v>42558</v>
      </c>
      <c r="H327" t="s">
        <v>21</v>
      </c>
      <c r="I327" s="2">
        <v>52129.48</v>
      </c>
      <c r="J327">
        <v>0</v>
      </c>
      <c r="K327" s="2">
        <v>52129.48</v>
      </c>
      <c r="L327" s="3">
        <v>1</v>
      </c>
      <c r="M327" s="2">
        <v>52129.48</v>
      </c>
      <c r="N327" s="3">
        <f t="array" ref="N327">$D$4</f>
        <v>3.55</v>
      </c>
      <c r="O327" s="2">
        <f t="array" ref="O327">IF(Tabela_padrão__GM_CONTAS_PAGAR_ABERTOS[[#This Row],[SIGLA_MOEDA]]="US$",Tabela_padrão__GM_CONTAS_PAGAR_ABERTOS[[#This Row],[VALOR_DOCUM]]*$D$4,Tabela_padrão__GM_CONTAS_PAGAR_ABERTOS[[#This Row],[SALDO_CONVERTIDO]])</f>
        <v>52129.48</v>
      </c>
      <c r="P3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7" t="s">
        <v>841</v>
      </c>
      <c r="R327" t="s">
        <v>842</v>
      </c>
      <c r="S327" s="1">
        <v>42557</v>
      </c>
      <c r="T327" t="s">
        <v>843</v>
      </c>
      <c r="U327" s="3">
        <v>3.2298</v>
      </c>
      <c r="V327" s="2">
        <f>Tabela_padrão__GM_CONTAS_PAGAR_ABERTOS[[#This Row],[PTAX DESEMB]]*Tabela_padrão__GM_CONTAS_PAGAR_ABERTOS[[#This Row],[VALOR_DOCUM]]</f>
        <v>168367.79450400002</v>
      </c>
    </row>
    <row r="328" spans="1:22" hidden="1" x14ac:dyDescent="0.2">
      <c r="A328" t="s">
        <v>17</v>
      </c>
      <c r="B328" t="s">
        <v>25</v>
      </c>
      <c r="C328" s="1">
        <v>42552</v>
      </c>
      <c r="D328" t="s">
        <v>286</v>
      </c>
      <c r="E328">
        <v>13106001</v>
      </c>
      <c r="F328" t="s">
        <v>844</v>
      </c>
      <c r="G328" s="4">
        <v>42552</v>
      </c>
      <c r="H328" t="s">
        <v>21</v>
      </c>
      <c r="I328" s="2">
        <v>145587.09</v>
      </c>
      <c r="J328">
        <v>141586.1</v>
      </c>
      <c r="K328" s="2">
        <v>4000.99</v>
      </c>
      <c r="L328" s="3">
        <v>1</v>
      </c>
      <c r="M328" s="2">
        <v>4000.99</v>
      </c>
      <c r="N328" s="3">
        <f t="array" ref="N328">$D$4</f>
        <v>3.55</v>
      </c>
      <c r="O328" s="2">
        <f t="array" ref="O328">IF(Tabela_padrão__GM_CONTAS_PAGAR_ABERTOS[[#This Row],[SIGLA_MOEDA]]="US$",Tabela_padrão__GM_CONTAS_PAGAR_ABERTOS[[#This Row],[VALOR_DOCUM]]*$D$4,Tabela_padrão__GM_CONTAS_PAGAR_ABERTOS[[#This Row],[SALDO_CONVERTIDO]])</f>
        <v>4000.99</v>
      </c>
      <c r="P3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8" t="s">
        <v>845</v>
      </c>
      <c r="R328" t="s">
        <v>846</v>
      </c>
      <c r="S328" s="1">
        <v>42557</v>
      </c>
      <c r="T328" t="s">
        <v>847</v>
      </c>
      <c r="U328" s="3">
        <v>3.2098</v>
      </c>
      <c r="V328" s="2">
        <f>Tabela_padrão__GM_CONTAS_PAGAR_ABERTOS[[#This Row],[PTAX DESEMB]]*Tabela_padrão__GM_CONTAS_PAGAR_ABERTOS[[#This Row],[VALOR_DOCUM]]</f>
        <v>467305.44148199999</v>
      </c>
    </row>
    <row r="329" spans="1:22" hidden="1" x14ac:dyDescent="0.2">
      <c r="A329" t="s">
        <v>17</v>
      </c>
      <c r="B329" t="s">
        <v>25</v>
      </c>
      <c r="C329" s="1">
        <v>42535</v>
      </c>
      <c r="D329" t="s">
        <v>591</v>
      </c>
      <c r="E329">
        <v>13115016</v>
      </c>
      <c r="F329" t="s">
        <v>848</v>
      </c>
      <c r="G329" s="4">
        <v>42566</v>
      </c>
      <c r="H329" t="s">
        <v>21</v>
      </c>
      <c r="I329" s="2">
        <v>105.88</v>
      </c>
      <c r="J329">
        <v>0</v>
      </c>
      <c r="K329" s="2">
        <v>105.88</v>
      </c>
      <c r="L329" s="3">
        <v>1</v>
      </c>
      <c r="M329" s="2">
        <v>105.88</v>
      </c>
      <c r="N329" s="3">
        <f t="array" ref="N329">$D$4</f>
        <v>3.55</v>
      </c>
      <c r="O329" s="2">
        <f t="array" ref="O329">IF(Tabela_padrão__GM_CONTAS_PAGAR_ABERTOS[[#This Row],[SIGLA_MOEDA]]="US$",Tabela_padrão__GM_CONTAS_PAGAR_ABERTOS[[#This Row],[VALOR_DOCUM]]*$D$4,Tabela_padrão__GM_CONTAS_PAGAR_ABERTOS[[#This Row],[SALDO_CONVERTIDO]])</f>
        <v>105.88</v>
      </c>
      <c r="P3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29" t="s">
        <v>28</v>
      </c>
      <c r="R329" t="s">
        <v>849</v>
      </c>
      <c r="S329" s="1">
        <v>42557</v>
      </c>
      <c r="T329" t="s">
        <v>850</v>
      </c>
      <c r="U329" s="3">
        <v>3.4533</v>
      </c>
      <c r="V329" s="2">
        <f>Tabela_padrão__GM_CONTAS_PAGAR_ABERTOS[[#This Row],[PTAX DESEMB]]*Tabela_padrão__GM_CONTAS_PAGAR_ABERTOS[[#This Row],[VALOR_DOCUM]]</f>
        <v>365.63540399999999</v>
      </c>
    </row>
    <row r="330" spans="1:22" hidden="1" x14ac:dyDescent="0.2">
      <c r="A330" t="s">
        <v>17</v>
      </c>
      <c r="B330" t="s">
        <v>80</v>
      </c>
      <c r="C330" s="1">
        <v>42541</v>
      </c>
      <c r="D330" t="s">
        <v>851</v>
      </c>
      <c r="E330">
        <v>13101010</v>
      </c>
      <c r="F330" t="s">
        <v>852</v>
      </c>
      <c r="G330" s="4">
        <v>42558</v>
      </c>
      <c r="H330" t="s">
        <v>21</v>
      </c>
      <c r="I330" s="2">
        <v>17056.2</v>
      </c>
      <c r="J330">
        <v>0</v>
      </c>
      <c r="K330" s="2">
        <v>17056.2</v>
      </c>
      <c r="L330" s="3">
        <v>1</v>
      </c>
      <c r="M330" s="2">
        <v>17056.2</v>
      </c>
      <c r="N330" s="3">
        <f t="array" ref="N330">$D$4</f>
        <v>3.55</v>
      </c>
      <c r="O330" s="2">
        <f t="array" ref="O330">IF(Tabela_padrão__GM_CONTAS_PAGAR_ABERTOS[[#This Row],[SIGLA_MOEDA]]="US$",Tabela_padrão__GM_CONTAS_PAGAR_ABERTOS[[#This Row],[VALOR_DOCUM]]*$D$4,Tabela_padrão__GM_CONTAS_PAGAR_ABERTOS[[#This Row],[SALDO_CONVERTIDO]])</f>
        <v>17056.2</v>
      </c>
      <c r="P3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0" t="s">
        <v>28</v>
      </c>
      <c r="R330" t="s">
        <v>853</v>
      </c>
      <c r="S330" s="1">
        <v>42557</v>
      </c>
      <c r="T330" t="s">
        <v>854</v>
      </c>
      <c r="U330" s="3">
        <v>3.4371999999999998</v>
      </c>
      <c r="V330" s="2">
        <f>Tabela_padrão__GM_CONTAS_PAGAR_ABERTOS[[#This Row],[PTAX DESEMB]]*Tabela_padrão__GM_CONTAS_PAGAR_ABERTOS[[#This Row],[VALOR_DOCUM]]</f>
        <v>58625.570639999998</v>
      </c>
    </row>
    <row r="331" spans="1:22" hidden="1" x14ac:dyDescent="0.2">
      <c r="A331" t="s">
        <v>17</v>
      </c>
      <c r="B331" t="s">
        <v>25</v>
      </c>
      <c r="C331" s="1">
        <v>42502</v>
      </c>
      <c r="D331" t="s">
        <v>855</v>
      </c>
      <c r="E331">
        <v>17101001</v>
      </c>
      <c r="F331" t="s">
        <v>856</v>
      </c>
      <c r="G331" s="4">
        <v>42502</v>
      </c>
      <c r="H331" t="s">
        <v>21</v>
      </c>
      <c r="I331" s="2">
        <v>21355</v>
      </c>
      <c r="K331" s="2">
        <v>21355</v>
      </c>
      <c r="L331" s="3">
        <v>1</v>
      </c>
      <c r="M331" s="2">
        <v>21355</v>
      </c>
      <c r="N331" s="3">
        <f t="array" ref="N331">$D$4</f>
        <v>3.55</v>
      </c>
      <c r="O331" s="2">
        <f t="array" ref="O331">IF(Tabela_padrão__GM_CONTAS_PAGAR_ABERTOS[[#This Row],[SIGLA_MOEDA]]="US$",Tabela_padrão__GM_CONTAS_PAGAR_ABERTOS[[#This Row],[VALOR_DOCUM]]*$D$4,Tabela_padrão__GM_CONTAS_PAGAR_ABERTOS[[#This Row],[SALDO_CONVERTIDO]])</f>
        <v>21355</v>
      </c>
      <c r="P3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1" t="s">
        <v>597</v>
      </c>
      <c r="R331" t="s">
        <v>857</v>
      </c>
      <c r="S331" s="1">
        <v>42557</v>
      </c>
      <c r="T331" t="s">
        <v>858</v>
      </c>
      <c r="U331" s="3">
        <v>3.4645000000000001</v>
      </c>
      <c r="V331" s="2">
        <f>Tabela_padrão__GM_CONTAS_PAGAR_ABERTOS[[#This Row],[PTAX DESEMB]]*Tabela_padrão__GM_CONTAS_PAGAR_ABERTOS[[#This Row],[VALOR_DOCUM]]</f>
        <v>73984.397500000006</v>
      </c>
    </row>
    <row r="332" spans="1:22" hidden="1" x14ac:dyDescent="0.2">
      <c r="A332" t="s">
        <v>17</v>
      </c>
      <c r="B332" t="s">
        <v>80</v>
      </c>
      <c r="C332" s="1">
        <v>42544</v>
      </c>
      <c r="D332" t="s">
        <v>417</v>
      </c>
      <c r="E332">
        <v>13115016</v>
      </c>
      <c r="F332" t="s">
        <v>859</v>
      </c>
      <c r="G332" s="4">
        <v>42590</v>
      </c>
      <c r="H332" t="s">
        <v>21</v>
      </c>
      <c r="I332" s="2">
        <v>2165.38</v>
      </c>
      <c r="J332">
        <v>0</v>
      </c>
      <c r="K332" s="2">
        <v>2165.38</v>
      </c>
      <c r="L332" s="3">
        <v>1</v>
      </c>
      <c r="M332" s="2">
        <v>2165.38</v>
      </c>
      <c r="N332" s="3">
        <f t="array" ref="N332">$D$4</f>
        <v>3.55</v>
      </c>
      <c r="O332" s="2">
        <f t="array" ref="O332">IF(Tabela_padrão__GM_CONTAS_PAGAR_ABERTOS[[#This Row],[SIGLA_MOEDA]]="US$",Tabela_padrão__GM_CONTAS_PAGAR_ABERTOS[[#This Row],[VALOR_DOCUM]]*$D$4,Tabela_padrão__GM_CONTAS_PAGAR_ABERTOS[[#This Row],[SALDO_CONVERTIDO]])</f>
        <v>2165.38</v>
      </c>
      <c r="P3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2" t="s">
        <v>28</v>
      </c>
      <c r="R332" t="s">
        <v>860</v>
      </c>
      <c r="S332" s="1">
        <v>42557</v>
      </c>
      <c r="T332" t="s">
        <v>861</v>
      </c>
      <c r="U332" s="3">
        <v>3.3883000000000001</v>
      </c>
      <c r="V332" s="2">
        <f>Tabela_padrão__GM_CONTAS_PAGAR_ABERTOS[[#This Row],[PTAX DESEMB]]*Tabela_padrão__GM_CONTAS_PAGAR_ABERTOS[[#This Row],[VALOR_DOCUM]]</f>
        <v>7336.9570540000004</v>
      </c>
    </row>
    <row r="333" spans="1:22" hidden="1" x14ac:dyDescent="0.2">
      <c r="A333" t="s">
        <v>709</v>
      </c>
      <c r="B333" t="s">
        <v>862</v>
      </c>
      <c r="C333" s="1">
        <v>42551</v>
      </c>
      <c r="D333" t="s">
        <v>735</v>
      </c>
      <c r="E333">
        <v>13106007</v>
      </c>
      <c r="F333" t="s">
        <v>863</v>
      </c>
      <c r="G333" s="4">
        <v>42571</v>
      </c>
      <c r="H333" t="s">
        <v>21</v>
      </c>
      <c r="I333" s="2">
        <v>272.8</v>
      </c>
      <c r="J333">
        <v>0</v>
      </c>
      <c r="K333" s="2">
        <v>272.8</v>
      </c>
      <c r="L333" s="3">
        <v>1</v>
      </c>
      <c r="M333" s="2">
        <v>272.8</v>
      </c>
      <c r="N333" s="3">
        <f t="array" ref="N333">$D$4</f>
        <v>3.55</v>
      </c>
      <c r="O333" s="2">
        <f t="array" ref="O333">IF(Tabela_padrão__GM_CONTAS_PAGAR_ABERTOS[[#This Row],[SIGLA_MOEDA]]="US$",Tabela_padrão__GM_CONTAS_PAGAR_ABERTOS[[#This Row],[VALOR_DOCUM]]*$D$4,Tabela_padrão__GM_CONTAS_PAGAR_ABERTOS[[#This Row],[SALDO_CONVERTIDO]])</f>
        <v>272.8</v>
      </c>
      <c r="P3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3" t="s">
        <v>864</v>
      </c>
      <c r="R333" t="s">
        <v>865</v>
      </c>
      <c r="S333" s="1">
        <v>42557</v>
      </c>
      <c r="T333" t="s">
        <v>866</v>
      </c>
      <c r="U333" s="3">
        <v>3.2435</v>
      </c>
      <c r="V333" s="2">
        <f>Tabela_padrão__GM_CONTAS_PAGAR_ABERTOS[[#This Row],[PTAX DESEMB]]*Tabela_padrão__GM_CONTAS_PAGAR_ABERTOS[[#This Row],[VALOR_DOCUM]]</f>
        <v>884.82680000000005</v>
      </c>
    </row>
    <row r="334" spans="1:22" hidden="1" x14ac:dyDescent="0.2">
      <c r="A334" t="s">
        <v>17</v>
      </c>
      <c r="B334" t="s">
        <v>25</v>
      </c>
      <c r="C334" s="1">
        <v>42542</v>
      </c>
      <c r="D334" t="s">
        <v>867</v>
      </c>
      <c r="E334">
        <v>13115016</v>
      </c>
      <c r="F334" t="s">
        <v>868</v>
      </c>
      <c r="G334" s="4">
        <v>42566</v>
      </c>
      <c r="H334" t="s">
        <v>21</v>
      </c>
      <c r="I334" s="2">
        <v>514</v>
      </c>
      <c r="J334">
        <v>0</v>
      </c>
      <c r="K334" s="2">
        <v>514</v>
      </c>
      <c r="L334" s="3">
        <v>1</v>
      </c>
      <c r="M334" s="2">
        <v>514</v>
      </c>
      <c r="N334" s="3">
        <f t="array" ref="N334">$D$4</f>
        <v>3.55</v>
      </c>
      <c r="O334" s="2">
        <f t="array" ref="O334">IF(Tabela_padrão__GM_CONTAS_PAGAR_ABERTOS[[#This Row],[SIGLA_MOEDA]]="US$",Tabela_padrão__GM_CONTAS_PAGAR_ABERTOS[[#This Row],[VALOR_DOCUM]]*$D$4,Tabela_padrão__GM_CONTAS_PAGAR_ABERTOS[[#This Row],[SALDO_CONVERTIDO]])</f>
        <v>514</v>
      </c>
      <c r="P3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4" t="s">
        <v>28</v>
      </c>
      <c r="R334" t="s">
        <v>657</v>
      </c>
      <c r="S334" s="1">
        <v>42557</v>
      </c>
      <c r="T334" t="s">
        <v>869</v>
      </c>
      <c r="U334" s="3">
        <v>3.3835000000000002</v>
      </c>
      <c r="V334" s="2">
        <f>Tabela_padrão__GM_CONTAS_PAGAR_ABERTOS[[#This Row],[PTAX DESEMB]]*Tabela_padrão__GM_CONTAS_PAGAR_ABERTOS[[#This Row],[VALOR_DOCUM]]</f>
        <v>1739.1190000000001</v>
      </c>
    </row>
    <row r="335" spans="1:22" hidden="1" x14ac:dyDescent="0.2">
      <c r="A335" t="s">
        <v>17</v>
      </c>
      <c r="B335" t="s">
        <v>25</v>
      </c>
      <c r="C335" s="1">
        <v>42542</v>
      </c>
      <c r="D335" t="s">
        <v>870</v>
      </c>
      <c r="E335">
        <v>13115016</v>
      </c>
      <c r="F335" t="s">
        <v>871</v>
      </c>
      <c r="G335" s="4">
        <v>42561</v>
      </c>
      <c r="H335" t="s">
        <v>21</v>
      </c>
      <c r="I335" s="2">
        <v>8961</v>
      </c>
      <c r="J335">
        <v>0</v>
      </c>
      <c r="K335" s="2">
        <v>8961</v>
      </c>
      <c r="L335" s="3">
        <v>1</v>
      </c>
      <c r="M335" s="2">
        <v>8961</v>
      </c>
      <c r="N335" s="3">
        <f t="array" ref="N335">$D$4</f>
        <v>3.55</v>
      </c>
      <c r="O335" s="2">
        <f t="array" ref="O335">IF(Tabela_padrão__GM_CONTAS_PAGAR_ABERTOS[[#This Row],[SIGLA_MOEDA]]="US$",Tabela_padrão__GM_CONTAS_PAGAR_ABERTOS[[#This Row],[VALOR_DOCUM]]*$D$4,Tabela_padrão__GM_CONTAS_PAGAR_ABERTOS[[#This Row],[SALDO_CONVERTIDO]])</f>
        <v>8961</v>
      </c>
      <c r="P3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5" t="s">
        <v>28</v>
      </c>
      <c r="R335" t="s">
        <v>657</v>
      </c>
      <c r="S335" s="1">
        <v>42557</v>
      </c>
      <c r="T335" t="s">
        <v>872</v>
      </c>
      <c r="U335" s="3">
        <v>3.3835000000000002</v>
      </c>
      <c r="V335" s="2">
        <f>Tabela_padrão__GM_CONTAS_PAGAR_ABERTOS[[#This Row],[PTAX DESEMB]]*Tabela_padrão__GM_CONTAS_PAGAR_ABERTOS[[#This Row],[VALOR_DOCUM]]</f>
        <v>30319.5435</v>
      </c>
    </row>
    <row r="336" spans="1:22" hidden="1" x14ac:dyDescent="0.2">
      <c r="A336" t="s">
        <v>17</v>
      </c>
      <c r="B336" t="s">
        <v>202</v>
      </c>
      <c r="C336" s="1">
        <v>42549</v>
      </c>
      <c r="D336" t="s">
        <v>851</v>
      </c>
      <c r="E336">
        <v>13101012</v>
      </c>
      <c r="F336" t="s">
        <v>873</v>
      </c>
      <c r="G336" s="4">
        <v>42569</v>
      </c>
      <c r="H336" t="s">
        <v>21</v>
      </c>
      <c r="I336" s="2">
        <v>18426.849999999999</v>
      </c>
      <c r="J336">
        <v>0</v>
      </c>
      <c r="K336" s="2">
        <v>18426.849999999999</v>
      </c>
      <c r="L336" s="3">
        <v>1</v>
      </c>
      <c r="M336" s="2">
        <v>18426.849999999999</v>
      </c>
      <c r="N336" s="3">
        <f t="array" ref="N336">$D$4</f>
        <v>3.55</v>
      </c>
      <c r="O336" s="2">
        <f t="array" ref="O336">IF(Tabela_padrão__GM_CONTAS_PAGAR_ABERTOS[[#This Row],[SIGLA_MOEDA]]="US$",Tabela_padrão__GM_CONTAS_PAGAR_ABERTOS[[#This Row],[VALOR_DOCUM]]*$D$4,Tabela_padrão__GM_CONTAS_PAGAR_ABERTOS[[#This Row],[SALDO_CONVERTIDO]])</f>
        <v>18426.849999999999</v>
      </c>
      <c r="P3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6" t="s">
        <v>28</v>
      </c>
      <c r="R336" t="s">
        <v>874</v>
      </c>
      <c r="S336" s="1">
        <v>42557</v>
      </c>
      <c r="T336" t="s">
        <v>875</v>
      </c>
      <c r="U336" s="3">
        <v>3.3934000000000002</v>
      </c>
      <c r="V336" s="2">
        <f>Tabela_padrão__GM_CONTAS_PAGAR_ABERTOS[[#This Row],[PTAX DESEMB]]*Tabela_padrão__GM_CONTAS_PAGAR_ABERTOS[[#This Row],[VALOR_DOCUM]]</f>
        <v>62529.672789999997</v>
      </c>
    </row>
    <row r="337" spans="1:22" hidden="1" x14ac:dyDescent="0.2">
      <c r="A337" t="s">
        <v>17</v>
      </c>
      <c r="B337" t="s">
        <v>18</v>
      </c>
      <c r="C337" s="1">
        <v>42545</v>
      </c>
      <c r="D337" t="s">
        <v>876</v>
      </c>
      <c r="E337">
        <v>13130029</v>
      </c>
      <c r="F337" t="s">
        <v>877</v>
      </c>
      <c r="G337" s="4">
        <v>42569</v>
      </c>
      <c r="H337" t="s">
        <v>21</v>
      </c>
      <c r="I337" s="2">
        <v>801.56</v>
      </c>
      <c r="J337">
        <v>0</v>
      </c>
      <c r="K337" s="2">
        <v>801.56</v>
      </c>
      <c r="L337" s="3">
        <v>1</v>
      </c>
      <c r="M337" s="2">
        <v>801.56</v>
      </c>
      <c r="N337" s="3">
        <f t="array" ref="N337">$D$4</f>
        <v>3.55</v>
      </c>
      <c r="O337" s="2">
        <f t="array" ref="O337">IF(Tabela_padrão__GM_CONTAS_PAGAR_ABERTOS[[#This Row],[SIGLA_MOEDA]]="US$",Tabela_padrão__GM_CONTAS_PAGAR_ABERTOS[[#This Row],[VALOR_DOCUM]]*$D$4,Tabela_padrão__GM_CONTAS_PAGAR_ABERTOS[[#This Row],[SALDO_CONVERTIDO]])</f>
        <v>801.56</v>
      </c>
      <c r="P3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7" t="s">
        <v>878</v>
      </c>
      <c r="R337" t="s">
        <v>879</v>
      </c>
      <c r="S337" s="1">
        <v>42557</v>
      </c>
      <c r="T337" t="s">
        <v>880</v>
      </c>
      <c r="U337" s="3">
        <v>3.3532999999999999</v>
      </c>
      <c r="V337" s="2">
        <f>Tabela_padrão__GM_CONTAS_PAGAR_ABERTOS[[#This Row],[PTAX DESEMB]]*Tabela_padrão__GM_CONTAS_PAGAR_ABERTOS[[#This Row],[VALOR_DOCUM]]</f>
        <v>2687.8711479999997</v>
      </c>
    </row>
    <row r="338" spans="1:22" hidden="1" x14ac:dyDescent="0.2">
      <c r="A338" t="s">
        <v>17</v>
      </c>
      <c r="B338" t="s">
        <v>881</v>
      </c>
      <c r="C338" s="1">
        <v>42555</v>
      </c>
      <c r="D338" t="s">
        <v>882</v>
      </c>
      <c r="E338">
        <v>17101002</v>
      </c>
      <c r="F338" t="s">
        <v>883</v>
      </c>
      <c r="G338" s="4">
        <v>42581</v>
      </c>
      <c r="H338" t="s">
        <v>21</v>
      </c>
      <c r="I338" s="2">
        <v>64500</v>
      </c>
      <c r="K338" s="2">
        <v>64500</v>
      </c>
      <c r="L338" s="3">
        <v>1</v>
      </c>
      <c r="M338" s="2">
        <v>64500</v>
      </c>
      <c r="N338" s="3">
        <f t="array" ref="N338">$D$4</f>
        <v>3.55</v>
      </c>
      <c r="O338" s="2">
        <f t="array" ref="O338">IF(Tabela_padrão__GM_CONTAS_PAGAR_ABERTOS[[#This Row],[SIGLA_MOEDA]]="US$",Tabela_padrão__GM_CONTAS_PAGAR_ABERTOS[[#This Row],[VALOR_DOCUM]]*$D$4,Tabela_padrão__GM_CONTAS_PAGAR_ABERTOS[[#This Row],[SALDO_CONVERTIDO]])</f>
        <v>64500</v>
      </c>
      <c r="P3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8" t="s">
        <v>486</v>
      </c>
      <c r="R338" t="s">
        <v>884</v>
      </c>
      <c r="S338" s="1">
        <v>42557</v>
      </c>
      <c r="T338" t="s">
        <v>885</v>
      </c>
      <c r="U338" s="3">
        <v>3.2298</v>
      </c>
      <c r="V338" s="2">
        <f>Tabela_padrão__GM_CONTAS_PAGAR_ABERTOS[[#This Row],[PTAX DESEMB]]*Tabela_padrão__GM_CONTAS_PAGAR_ABERTOS[[#This Row],[VALOR_DOCUM]]</f>
        <v>208322.1</v>
      </c>
    </row>
    <row r="339" spans="1:22" hidden="1" x14ac:dyDescent="0.2">
      <c r="A339" t="s">
        <v>17</v>
      </c>
      <c r="B339" t="s">
        <v>25</v>
      </c>
      <c r="C339" s="1">
        <v>42549</v>
      </c>
      <c r="D339" t="s">
        <v>655</v>
      </c>
      <c r="E339">
        <v>13115016</v>
      </c>
      <c r="F339" t="s">
        <v>886</v>
      </c>
      <c r="G339" s="4">
        <v>42561</v>
      </c>
      <c r="H339" t="s">
        <v>21</v>
      </c>
      <c r="I339" s="2">
        <v>88.55</v>
      </c>
      <c r="J339">
        <v>0</v>
      </c>
      <c r="K339" s="2">
        <v>88.55</v>
      </c>
      <c r="L339" s="3">
        <v>1</v>
      </c>
      <c r="M339" s="2">
        <v>88.55</v>
      </c>
      <c r="N339" s="3">
        <f t="array" ref="N339">$D$4</f>
        <v>3.55</v>
      </c>
      <c r="O339" s="2">
        <f t="array" ref="O339">IF(Tabela_padrão__GM_CONTAS_PAGAR_ABERTOS[[#This Row],[SIGLA_MOEDA]]="US$",Tabela_padrão__GM_CONTAS_PAGAR_ABERTOS[[#This Row],[VALOR_DOCUM]]*$D$4,Tabela_padrão__GM_CONTAS_PAGAR_ABERTOS[[#This Row],[SALDO_CONVERTIDO]])</f>
        <v>88.55</v>
      </c>
      <c r="P3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39" t="s">
        <v>28</v>
      </c>
      <c r="R339" t="s">
        <v>887</v>
      </c>
      <c r="S339" s="1">
        <v>42557</v>
      </c>
      <c r="T339" t="s">
        <v>888</v>
      </c>
      <c r="U339" s="3">
        <v>3.3934000000000002</v>
      </c>
      <c r="V339" s="2">
        <f>Tabela_padrão__GM_CONTAS_PAGAR_ABERTOS[[#This Row],[PTAX DESEMB]]*Tabela_padrão__GM_CONTAS_PAGAR_ABERTOS[[#This Row],[VALOR_DOCUM]]</f>
        <v>300.48557</v>
      </c>
    </row>
    <row r="340" spans="1:22" hidden="1" x14ac:dyDescent="0.2">
      <c r="A340" t="s">
        <v>17</v>
      </c>
      <c r="B340" t="s">
        <v>25</v>
      </c>
      <c r="C340" s="1">
        <v>42552</v>
      </c>
      <c r="D340" t="s">
        <v>591</v>
      </c>
      <c r="E340">
        <v>13115016</v>
      </c>
      <c r="F340" t="s">
        <v>889</v>
      </c>
      <c r="G340" s="4">
        <v>42566</v>
      </c>
      <c r="H340" t="s">
        <v>21</v>
      </c>
      <c r="I340" s="2">
        <v>300</v>
      </c>
      <c r="J340">
        <v>0</v>
      </c>
      <c r="K340" s="2">
        <v>300</v>
      </c>
      <c r="L340" s="3">
        <v>1</v>
      </c>
      <c r="M340" s="2">
        <v>300</v>
      </c>
      <c r="N340" s="3">
        <f t="array" ref="N340">$D$4</f>
        <v>3.55</v>
      </c>
      <c r="O340" s="2">
        <f t="array" ref="O340">IF(Tabela_padrão__GM_CONTAS_PAGAR_ABERTOS[[#This Row],[SIGLA_MOEDA]]="US$",Tabela_padrão__GM_CONTAS_PAGAR_ABERTOS[[#This Row],[VALOR_DOCUM]]*$D$4,Tabela_padrão__GM_CONTAS_PAGAR_ABERTOS[[#This Row],[SALDO_CONVERTIDO]])</f>
        <v>300</v>
      </c>
      <c r="P3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0" t="s">
        <v>28</v>
      </c>
      <c r="R340" t="s">
        <v>890</v>
      </c>
      <c r="S340" s="1">
        <v>42557</v>
      </c>
      <c r="T340" t="s">
        <v>891</v>
      </c>
      <c r="U340" s="3">
        <v>3.2098</v>
      </c>
      <c r="V340" s="2">
        <f>Tabela_padrão__GM_CONTAS_PAGAR_ABERTOS[[#This Row],[PTAX DESEMB]]*Tabela_padrão__GM_CONTAS_PAGAR_ABERTOS[[#This Row],[VALOR_DOCUM]]</f>
        <v>962.93999999999994</v>
      </c>
    </row>
    <row r="341" spans="1:22" hidden="1" x14ac:dyDescent="0.2">
      <c r="A341" t="s">
        <v>17</v>
      </c>
      <c r="B341" t="s">
        <v>25</v>
      </c>
      <c r="C341" s="1">
        <v>42552</v>
      </c>
      <c r="D341" t="s">
        <v>892</v>
      </c>
      <c r="E341">
        <v>13115016</v>
      </c>
      <c r="F341" t="s">
        <v>893</v>
      </c>
      <c r="G341" s="4">
        <v>42566</v>
      </c>
      <c r="H341" t="s">
        <v>21</v>
      </c>
      <c r="I341" s="2">
        <v>75</v>
      </c>
      <c r="J341">
        <v>0</v>
      </c>
      <c r="K341" s="2">
        <v>75</v>
      </c>
      <c r="L341" s="3">
        <v>1</v>
      </c>
      <c r="M341" s="2">
        <v>75</v>
      </c>
      <c r="N341" s="3">
        <f t="array" ref="N341">$D$4</f>
        <v>3.55</v>
      </c>
      <c r="O341" s="2">
        <f t="array" ref="O341">IF(Tabela_padrão__GM_CONTAS_PAGAR_ABERTOS[[#This Row],[SIGLA_MOEDA]]="US$",Tabela_padrão__GM_CONTAS_PAGAR_ABERTOS[[#This Row],[VALOR_DOCUM]]*$D$4,Tabela_padrão__GM_CONTAS_PAGAR_ABERTOS[[#This Row],[SALDO_CONVERTIDO]])</f>
        <v>75</v>
      </c>
      <c r="P3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1" t="s">
        <v>28</v>
      </c>
      <c r="R341" t="s">
        <v>894</v>
      </c>
      <c r="S341" s="1">
        <v>42557</v>
      </c>
      <c r="T341" t="s">
        <v>895</v>
      </c>
      <c r="U341" s="3">
        <v>3.2098</v>
      </c>
      <c r="V341" s="2">
        <f>Tabela_padrão__GM_CONTAS_PAGAR_ABERTOS[[#This Row],[PTAX DESEMB]]*Tabela_padrão__GM_CONTAS_PAGAR_ABERTOS[[#This Row],[VALOR_DOCUM]]</f>
        <v>240.73499999999999</v>
      </c>
    </row>
    <row r="342" spans="1:22" hidden="1" x14ac:dyDescent="0.2">
      <c r="A342" t="s">
        <v>285</v>
      </c>
      <c r="B342" t="s">
        <v>18</v>
      </c>
      <c r="C342" s="1">
        <v>42550</v>
      </c>
      <c r="D342" t="s">
        <v>896</v>
      </c>
      <c r="E342">
        <v>15101003</v>
      </c>
      <c r="F342" t="s">
        <v>897</v>
      </c>
      <c r="G342" s="4">
        <v>42562</v>
      </c>
      <c r="H342" t="s">
        <v>21</v>
      </c>
      <c r="I342" s="2">
        <v>1836.76</v>
      </c>
      <c r="J342">
        <v>0</v>
      </c>
      <c r="K342" s="2">
        <v>1836.76</v>
      </c>
      <c r="L342" s="3">
        <v>1</v>
      </c>
      <c r="M342" s="2">
        <v>1836.76</v>
      </c>
      <c r="N342" s="3">
        <f t="array" ref="N342">$D$4</f>
        <v>3.55</v>
      </c>
      <c r="O342" s="2">
        <f t="array" ref="O342">IF(Tabela_padrão__GM_CONTAS_PAGAR_ABERTOS[[#This Row],[SIGLA_MOEDA]]="US$",Tabela_padrão__GM_CONTAS_PAGAR_ABERTOS[[#This Row],[VALOR_DOCUM]]*$D$4,Tabela_padrão__GM_CONTAS_PAGAR_ABERTOS[[#This Row],[SALDO_CONVERTIDO]])</f>
        <v>1836.76</v>
      </c>
      <c r="P3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2" t="s">
        <v>28</v>
      </c>
      <c r="R342" t="s">
        <v>634</v>
      </c>
      <c r="S342" s="1">
        <v>42557</v>
      </c>
      <c r="T342" t="s">
        <v>898</v>
      </c>
      <c r="U342" s="3">
        <v>3.3267000000000002</v>
      </c>
      <c r="V342" s="2">
        <f>Tabela_padrão__GM_CONTAS_PAGAR_ABERTOS[[#This Row],[PTAX DESEMB]]*Tabela_padrão__GM_CONTAS_PAGAR_ABERTOS[[#This Row],[VALOR_DOCUM]]</f>
        <v>6110.3494920000003</v>
      </c>
    </row>
    <row r="343" spans="1:22" hidden="1" x14ac:dyDescent="0.2">
      <c r="A343" t="s">
        <v>285</v>
      </c>
      <c r="B343" t="s">
        <v>18</v>
      </c>
      <c r="C343" s="1">
        <v>42550</v>
      </c>
      <c r="D343" t="s">
        <v>896</v>
      </c>
      <c r="E343">
        <v>15101003</v>
      </c>
      <c r="F343" t="s">
        <v>899</v>
      </c>
      <c r="G343" s="4">
        <v>42571</v>
      </c>
      <c r="H343" t="s">
        <v>21</v>
      </c>
      <c r="I343" s="2">
        <v>508.3</v>
      </c>
      <c r="J343">
        <v>0</v>
      </c>
      <c r="K343" s="2">
        <v>508.3</v>
      </c>
      <c r="L343" s="3">
        <v>1</v>
      </c>
      <c r="M343" s="2">
        <v>508.3</v>
      </c>
      <c r="N343" s="3">
        <f t="array" ref="N343">$D$4</f>
        <v>3.55</v>
      </c>
      <c r="O343" s="2">
        <f t="array" ref="O343">IF(Tabela_padrão__GM_CONTAS_PAGAR_ABERTOS[[#This Row],[SIGLA_MOEDA]]="US$",Tabela_padrão__GM_CONTAS_PAGAR_ABERTOS[[#This Row],[VALOR_DOCUM]]*$D$4,Tabela_padrão__GM_CONTAS_PAGAR_ABERTOS[[#This Row],[SALDO_CONVERTIDO]])</f>
        <v>508.3</v>
      </c>
      <c r="P3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3" t="s">
        <v>28</v>
      </c>
      <c r="R343" t="s">
        <v>634</v>
      </c>
      <c r="S343" s="1">
        <v>42557</v>
      </c>
      <c r="T343" t="s">
        <v>900</v>
      </c>
      <c r="U343" s="3">
        <v>3.3267000000000002</v>
      </c>
      <c r="V343" s="2">
        <f>Tabela_padrão__GM_CONTAS_PAGAR_ABERTOS[[#This Row],[PTAX DESEMB]]*Tabela_padrão__GM_CONTAS_PAGAR_ABERTOS[[#This Row],[VALOR_DOCUM]]</f>
        <v>1690.9616100000001</v>
      </c>
    </row>
    <row r="344" spans="1:22" hidden="1" x14ac:dyDescent="0.2">
      <c r="A344" t="s">
        <v>17</v>
      </c>
      <c r="B344" t="s">
        <v>202</v>
      </c>
      <c r="C344" s="1">
        <v>42557</v>
      </c>
      <c r="D344" t="s">
        <v>901</v>
      </c>
      <c r="E344">
        <v>13115016</v>
      </c>
      <c r="F344" t="s">
        <v>902</v>
      </c>
      <c r="G344" s="4">
        <v>42577</v>
      </c>
      <c r="H344" t="s">
        <v>21</v>
      </c>
      <c r="I344" s="2">
        <v>160</v>
      </c>
      <c r="J344">
        <v>0</v>
      </c>
      <c r="K344" s="2">
        <v>160</v>
      </c>
      <c r="L344" s="3">
        <v>1</v>
      </c>
      <c r="M344" s="2">
        <v>160</v>
      </c>
      <c r="N344" s="3">
        <f t="array" ref="N344">$D$4</f>
        <v>3.55</v>
      </c>
      <c r="O344" s="2">
        <f t="array" ref="O344">IF(Tabela_padrão__GM_CONTAS_PAGAR_ABERTOS[[#This Row],[SIGLA_MOEDA]]="US$",Tabela_padrão__GM_CONTAS_PAGAR_ABERTOS[[#This Row],[VALOR_DOCUM]]*$D$4,Tabela_padrão__GM_CONTAS_PAGAR_ABERTOS[[#This Row],[SALDO_CONVERTIDO]])</f>
        <v>160</v>
      </c>
      <c r="P3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4" t="s">
        <v>28</v>
      </c>
      <c r="R344" t="s">
        <v>903</v>
      </c>
      <c r="S344" s="1">
        <v>42557</v>
      </c>
      <c r="T344" t="s">
        <v>904</v>
      </c>
      <c r="U344" s="3">
        <v>3.2904</v>
      </c>
      <c r="V344" s="2">
        <f>Tabela_padrão__GM_CONTAS_PAGAR_ABERTOS[[#This Row],[PTAX DESEMB]]*Tabela_padrão__GM_CONTAS_PAGAR_ABERTOS[[#This Row],[VALOR_DOCUM]]</f>
        <v>526.46399999999994</v>
      </c>
    </row>
    <row r="345" spans="1:22" hidden="1" x14ac:dyDescent="0.2">
      <c r="A345" t="s">
        <v>17</v>
      </c>
      <c r="B345" t="s">
        <v>385</v>
      </c>
      <c r="C345" s="1">
        <v>42541</v>
      </c>
      <c r="D345" t="s">
        <v>905</v>
      </c>
      <c r="E345">
        <v>13115001</v>
      </c>
      <c r="F345" t="s">
        <v>906</v>
      </c>
      <c r="G345" s="4">
        <v>42855</v>
      </c>
      <c r="H345" t="s">
        <v>21</v>
      </c>
      <c r="I345" s="2">
        <v>29187</v>
      </c>
      <c r="J345">
        <v>0</v>
      </c>
      <c r="K345" s="2">
        <v>29187</v>
      </c>
      <c r="L345" s="3">
        <v>1</v>
      </c>
      <c r="M345" s="2">
        <v>29187</v>
      </c>
      <c r="N345" s="3">
        <f t="array" ref="N345">$D$4</f>
        <v>3.55</v>
      </c>
      <c r="O345" s="2">
        <f t="array" ref="O345">IF(Tabela_padrão__GM_CONTAS_PAGAR_ABERTOS[[#This Row],[SIGLA_MOEDA]]="US$",Tabela_padrão__GM_CONTAS_PAGAR_ABERTOS[[#This Row],[VALOR_DOCUM]]*$D$4,Tabela_padrão__GM_CONTAS_PAGAR_ABERTOS[[#This Row],[SALDO_CONVERTIDO]])</f>
        <v>29187</v>
      </c>
      <c r="P3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5" t="s">
        <v>28</v>
      </c>
      <c r="R345" t="s">
        <v>670</v>
      </c>
      <c r="S345" s="1">
        <v>42557</v>
      </c>
      <c r="T345" t="s">
        <v>907</v>
      </c>
      <c r="U345" s="3">
        <v>3.4371999999999998</v>
      </c>
      <c r="V345" s="2">
        <f>Tabela_padrão__GM_CONTAS_PAGAR_ABERTOS[[#This Row],[PTAX DESEMB]]*Tabela_padrão__GM_CONTAS_PAGAR_ABERTOS[[#This Row],[VALOR_DOCUM]]</f>
        <v>100321.5564</v>
      </c>
    </row>
    <row r="346" spans="1:22" hidden="1" x14ac:dyDescent="0.2">
      <c r="A346" t="s">
        <v>17</v>
      </c>
      <c r="B346" t="s">
        <v>80</v>
      </c>
      <c r="C346" s="1">
        <v>42538</v>
      </c>
      <c r="D346" t="s">
        <v>908</v>
      </c>
      <c r="E346">
        <v>13115016</v>
      </c>
      <c r="F346" t="s">
        <v>909</v>
      </c>
      <c r="G346" s="4">
        <v>42561</v>
      </c>
      <c r="H346" t="s">
        <v>21</v>
      </c>
      <c r="I346" s="2">
        <v>290</v>
      </c>
      <c r="J346">
        <v>0</v>
      </c>
      <c r="K346" s="2">
        <v>290</v>
      </c>
      <c r="L346" s="3">
        <v>1</v>
      </c>
      <c r="M346" s="2">
        <v>290</v>
      </c>
      <c r="N346" s="3">
        <f t="array" ref="N346">$D$4</f>
        <v>3.55</v>
      </c>
      <c r="O346" s="2">
        <f t="array" ref="O346">IF(Tabela_padrão__GM_CONTAS_PAGAR_ABERTOS[[#This Row],[SIGLA_MOEDA]]="US$",Tabela_padrão__GM_CONTAS_PAGAR_ABERTOS[[#This Row],[VALOR_DOCUM]]*$D$4,Tabela_padrão__GM_CONTAS_PAGAR_ABERTOS[[#This Row],[SALDO_CONVERTIDO]])</f>
        <v>290</v>
      </c>
      <c r="P3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6" t="s">
        <v>28</v>
      </c>
      <c r="R346" t="s">
        <v>910</v>
      </c>
      <c r="S346" s="1">
        <v>42557</v>
      </c>
      <c r="T346" t="s">
        <v>911</v>
      </c>
      <c r="U346" s="3">
        <v>3.4904000000000002</v>
      </c>
      <c r="V346" s="2">
        <f>Tabela_padrão__GM_CONTAS_PAGAR_ABERTOS[[#This Row],[PTAX DESEMB]]*Tabela_padrão__GM_CONTAS_PAGAR_ABERTOS[[#This Row],[VALOR_DOCUM]]</f>
        <v>1012.216</v>
      </c>
    </row>
    <row r="347" spans="1:22" hidden="1" x14ac:dyDescent="0.2">
      <c r="A347" t="s">
        <v>17</v>
      </c>
      <c r="B347" t="s">
        <v>80</v>
      </c>
      <c r="C347" s="1">
        <v>42543</v>
      </c>
      <c r="D347" t="s">
        <v>587</v>
      </c>
      <c r="E347">
        <v>13115016</v>
      </c>
      <c r="F347" t="s">
        <v>912</v>
      </c>
      <c r="G347" s="4">
        <v>42571</v>
      </c>
      <c r="H347" t="s">
        <v>21</v>
      </c>
      <c r="I347" s="2">
        <v>103.24</v>
      </c>
      <c r="J347">
        <v>0</v>
      </c>
      <c r="K347" s="2">
        <v>103.24</v>
      </c>
      <c r="L347" s="3">
        <v>1</v>
      </c>
      <c r="M347" s="2">
        <v>103.24</v>
      </c>
      <c r="N347" s="3">
        <f t="array" ref="N347">$D$4</f>
        <v>3.55</v>
      </c>
      <c r="O347" s="2">
        <f t="array" ref="O347">IF(Tabela_padrão__GM_CONTAS_PAGAR_ABERTOS[[#This Row],[SIGLA_MOEDA]]="US$",Tabela_padrão__GM_CONTAS_PAGAR_ABERTOS[[#This Row],[VALOR_DOCUM]]*$D$4,Tabela_padrão__GM_CONTAS_PAGAR_ABERTOS[[#This Row],[SALDO_CONVERTIDO]])</f>
        <v>103.24</v>
      </c>
      <c r="P3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7" t="s">
        <v>28</v>
      </c>
      <c r="R347" t="s">
        <v>913</v>
      </c>
      <c r="S347" s="1">
        <v>42557</v>
      </c>
      <c r="T347" t="s">
        <v>914</v>
      </c>
      <c r="U347" s="3">
        <v>3.3896999999999999</v>
      </c>
      <c r="V347" s="2">
        <f>Tabela_padrão__GM_CONTAS_PAGAR_ABERTOS[[#This Row],[PTAX DESEMB]]*Tabela_padrão__GM_CONTAS_PAGAR_ABERTOS[[#This Row],[VALOR_DOCUM]]</f>
        <v>349.952628</v>
      </c>
    </row>
    <row r="348" spans="1:22" hidden="1" x14ac:dyDescent="0.2">
      <c r="A348" t="s">
        <v>17</v>
      </c>
      <c r="B348" t="s">
        <v>80</v>
      </c>
      <c r="C348" s="1">
        <v>42543</v>
      </c>
      <c r="D348" t="s">
        <v>915</v>
      </c>
      <c r="E348">
        <v>13115026</v>
      </c>
      <c r="F348" t="s">
        <v>916</v>
      </c>
      <c r="G348" s="4">
        <v>42565</v>
      </c>
      <c r="H348" t="s">
        <v>21</v>
      </c>
      <c r="I348" s="2">
        <v>515.70000000000005</v>
      </c>
      <c r="J348">
        <v>0</v>
      </c>
      <c r="K348" s="2">
        <v>515.70000000000005</v>
      </c>
      <c r="L348" s="3">
        <v>1</v>
      </c>
      <c r="M348" s="2">
        <v>515.70000000000005</v>
      </c>
      <c r="N348" s="3">
        <f t="array" ref="N348">$D$4</f>
        <v>3.55</v>
      </c>
      <c r="O348" s="2">
        <f t="array" ref="O348">IF(Tabela_padrão__GM_CONTAS_PAGAR_ABERTOS[[#This Row],[SIGLA_MOEDA]]="US$",Tabela_padrão__GM_CONTAS_PAGAR_ABERTOS[[#This Row],[VALOR_DOCUM]]*$D$4,Tabela_padrão__GM_CONTAS_PAGAR_ABERTOS[[#This Row],[SALDO_CONVERTIDO]])</f>
        <v>515.70000000000005</v>
      </c>
      <c r="P3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8" t="s">
        <v>28</v>
      </c>
      <c r="R348" t="s">
        <v>917</v>
      </c>
      <c r="S348" s="1">
        <v>42557</v>
      </c>
      <c r="T348" t="s">
        <v>918</v>
      </c>
      <c r="U348" s="3">
        <v>3.3896999999999999</v>
      </c>
      <c r="V348" s="2">
        <f>Tabela_padrão__GM_CONTAS_PAGAR_ABERTOS[[#This Row],[PTAX DESEMB]]*Tabela_padrão__GM_CONTAS_PAGAR_ABERTOS[[#This Row],[VALOR_DOCUM]]</f>
        <v>1748.0682900000002</v>
      </c>
    </row>
    <row r="349" spans="1:22" hidden="1" x14ac:dyDescent="0.2">
      <c r="A349" t="s">
        <v>17</v>
      </c>
      <c r="B349" t="s">
        <v>18</v>
      </c>
      <c r="C349" s="1">
        <v>42552</v>
      </c>
      <c r="D349" t="s">
        <v>91</v>
      </c>
      <c r="E349">
        <v>19105010</v>
      </c>
      <c r="F349" t="s">
        <v>919</v>
      </c>
      <c r="G349" s="4">
        <v>42566</v>
      </c>
      <c r="H349" t="s">
        <v>21</v>
      </c>
      <c r="I349" s="2">
        <v>31983.1</v>
      </c>
      <c r="J349">
        <v>0</v>
      </c>
      <c r="K349" s="2">
        <v>31983.1</v>
      </c>
      <c r="L349" s="3">
        <v>1</v>
      </c>
      <c r="M349" s="2">
        <v>31983.1</v>
      </c>
      <c r="N349" s="3">
        <f t="array" ref="N349">$D$4</f>
        <v>3.55</v>
      </c>
      <c r="O349" s="2">
        <f t="array" ref="O349">IF(Tabela_padrão__GM_CONTAS_PAGAR_ABERTOS[[#This Row],[SIGLA_MOEDA]]="US$",Tabela_padrão__GM_CONTAS_PAGAR_ABERTOS[[#This Row],[VALOR_DOCUM]]*$D$4,Tabela_padrão__GM_CONTAS_PAGAR_ABERTOS[[#This Row],[SALDO_CONVERTIDO]])</f>
        <v>31983.1</v>
      </c>
      <c r="P3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49" t="s">
        <v>920</v>
      </c>
      <c r="R349" t="s">
        <v>921</v>
      </c>
      <c r="S349" s="1">
        <v>42557</v>
      </c>
      <c r="T349" t="s">
        <v>922</v>
      </c>
      <c r="U349" s="3">
        <v>3.2098</v>
      </c>
      <c r="V349" s="2">
        <f>Tabela_padrão__GM_CONTAS_PAGAR_ABERTOS[[#This Row],[PTAX DESEMB]]*Tabela_padrão__GM_CONTAS_PAGAR_ABERTOS[[#This Row],[VALOR_DOCUM]]</f>
        <v>102659.35437999999</v>
      </c>
    </row>
    <row r="350" spans="1:22" hidden="1" x14ac:dyDescent="0.2">
      <c r="A350" t="s">
        <v>17</v>
      </c>
      <c r="B350" t="s">
        <v>323</v>
      </c>
      <c r="C350" s="1">
        <v>42542</v>
      </c>
      <c r="D350" t="s">
        <v>923</v>
      </c>
      <c r="E350">
        <v>13115016</v>
      </c>
      <c r="F350" t="s">
        <v>924</v>
      </c>
      <c r="G350" s="4">
        <v>42563</v>
      </c>
      <c r="H350" t="s">
        <v>21</v>
      </c>
      <c r="I350" s="2">
        <v>2213.04</v>
      </c>
      <c r="J350">
        <v>0</v>
      </c>
      <c r="K350" s="2">
        <v>2213.04</v>
      </c>
      <c r="L350" s="3">
        <v>1</v>
      </c>
      <c r="M350" s="2">
        <v>2213.04</v>
      </c>
      <c r="N350" s="3">
        <f t="array" ref="N350">$D$4</f>
        <v>3.55</v>
      </c>
      <c r="O350" s="2">
        <f t="array" ref="O350">IF(Tabela_padrão__GM_CONTAS_PAGAR_ABERTOS[[#This Row],[SIGLA_MOEDA]]="US$",Tabela_padrão__GM_CONTAS_PAGAR_ABERTOS[[#This Row],[VALOR_DOCUM]]*$D$4,Tabela_padrão__GM_CONTAS_PAGAR_ABERTOS[[#This Row],[SALDO_CONVERTIDO]])</f>
        <v>2213.04</v>
      </c>
      <c r="P3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0" t="s">
        <v>28</v>
      </c>
      <c r="R350" t="s">
        <v>925</v>
      </c>
      <c r="S350" s="1">
        <v>42557</v>
      </c>
      <c r="T350" t="s">
        <v>926</v>
      </c>
      <c r="U350" s="3">
        <v>3.3835000000000002</v>
      </c>
      <c r="V350" s="2">
        <f>Tabela_padrão__GM_CONTAS_PAGAR_ABERTOS[[#This Row],[PTAX DESEMB]]*Tabela_padrão__GM_CONTAS_PAGAR_ABERTOS[[#This Row],[VALOR_DOCUM]]</f>
        <v>7487.8208400000003</v>
      </c>
    </row>
    <row r="351" spans="1:22" hidden="1" x14ac:dyDescent="0.2">
      <c r="A351" t="s">
        <v>17</v>
      </c>
      <c r="B351" t="s">
        <v>25</v>
      </c>
      <c r="C351" s="1">
        <v>42535</v>
      </c>
      <c r="D351" t="s">
        <v>591</v>
      </c>
      <c r="E351">
        <v>13115016</v>
      </c>
      <c r="F351" t="s">
        <v>927</v>
      </c>
      <c r="G351" s="4">
        <v>42566</v>
      </c>
      <c r="H351" t="s">
        <v>21</v>
      </c>
      <c r="I351" s="2">
        <v>84.7</v>
      </c>
      <c r="J351">
        <v>0</v>
      </c>
      <c r="K351" s="2">
        <v>84.7</v>
      </c>
      <c r="L351" s="3">
        <v>1</v>
      </c>
      <c r="M351" s="2">
        <v>84.7</v>
      </c>
      <c r="N351" s="3">
        <f t="array" ref="N351">$D$4</f>
        <v>3.55</v>
      </c>
      <c r="O351" s="2">
        <f t="array" ref="O351">IF(Tabela_padrão__GM_CONTAS_PAGAR_ABERTOS[[#This Row],[SIGLA_MOEDA]]="US$",Tabela_padrão__GM_CONTAS_PAGAR_ABERTOS[[#This Row],[VALOR_DOCUM]]*$D$4,Tabela_padrão__GM_CONTAS_PAGAR_ABERTOS[[#This Row],[SALDO_CONVERTIDO]])</f>
        <v>84.7</v>
      </c>
      <c r="P3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1" t="s">
        <v>28</v>
      </c>
      <c r="R351" t="s">
        <v>928</v>
      </c>
      <c r="S351" s="1">
        <v>42557</v>
      </c>
      <c r="T351" t="s">
        <v>929</v>
      </c>
      <c r="U351" s="3">
        <v>3.4533</v>
      </c>
      <c r="V351" s="2">
        <f>Tabela_padrão__GM_CONTAS_PAGAR_ABERTOS[[#This Row],[PTAX DESEMB]]*Tabela_padrão__GM_CONTAS_PAGAR_ABERTOS[[#This Row],[VALOR_DOCUM]]</f>
        <v>292.49450999999999</v>
      </c>
    </row>
    <row r="352" spans="1:22" hidden="1" x14ac:dyDescent="0.2">
      <c r="A352" t="s">
        <v>17</v>
      </c>
      <c r="B352" t="s">
        <v>25</v>
      </c>
      <c r="C352" s="1">
        <v>42535</v>
      </c>
      <c r="D352" t="s">
        <v>655</v>
      </c>
      <c r="E352">
        <v>15101004</v>
      </c>
      <c r="F352" t="s">
        <v>930</v>
      </c>
      <c r="G352" s="4">
        <v>42561</v>
      </c>
      <c r="H352" t="s">
        <v>21</v>
      </c>
      <c r="I352" s="2">
        <v>178.32</v>
      </c>
      <c r="J352">
        <v>0</v>
      </c>
      <c r="K352" s="2">
        <v>178.32</v>
      </c>
      <c r="L352" s="3">
        <v>1</v>
      </c>
      <c r="M352" s="2">
        <v>178.32</v>
      </c>
      <c r="N352" s="3">
        <f t="array" ref="N352">$D$4</f>
        <v>3.55</v>
      </c>
      <c r="O352" s="2">
        <f t="array" ref="O352">IF(Tabela_padrão__GM_CONTAS_PAGAR_ABERTOS[[#This Row],[SIGLA_MOEDA]]="US$",Tabela_padrão__GM_CONTAS_PAGAR_ABERTOS[[#This Row],[VALOR_DOCUM]]*$D$4,Tabela_padrão__GM_CONTAS_PAGAR_ABERTOS[[#This Row],[SALDO_CONVERTIDO]])</f>
        <v>178.32</v>
      </c>
      <c r="P3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2" t="s">
        <v>28</v>
      </c>
      <c r="R352" t="s">
        <v>931</v>
      </c>
      <c r="S352" s="1">
        <v>42557</v>
      </c>
      <c r="T352" t="s">
        <v>932</v>
      </c>
      <c r="U352" s="3">
        <v>3.4533</v>
      </c>
      <c r="V352" s="2">
        <f>Tabela_padrão__GM_CONTAS_PAGAR_ABERTOS[[#This Row],[PTAX DESEMB]]*Tabela_padrão__GM_CONTAS_PAGAR_ABERTOS[[#This Row],[VALOR_DOCUM]]</f>
        <v>615.79245600000002</v>
      </c>
    </row>
    <row r="353" spans="1:22" hidden="1" x14ac:dyDescent="0.2">
      <c r="A353" t="s">
        <v>17</v>
      </c>
      <c r="B353" t="s">
        <v>25</v>
      </c>
      <c r="C353" s="1">
        <v>42535</v>
      </c>
      <c r="D353" t="s">
        <v>933</v>
      </c>
      <c r="E353">
        <v>13115016</v>
      </c>
      <c r="F353" t="s">
        <v>934</v>
      </c>
      <c r="G353" s="4">
        <v>42558</v>
      </c>
      <c r="H353" t="s">
        <v>21</v>
      </c>
      <c r="I353" s="2">
        <v>316</v>
      </c>
      <c r="J353">
        <v>0</v>
      </c>
      <c r="K353" s="2">
        <v>316</v>
      </c>
      <c r="L353" s="3">
        <v>1</v>
      </c>
      <c r="M353" s="2">
        <v>316</v>
      </c>
      <c r="N353" s="3">
        <f t="array" ref="N353">$D$4</f>
        <v>3.55</v>
      </c>
      <c r="O353" s="2">
        <f t="array" ref="O353">IF(Tabela_padrão__GM_CONTAS_PAGAR_ABERTOS[[#This Row],[SIGLA_MOEDA]]="US$",Tabela_padrão__GM_CONTAS_PAGAR_ABERTOS[[#This Row],[VALOR_DOCUM]]*$D$4,Tabela_padrão__GM_CONTAS_PAGAR_ABERTOS[[#This Row],[SALDO_CONVERTIDO]])</f>
        <v>316</v>
      </c>
      <c r="P3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3" t="s">
        <v>28</v>
      </c>
      <c r="R353" t="s">
        <v>935</v>
      </c>
      <c r="S353" s="1">
        <v>42557</v>
      </c>
      <c r="T353" t="s">
        <v>936</v>
      </c>
      <c r="U353" s="3">
        <v>3.4533</v>
      </c>
      <c r="V353" s="2">
        <f>Tabela_padrão__GM_CONTAS_PAGAR_ABERTOS[[#This Row],[PTAX DESEMB]]*Tabela_padrão__GM_CONTAS_PAGAR_ABERTOS[[#This Row],[VALOR_DOCUM]]</f>
        <v>1091.2428</v>
      </c>
    </row>
    <row r="354" spans="1:22" hidden="1" x14ac:dyDescent="0.2">
      <c r="A354" t="s">
        <v>17</v>
      </c>
      <c r="B354" t="s">
        <v>18</v>
      </c>
      <c r="C354" s="1">
        <v>42550</v>
      </c>
      <c r="D354" t="s">
        <v>746</v>
      </c>
      <c r="E354">
        <v>13130011</v>
      </c>
      <c r="F354" t="s">
        <v>937</v>
      </c>
      <c r="G354" s="4">
        <v>42569</v>
      </c>
      <c r="H354" t="s">
        <v>21</v>
      </c>
      <c r="I354" s="2">
        <v>83.39</v>
      </c>
      <c r="J354">
        <v>0</v>
      </c>
      <c r="K354" s="2">
        <v>83.39</v>
      </c>
      <c r="L354" s="3">
        <v>1</v>
      </c>
      <c r="M354" s="2">
        <v>83.39</v>
      </c>
      <c r="N354" s="3">
        <f t="array" ref="N354">$D$4</f>
        <v>3.55</v>
      </c>
      <c r="O354" s="2">
        <f t="array" ref="O354">IF(Tabela_padrão__GM_CONTAS_PAGAR_ABERTOS[[#This Row],[SIGLA_MOEDA]]="US$",Tabela_padrão__GM_CONTAS_PAGAR_ABERTOS[[#This Row],[VALOR_DOCUM]]*$D$4,Tabela_padrão__GM_CONTAS_PAGAR_ABERTOS[[#This Row],[SALDO_CONVERTIDO]])</f>
        <v>83.39</v>
      </c>
      <c r="P3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4" t="s">
        <v>938</v>
      </c>
      <c r="R354" t="s">
        <v>939</v>
      </c>
      <c r="S354" s="1">
        <v>42557</v>
      </c>
      <c r="T354" t="s">
        <v>940</v>
      </c>
      <c r="U354" s="3">
        <v>3.3267000000000002</v>
      </c>
      <c r="V354" s="2">
        <f>Tabela_padrão__GM_CONTAS_PAGAR_ABERTOS[[#This Row],[PTAX DESEMB]]*Tabela_padrão__GM_CONTAS_PAGAR_ABERTOS[[#This Row],[VALOR_DOCUM]]</f>
        <v>277.41351300000002</v>
      </c>
    </row>
    <row r="355" spans="1:22" hidden="1" x14ac:dyDescent="0.2">
      <c r="A355" t="s">
        <v>17</v>
      </c>
      <c r="B355" t="s">
        <v>18</v>
      </c>
      <c r="C355" s="1">
        <v>42551</v>
      </c>
      <c r="D355" t="s">
        <v>285</v>
      </c>
      <c r="E355">
        <v>19105029</v>
      </c>
      <c r="F355" t="s">
        <v>941</v>
      </c>
      <c r="G355" s="4">
        <v>42558</v>
      </c>
      <c r="H355" t="s">
        <v>21</v>
      </c>
      <c r="I355" s="2">
        <v>13464</v>
      </c>
      <c r="J355">
        <v>0</v>
      </c>
      <c r="K355" s="2">
        <v>13464</v>
      </c>
      <c r="L355" s="3">
        <v>1</v>
      </c>
      <c r="M355" s="2">
        <v>13464</v>
      </c>
      <c r="N355" s="3">
        <f t="array" ref="N355">$D$4</f>
        <v>3.55</v>
      </c>
      <c r="O355" s="2">
        <f t="array" ref="O355">IF(Tabela_padrão__GM_CONTAS_PAGAR_ABERTOS[[#This Row],[SIGLA_MOEDA]]="US$",Tabela_padrão__GM_CONTAS_PAGAR_ABERTOS[[#This Row],[VALOR_DOCUM]]*$D$4,Tabela_padrão__GM_CONTAS_PAGAR_ABERTOS[[#This Row],[SALDO_CONVERTIDO]])</f>
        <v>13464</v>
      </c>
      <c r="P3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5" t="s">
        <v>338</v>
      </c>
      <c r="R355" t="s">
        <v>942</v>
      </c>
      <c r="S355" s="1">
        <v>42557</v>
      </c>
      <c r="T355" t="s">
        <v>943</v>
      </c>
      <c r="U355" s="3">
        <v>3.2435</v>
      </c>
      <c r="V355" s="2">
        <f>Tabela_padrão__GM_CONTAS_PAGAR_ABERTOS[[#This Row],[PTAX DESEMB]]*Tabela_padrão__GM_CONTAS_PAGAR_ABERTOS[[#This Row],[VALOR_DOCUM]]</f>
        <v>43670.484000000004</v>
      </c>
    </row>
    <row r="356" spans="1:22" hidden="1" x14ac:dyDescent="0.2">
      <c r="A356" t="s">
        <v>17</v>
      </c>
      <c r="B356" t="s">
        <v>18</v>
      </c>
      <c r="C356" s="1">
        <v>42551</v>
      </c>
      <c r="D356" t="s">
        <v>285</v>
      </c>
      <c r="E356">
        <v>19105029</v>
      </c>
      <c r="F356" t="s">
        <v>944</v>
      </c>
      <c r="G356" s="4">
        <v>42569</v>
      </c>
      <c r="H356" t="s">
        <v>21</v>
      </c>
      <c r="I356" s="2">
        <v>1177.3499999999999</v>
      </c>
      <c r="J356">
        <v>0</v>
      </c>
      <c r="K356" s="2">
        <v>1177.3499999999999</v>
      </c>
      <c r="L356" s="3">
        <v>1</v>
      </c>
      <c r="M356" s="2">
        <v>1177.3499999999999</v>
      </c>
      <c r="N356" s="3">
        <f t="array" ref="N356">$D$4</f>
        <v>3.55</v>
      </c>
      <c r="O356" s="2">
        <f t="array" ref="O356">IF(Tabela_padrão__GM_CONTAS_PAGAR_ABERTOS[[#This Row],[SIGLA_MOEDA]]="US$",Tabela_padrão__GM_CONTAS_PAGAR_ABERTOS[[#This Row],[VALOR_DOCUM]]*$D$4,Tabela_padrão__GM_CONTAS_PAGAR_ABERTOS[[#This Row],[SALDO_CONVERTIDO]])</f>
        <v>1177.3499999999999</v>
      </c>
      <c r="P3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6" t="s">
        <v>338</v>
      </c>
      <c r="R356" t="s">
        <v>945</v>
      </c>
      <c r="S356" s="1">
        <v>42557</v>
      </c>
      <c r="T356" t="s">
        <v>946</v>
      </c>
      <c r="U356" s="3">
        <v>3.2435</v>
      </c>
      <c r="V356" s="2">
        <f>Tabela_padrão__GM_CONTAS_PAGAR_ABERTOS[[#This Row],[PTAX DESEMB]]*Tabela_padrão__GM_CONTAS_PAGAR_ABERTOS[[#This Row],[VALOR_DOCUM]]</f>
        <v>3818.7347249999998</v>
      </c>
    </row>
    <row r="357" spans="1:22" hidden="1" x14ac:dyDescent="0.2">
      <c r="A357" t="s">
        <v>17</v>
      </c>
      <c r="B357" t="s">
        <v>881</v>
      </c>
      <c r="C357" s="1">
        <v>42551</v>
      </c>
      <c r="D357" t="s">
        <v>947</v>
      </c>
      <c r="E357">
        <v>13115017</v>
      </c>
      <c r="F357" t="s">
        <v>948</v>
      </c>
      <c r="G357" s="4">
        <v>42568</v>
      </c>
      <c r="H357" t="s">
        <v>21</v>
      </c>
      <c r="I357" s="2">
        <v>5000</v>
      </c>
      <c r="J357">
        <v>0</v>
      </c>
      <c r="K357" s="2">
        <v>5000</v>
      </c>
      <c r="L357" s="3">
        <v>1</v>
      </c>
      <c r="M357" s="2">
        <v>5000</v>
      </c>
      <c r="N357" s="3">
        <f t="array" ref="N357">$D$4</f>
        <v>3.55</v>
      </c>
      <c r="O357" s="2">
        <f t="array" ref="O357">IF(Tabela_padrão__GM_CONTAS_PAGAR_ABERTOS[[#This Row],[SIGLA_MOEDA]]="US$",Tabela_padrão__GM_CONTAS_PAGAR_ABERTOS[[#This Row],[VALOR_DOCUM]]*$D$4,Tabela_padrão__GM_CONTAS_PAGAR_ABERTOS[[#This Row],[SALDO_CONVERTIDO]])</f>
        <v>5000</v>
      </c>
      <c r="P3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7" t="s">
        <v>28</v>
      </c>
      <c r="R357" t="s">
        <v>949</v>
      </c>
      <c r="S357" s="1">
        <v>42557</v>
      </c>
      <c r="T357" t="s">
        <v>950</v>
      </c>
      <c r="U357" s="3">
        <v>3.2435</v>
      </c>
      <c r="V357" s="2">
        <f>Tabela_padrão__GM_CONTAS_PAGAR_ABERTOS[[#This Row],[PTAX DESEMB]]*Tabela_padrão__GM_CONTAS_PAGAR_ABERTOS[[#This Row],[VALOR_DOCUM]]</f>
        <v>16217.5</v>
      </c>
    </row>
    <row r="358" spans="1:22" hidden="1" x14ac:dyDescent="0.2">
      <c r="A358" t="s">
        <v>17</v>
      </c>
      <c r="B358" t="s">
        <v>25</v>
      </c>
      <c r="C358" s="1">
        <v>42551</v>
      </c>
      <c r="D358" t="s">
        <v>905</v>
      </c>
      <c r="E358">
        <v>13115001</v>
      </c>
      <c r="F358" t="s">
        <v>951</v>
      </c>
      <c r="G358" s="4">
        <v>42855</v>
      </c>
      <c r="H358" t="s">
        <v>21</v>
      </c>
      <c r="I358" s="2">
        <v>127444.5</v>
      </c>
      <c r="J358">
        <v>0</v>
      </c>
      <c r="K358" s="2">
        <v>127444.5</v>
      </c>
      <c r="L358" s="3">
        <v>1</v>
      </c>
      <c r="M358" s="2">
        <v>127444.5</v>
      </c>
      <c r="N358" s="3">
        <f t="array" ref="N358">$D$4</f>
        <v>3.55</v>
      </c>
      <c r="O358" s="2">
        <f t="array" ref="O358">IF(Tabela_padrão__GM_CONTAS_PAGAR_ABERTOS[[#This Row],[SIGLA_MOEDA]]="US$",Tabela_padrão__GM_CONTAS_PAGAR_ABERTOS[[#This Row],[VALOR_DOCUM]]*$D$4,Tabela_padrão__GM_CONTAS_PAGAR_ABERTOS[[#This Row],[SALDO_CONVERTIDO]])</f>
        <v>127444.5</v>
      </c>
      <c r="P3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8" t="s">
        <v>28</v>
      </c>
      <c r="R358" t="s">
        <v>952</v>
      </c>
      <c r="S358" s="1">
        <v>42557</v>
      </c>
      <c r="T358" t="s">
        <v>953</v>
      </c>
      <c r="U358" s="3">
        <v>3.2435</v>
      </c>
      <c r="V358" s="2">
        <f>Tabela_padrão__GM_CONTAS_PAGAR_ABERTOS[[#This Row],[PTAX DESEMB]]*Tabela_padrão__GM_CONTAS_PAGAR_ABERTOS[[#This Row],[VALOR_DOCUM]]</f>
        <v>413366.23574999999</v>
      </c>
    </row>
    <row r="359" spans="1:22" hidden="1" x14ac:dyDescent="0.2">
      <c r="A359" t="s">
        <v>17</v>
      </c>
      <c r="B359" t="s">
        <v>25</v>
      </c>
      <c r="C359" s="1">
        <v>42551</v>
      </c>
      <c r="D359" t="s">
        <v>954</v>
      </c>
      <c r="E359">
        <v>15101004</v>
      </c>
      <c r="F359" t="s">
        <v>955</v>
      </c>
      <c r="G359" s="4">
        <v>42560</v>
      </c>
      <c r="H359" t="s">
        <v>21</v>
      </c>
      <c r="I359" s="2">
        <v>1430.21</v>
      </c>
      <c r="J359">
        <v>0</v>
      </c>
      <c r="K359" s="2">
        <v>1430.21</v>
      </c>
      <c r="L359" s="3">
        <v>1</v>
      </c>
      <c r="M359" s="2">
        <v>1430.21</v>
      </c>
      <c r="N359" s="3">
        <f t="array" ref="N359">$D$4</f>
        <v>3.55</v>
      </c>
      <c r="O359" s="2">
        <f t="array" ref="O359">IF(Tabela_padrão__GM_CONTAS_PAGAR_ABERTOS[[#This Row],[SIGLA_MOEDA]]="US$",Tabela_padrão__GM_CONTAS_PAGAR_ABERTOS[[#This Row],[VALOR_DOCUM]]*$D$4,Tabela_padrão__GM_CONTAS_PAGAR_ABERTOS[[#This Row],[SALDO_CONVERTIDO]])</f>
        <v>1430.21</v>
      </c>
      <c r="P3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59" t="s">
        <v>28</v>
      </c>
      <c r="R359" t="s">
        <v>956</v>
      </c>
      <c r="S359" s="1">
        <v>42557</v>
      </c>
      <c r="T359" t="s">
        <v>957</v>
      </c>
      <c r="U359" s="3">
        <v>3.2435</v>
      </c>
      <c r="V359" s="2">
        <f>Tabela_padrão__GM_CONTAS_PAGAR_ABERTOS[[#This Row],[PTAX DESEMB]]*Tabela_padrão__GM_CONTAS_PAGAR_ABERTOS[[#This Row],[VALOR_DOCUM]]</f>
        <v>4638.8861349999997</v>
      </c>
    </row>
    <row r="360" spans="1:22" hidden="1" x14ac:dyDescent="0.2">
      <c r="A360" t="s">
        <v>17</v>
      </c>
      <c r="B360" t="s">
        <v>25</v>
      </c>
      <c r="C360" s="1">
        <v>42551</v>
      </c>
      <c r="D360" t="s">
        <v>958</v>
      </c>
      <c r="E360">
        <v>13115026</v>
      </c>
      <c r="F360" t="s">
        <v>959</v>
      </c>
      <c r="G360" s="4">
        <v>42566</v>
      </c>
      <c r="H360" t="s">
        <v>21</v>
      </c>
      <c r="I360" s="2">
        <v>12800</v>
      </c>
      <c r="J360">
        <v>0</v>
      </c>
      <c r="K360" s="2">
        <v>12800</v>
      </c>
      <c r="L360" s="3">
        <v>1</v>
      </c>
      <c r="M360" s="2">
        <v>12800</v>
      </c>
      <c r="N360" s="3">
        <f t="array" ref="N360">$D$4</f>
        <v>3.55</v>
      </c>
      <c r="O360" s="2">
        <f t="array" ref="O360">IF(Tabela_padrão__GM_CONTAS_PAGAR_ABERTOS[[#This Row],[SIGLA_MOEDA]]="US$",Tabela_padrão__GM_CONTAS_PAGAR_ABERTOS[[#This Row],[VALOR_DOCUM]]*$D$4,Tabela_padrão__GM_CONTAS_PAGAR_ABERTOS[[#This Row],[SALDO_CONVERTIDO]])</f>
        <v>12800</v>
      </c>
      <c r="P3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0" t="s">
        <v>28</v>
      </c>
      <c r="R360" t="s">
        <v>960</v>
      </c>
      <c r="S360" s="1">
        <v>42557</v>
      </c>
      <c r="T360" t="s">
        <v>961</v>
      </c>
      <c r="U360" s="3">
        <v>3.2435</v>
      </c>
      <c r="V360" s="2">
        <f>Tabela_padrão__GM_CONTAS_PAGAR_ABERTOS[[#This Row],[PTAX DESEMB]]*Tabela_padrão__GM_CONTAS_PAGAR_ABERTOS[[#This Row],[VALOR_DOCUM]]</f>
        <v>41516.800000000003</v>
      </c>
    </row>
    <row r="361" spans="1:22" hidden="1" x14ac:dyDescent="0.2">
      <c r="A361" t="s">
        <v>17</v>
      </c>
      <c r="B361" t="s">
        <v>25</v>
      </c>
      <c r="C361" s="1">
        <v>42551</v>
      </c>
      <c r="D361" t="s">
        <v>655</v>
      </c>
      <c r="E361">
        <v>13115016</v>
      </c>
      <c r="F361" t="s">
        <v>962</v>
      </c>
      <c r="G361" s="4">
        <v>42561</v>
      </c>
      <c r="H361" t="s">
        <v>21</v>
      </c>
      <c r="I361" s="2">
        <v>354.48</v>
      </c>
      <c r="J361">
        <v>0</v>
      </c>
      <c r="K361" s="2">
        <v>354.48</v>
      </c>
      <c r="L361" s="3">
        <v>1</v>
      </c>
      <c r="M361" s="2">
        <v>354.48</v>
      </c>
      <c r="N361" s="3">
        <f t="array" ref="N361">$D$4</f>
        <v>3.55</v>
      </c>
      <c r="O361" s="2">
        <f t="array" ref="O361">IF(Tabela_padrão__GM_CONTAS_PAGAR_ABERTOS[[#This Row],[SIGLA_MOEDA]]="US$",Tabela_padrão__GM_CONTAS_PAGAR_ABERTOS[[#This Row],[VALOR_DOCUM]]*$D$4,Tabela_padrão__GM_CONTAS_PAGAR_ABERTOS[[#This Row],[SALDO_CONVERTIDO]])</f>
        <v>354.48</v>
      </c>
      <c r="P3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1" t="s">
        <v>28</v>
      </c>
      <c r="R361" t="s">
        <v>960</v>
      </c>
      <c r="S361" s="1">
        <v>42557</v>
      </c>
      <c r="T361" t="s">
        <v>963</v>
      </c>
      <c r="U361" s="3">
        <v>3.2435</v>
      </c>
      <c r="V361" s="2">
        <f>Tabela_padrão__GM_CONTAS_PAGAR_ABERTOS[[#This Row],[PTAX DESEMB]]*Tabela_padrão__GM_CONTAS_PAGAR_ABERTOS[[#This Row],[VALOR_DOCUM]]</f>
        <v>1149.7558800000002</v>
      </c>
    </row>
    <row r="362" spans="1:22" hidden="1" x14ac:dyDescent="0.2">
      <c r="A362" t="s">
        <v>17</v>
      </c>
      <c r="B362" t="s">
        <v>18</v>
      </c>
      <c r="C362" s="1">
        <v>42534</v>
      </c>
      <c r="D362" t="s">
        <v>285</v>
      </c>
      <c r="E362">
        <v>19105029</v>
      </c>
      <c r="F362" t="s">
        <v>964</v>
      </c>
      <c r="G362" s="4">
        <v>42563</v>
      </c>
      <c r="H362" t="s">
        <v>21</v>
      </c>
      <c r="I362" s="2">
        <v>14817.46</v>
      </c>
      <c r="K362" s="2">
        <v>14817.46</v>
      </c>
      <c r="L362" s="3">
        <v>1</v>
      </c>
      <c r="M362" s="2">
        <v>14817.46</v>
      </c>
      <c r="N362" s="3">
        <f t="array" ref="N362">$D$4</f>
        <v>3.55</v>
      </c>
      <c r="O362" s="2">
        <f t="array" ref="O362">IF(Tabela_padrão__GM_CONTAS_PAGAR_ABERTOS[[#This Row],[SIGLA_MOEDA]]="US$",Tabela_padrão__GM_CONTAS_PAGAR_ABERTOS[[#This Row],[VALOR_DOCUM]]*$D$4,Tabela_padrão__GM_CONTAS_PAGAR_ABERTOS[[#This Row],[SALDO_CONVERTIDO]])</f>
        <v>14817.46</v>
      </c>
      <c r="P3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2" t="s">
        <v>338</v>
      </c>
      <c r="R362" t="s">
        <v>965</v>
      </c>
      <c r="S362" s="1">
        <v>42557</v>
      </c>
      <c r="T362" t="s">
        <v>966</v>
      </c>
      <c r="U362" s="3">
        <v>3.4260999999999999</v>
      </c>
      <c r="V362" s="2">
        <f>Tabela_padrão__GM_CONTAS_PAGAR_ABERTOS[[#This Row],[PTAX DESEMB]]*Tabela_padrão__GM_CONTAS_PAGAR_ABERTOS[[#This Row],[VALOR_DOCUM]]</f>
        <v>50766.099705999994</v>
      </c>
    </row>
    <row r="363" spans="1:22" hidden="1" x14ac:dyDescent="0.2">
      <c r="A363" t="s">
        <v>17</v>
      </c>
      <c r="B363" t="s">
        <v>80</v>
      </c>
      <c r="C363" s="1">
        <v>42555</v>
      </c>
      <c r="D363" t="s">
        <v>967</v>
      </c>
      <c r="E363">
        <v>13115026</v>
      </c>
      <c r="F363" t="s">
        <v>968</v>
      </c>
      <c r="G363" s="4">
        <v>42592</v>
      </c>
      <c r="H363" t="s">
        <v>21</v>
      </c>
      <c r="I363" s="2">
        <v>1966.72</v>
      </c>
      <c r="K363" s="2">
        <v>1966.72</v>
      </c>
      <c r="L363" s="3">
        <v>1</v>
      </c>
      <c r="M363" s="2">
        <v>1966.72</v>
      </c>
      <c r="N363" s="3">
        <f t="array" ref="N363">$D$4</f>
        <v>3.55</v>
      </c>
      <c r="O363" s="2">
        <f t="array" ref="O363">IF(Tabela_padrão__GM_CONTAS_PAGAR_ABERTOS[[#This Row],[SIGLA_MOEDA]]="US$",Tabela_padrão__GM_CONTAS_PAGAR_ABERTOS[[#This Row],[VALOR_DOCUM]]*$D$4,Tabela_padrão__GM_CONTAS_PAGAR_ABERTOS[[#This Row],[SALDO_CONVERTIDO]])</f>
        <v>1966.72</v>
      </c>
      <c r="P3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3" t="s">
        <v>28</v>
      </c>
      <c r="R363" t="s">
        <v>969</v>
      </c>
      <c r="S363" s="1">
        <v>42557</v>
      </c>
      <c r="T363" t="s">
        <v>970</v>
      </c>
      <c r="U363" s="3">
        <v>3.2298</v>
      </c>
      <c r="V363" s="2">
        <f>Tabela_padrão__GM_CONTAS_PAGAR_ABERTOS[[#This Row],[PTAX DESEMB]]*Tabela_padrão__GM_CONTAS_PAGAR_ABERTOS[[#This Row],[VALOR_DOCUM]]</f>
        <v>6352.1122560000003</v>
      </c>
    </row>
    <row r="364" spans="1:22" hidden="1" x14ac:dyDescent="0.2">
      <c r="A364" t="s">
        <v>17</v>
      </c>
      <c r="B364" t="s">
        <v>25</v>
      </c>
      <c r="C364" s="1">
        <v>42556</v>
      </c>
      <c r="D364" t="s">
        <v>971</v>
      </c>
      <c r="E364">
        <v>13140014</v>
      </c>
      <c r="F364" t="s">
        <v>972</v>
      </c>
      <c r="G364" s="4">
        <v>42558</v>
      </c>
      <c r="H364" t="s">
        <v>21</v>
      </c>
      <c r="I364" s="2">
        <v>72.36</v>
      </c>
      <c r="J364">
        <v>0</v>
      </c>
      <c r="K364" s="2">
        <v>72.36</v>
      </c>
      <c r="L364" s="3">
        <v>1</v>
      </c>
      <c r="M364" s="2">
        <v>72.36</v>
      </c>
      <c r="N364" s="3">
        <f t="array" ref="N364">$D$4</f>
        <v>3.55</v>
      </c>
      <c r="O364" s="2">
        <f t="array" ref="O364">IF(Tabela_padrão__GM_CONTAS_PAGAR_ABERTOS[[#This Row],[SIGLA_MOEDA]]="US$",Tabela_padrão__GM_CONTAS_PAGAR_ABERTOS[[#This Row],[VALOR_DOCUM]]*$D$4,Tabela_padrão__GM_CONTAS_PAGAR_ABERTOS[[#This Row],[SALDO_CONVERTIDO]])</f>
        <v>72.36</v>
      </c>
      <c r="P3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4" t="s">
        <v>973</v>
      </c>
      <c r="R364" t="s">
        <v>974</v>
      </c>
      <c r="S364" s="1">
        <v>42557</v>
      </c>
      <c r="T364" t="s">
        <v>975</v>
      </c>
      <c r="U364" s="3">
        <v>3.2480000000000002</v>
      </c>
      <c r="V364" s="2">
        <f>Tabela_padrão__GM_CONTAS_PAGAR_ABERTOS[[#This Row],[PTAX DESEMB]]*Tabela_padrão__GM_CONTAS_PAGAR_ABERTOS[[#This Row],[VALOR_DOCUM]]</f>
        <v>235.02528000000001</v>
      </c>
    </row>
    <row r="365" spans="1:22" hidden="1" x14ac:dyDescent="0.2">
      <c r="A365" t="s">
        <v>17</v>
      </c>
      <c r="B365" t="s">
        <v>202</v>
      </c>
      <c r="C365" s="1">
        <v>42556</v>
      </c>
      <c r="D365" t="s">
        <v>901</v>
      </c>
      <c r="E365">
        <v>13115016</v>
      </c>
      <c r="F365" t="s">
        <v>976</v>
      </c>
      <c r="G365" s="4">
        <v>42608</v>
      </c>
      <c r="H365" t="s">
        <v>21</v>
      </c>
      <c r="I365" s="2">
        <v>780</v>
      </c>
      <c r="K365" s="2">
        <v>780</v>
      </c>
      <c r="L365" s="3">
        <v>1</v>
      </c>
      <c r="M365" s="2">
        <v>780</v>
      </c>
      <c r="N365" s="3">
        <f t="array" ref="N365">$D$4</f>
        <v>3.55</v>
      </c>
      <c r="O365" s="2">
        <f t="array" ref="O365">IF(Tabela_padrão__GM_CONTAS_PAGAR_ABERTOS[[#This Row],[SIGLA_MOEDA]]="US$",Tabela_padrão__GM_CONTAS_PAGAR_ABERTOS[[#This Row],[VALOR_DOCUM]]*$D$4,Tabela_padrão__GM_CONTAS_PAGAR_ABERTOS[[#This Row],[SALDO_CONVERTIDO]])</f>
        <v>780</v>
      </c>
      <c r="P3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5" t="s">
        <v>28</v>
      </c>
      <c r="R365" t="s">
        <v>806</v>
      </c>
      <c r="S365" s="1">
        <v>42557</v>
      </c>
      <c r="T365" t="s">
        <v>977</v>
      </c>
      <c r="U365" s="3">
        <v>3.2480000000000002</v>
      </c>
      <c r="V365" s="2">
        <f>Tabela_padrão__GM_CONTAS_PAGAR_ABERTOS[[#This Row],[PTAX DESEMB]]*Tabela_padrão__GM_CONTAS_PAGAR_ABERTOS[[#This Row],[VALOR_DOCUM]]</f>
        <v>2533.44</v>
      </c>
    </row>
    <row r="366" spans="1:22" hidden="1" x14ac:dyDescent="0.2">
      <c r="A366" t="s">
        <v>17</v>
      </c>
      <c r="B366" t="s">
        <v>80</v>
      </c>
      <c r="C366" s="1">
        <v>42537</v>
      </c>
      <c r="D366" t="s">
        <v>668</v>
      </c>
      <c r="E366">
        <v>13115016</v>
      </c>
      <c r="F366" t="s">
        <v>978</v>
      </c>
      <c r="G366" s="4">
        <v>42566</v>
      </c>
      <c r="H366" t="s">
        <v>21</v>
      </c>
      <c r="I366" s="2">
        <v>90.78</v>
      </c>
      <c r="J366">
        <v>0</v>
      </c>
      <c r="K366" s="2">
        <v>90.78</v>
      </c>
      <c r="L366" s="3">
        <v>1</v>
      </c>
      <c r="M366" s="2">
        <v>90.78</v>
      </c>
      <c r="N366" s="3">
        <f t="array" ref="N366">$D$4</f>
        <v>3.55</v>
      </c>
      <c r="O366" s="2">
        <f t="array" ref="O366">IF(Tabela_padrão__GM_CONTAS_PAGAR_ABERTOS[[#This Row],[SIGLA_MOEDA]]="US$",Tabela_padrão__GM_CONTAS_PAGAR_ABERTOS[[#This Row],[VALOR_DOCUM]]*$D$4,Tabela_padrão__GM_CONTAS_PAGAR_ABERTOS[[#This Row],[SALDO_CONVERTIDO]])</f>
        <v>90.78</v>
      </c>
      <c r="P3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6" t="s">
        <v>28</v>
      </c>
      <c r="R366" t="s">
        <v>979</v>
      </c>
      <c r="S366" s="1">
        <v>42557</v>
      </c>
      <c r="T366" t="s">
        <v>980</v>
      </c>
      <c r="U366" s="3">
        <v>3.4767999999999999</v>
      </c>
      <c r="V366" s="2">
        <f>Tabela_padrão__GM_CONTAS_PAGAR_ABERTOS[[#This Row],[PTAX DESEMB]]*Tabela_padrão__GM_CONTAS_PAGAR_ABERTOS[[#This Row],[VALOR_DOCUM]]</f>
        <v>315.62390399999998</v>
      </c>
    </row>
    <row r="367" spans="1:22" hidden="1" x14ac:dyDescent="0.2">
      <c r="A367" t="s">
        <v>17</v>
      </c>
      <c r="B367" t="s">
        <v>160</v>
      </c>
      <c r="C367" s="1">
        <v>42537</v>
      </c>
      <c r="D367" t="s">
        <v>981</v>
      </c>
      <c r="E367">
        <v>13115016</v>
      </c>
      <c r="F367" t="s">
        <v>982</v>
      </c>
      <c r="G367" s="4">
        <v>42562</v>
      </c>
      <c r="H367" t="s">
        <v>21</v>
      </c>
      <c r="I367" s="2">
        <v>610</v>
      </c>
      <c r="J367">
        <v>0</v>
      </c>
      <c r="K367" s="2">
        <v>610</v>
      </c>
      <c r="L367" s="3">
        <v>1</v>
      </c>
      <c r="M367" s="2">
        <v>610</v>
      </c>
      <c r="N367" s="3">
        <f t="array" ref="N367">$D$4</f>
        <v>3.55</v>
      </c>
      <c r="O367" s="2">
        <f t="array" ref="O367">IF(Tabela_padrão__GM_CONTAS_PAGAR_ABERTOS[[#This Row],[SIGLA_MOEDA]]="US$",Tabela_padrão__GM_CONTAS_PAGAR_ABERTOS[[#This Row],[VALOR_DOCUM]]*$D$4,Tabela_padrão__GM_CONTAS_PAGAR_ABERTOS[[#This Row],[SALDO_CONVERTIDO]])</f>
        <v>610</v>
      </c>
      <c r="P3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7" t="s">
        <v>28</v>
      </c>
      <c r="R367" t="s">
        <v>983</v>
      </c>
      <c r="S367" s="1">
        <v>42557</v>
      </c>
      <c r="T367" t="s">
        <v>984</v>
      </c>
      <c r="U367" s="3">
        <v>3.4767999999999999</v>
      </c>
      <c r="V367" s="2">
        <f>Tabela_padrão__GM_CONTAS_PAGAR_ABERTOS[[#This Row],[PTAX DESEMB]]*Tabela_padrão__GM_CONTAS_PAGAR_ABERTOS[[#This Row],[VALOR_DOCUM]]</f>
        <v>2120.848</v>
      </c>
    </row>
    <row r="368" spans="1:22" hidden="1" x14ac:dyDescent="0.2">
      <c r="A368" t="s">
        <v>17</v>
      </c>
      <c r="B368" t="s">
        <v>80</v>
      </c>
      <c r="C368" s="1">
        <v>42544</v>
      </c>
      <c r="D368" t="s">
        <v>668</v>
      </c>
      <c r="E368">
        <v>13115016</v>
      </c>
      <c r="F368" t="s">
        <v>985</v>
      </c>
      <c r="G368" s="4">
        <v>42566</v>
      </c>
      <c r="H368" t="s">
        <v>21</v>
      </c>
      <c r="I368" s="2">
        <v>24.59</v>
      </c>
      <c r="J368">
        <v>0</v>
      </c>
      <c r="K368" s="2">
        <v>24.59</v>
      </c>
      <c r="L368" s="3">
        <v>1</v>
      </c>
      <c r="M368" s="2">
        <v>24.59</v>
      </c>
      <c r="N368" s="3">
        <f t="array" ref="N368">$D$4</f>
        <v>3.55</v>
      </c>
      <c r="O368" s="2">
        <f t="array" ref="O368">IF(Tabela_padrão__GM_CONTAS_PAGAR_ABERTOS[[#This Row],[SIGLA_MOEDA]]="US$",Tabela_padrão__GM_CONTAS_PAGAR_ABERTOS[[#This Row],[VALOR_DOCUM]]*$D$4,Tabela_padrão__GM_CONTAS_PAGAR_ABERTOS[[#This Row],[SALDO_CONVERTIDO]])</f>
        <v>24.59</v>
      </c>
      <c r="P3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8" t="s">
        <v>28</v>
      </c>
      <c r="R368" t="s">
        <v>986</v>
      </c>
      <c r="S368" s="1">
        <v>42557</v>
      </c>
      <c r="T368" t="s">
        <v>987</v>
      </c>
      <c r="U368" s="3">
        <v>3.3883000000000001</v>
      </c>
      <c r="V368" s="2">
        <f>Tabela_padrão__GM_CONTAS_PAGAR_ABERTOS[[#This Row],[PTAX DESEMB]]*Tabela_padrão__GM_CONTAS_PAGAR_ABERTOS[[#This Row],[VALOR_DOCUM]]</f>
        <v>83.318297000000001</v>
      </c>
    </row>
    <row r="369" spans="1:22" hidden="1" x14ac:dyDescent="0.2">
      <c r="A369" t="s">
        <v>17</v>
      </c>
      <c r="B369" t="s">
        <v>80</v>
      </c>
      <c r="C369" s="1">
        <v>42544</v>
      </c>
      <c r="D369" t="s">
        <v>668</v>
      </c>
      <c r="E369">
        <v>13115016</v>
      </c>
      <c r="F369" t="s">
        <v>988</v>
      </c>
      <c r="G369" s="4">
        <v>42576</v>
      </c>
      <c r="H369" t="s">
        <v>21</v>
      </c>
      <c r="I369" s="2">
        <v>14.85</v>
      </c>
      <c r="J369">
        <v>0</v>
      </c>
      <c r="K369" s="2">
        <v>14.85</v>
      </c>
      <c r="L369" s="3">
        <v>1</v>
      </c>
      <c r="M369" s="2">
        <v>14.85</v>
      </c>
      <c r="N369" s="3">
        <f t="array" ref="N369">$D$4</f>
        <v>3.55</v>
      </c>
      <c r="O369" s="2">
        <f t="array" ref="O369">IF(Tabela_padrão__GM_CONTAS_PAGAR_ABERTOS[[#This Row],[SIGLA_MOEDA]]="US$",Tabela_padrão__GM_CONTAS_PAGAR_ABERTOS[[#This Row],[VALOR_DOCUM]]*$D$4,Tabela_padrão__GM_CONTAS_PAGAR_ABERTOS[[#This Row],[SALDO_CONVERTIDO]])</f>
        <v>14.85</v>
      </c>
      <c r="P3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69" t="s">
        <v>28</v>
      </c>
      <c r="R369" t="s">
        <v>989</v>
      </c>
      <c r="S369" s="1">
        <v>42557</v>
      </c>
      <c r="T369" t="s">
        <v>990</v>
      </c>
      <c r="U369" s="3">
        <v>3.3883000000000001</v>
      </c>
      <c r="V369" s="2">
        <f>Tabela_padrão__GM_CONTAS_PAGAR_ABERTOS[[#This Row],[PTAX DESEMB]]*Tabela_padrão__GM_CONTAS_PAGAR_ABERTOS[[#This Row],[VALOR_DOCUM]]</f>
        <v>50.316254999999998</v>
      </c>
    </row>
    <row r="370" spans="1:22" hidden="1" x14ac:dyDescent="0.2">
      <c r="A370" t="s">
        <v>17</v>
      </c>
      <c r="B370" t="s">
        <v>160</v>
      </c>
      <c r="C370" s="1">
        <v>42549</v>
      </c>
      <c r="D370" t="s">
        <v>991</v>
      </c>
      <c r="E370">
        <v>13115016</v>
      </c>
      <c r="F370" t="s">
        <v>992</v>
      </c>
      <c r="G370" s="4">
        <v>42575</v>
      </c>
      <c r="H370" t="s">
        <v>21</v>
      </c>
      <c r="I370" s="2">
        <v>1924</v>
      </c>
      <c r="J370">
        <v>0</v>
      </c>
      <c r="K370" s="2">
        <v>1924</v>
      </c>
      <c r="L370" s="3">
        <v>1</v>
      </c>
      <c r="M370" s="2">
        <v>1924</v>
      </c>
      <c r="N370" s="3">
        <f t="array" ref="N370">$D$4</f>
        <v>3.55</v>
      </c>
      <c r="O370" s="2">
        <f t="array" ref="O370">IF(Tabela_padrão__GM_CONTAS_PAGAR_ABERTOS[[#This Row],[SIGLA_MOEDA]]="US$",Tabela_padrão__GM_CONTAS_PAGAR_ABERTOS[[#This Row],[VALOR_DOCUM]]*$D$4,Tabela_padrão__GM_CONTAS_PAGAR_ABERTOS[[#This Row],[SALDO_CONVERTIDO]])</f>
        <v>1924</v>
      </c>
      <c r="P3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0" t="s">
        <v>28</v>
      </c>
      <c r="R370" t="s">
        <v>993</v>
      </c>
      <c r="S370" s="1">
        <v>42557</v>
      </c>
      <c r="T370" t="s">
        <v>994</v>
      </c>
      <c r="U370" s="3">
        <v>3.3934000000000002</v>
      </c>
      <c r="V370" s="2">
        <f>Tabela_padrão__GM_CONTAS_PAGAR_ABERTOS[[#This Row],[PTAX DESEMB]]*Tabela_padrão__GM_CONTAS_PAGAR_ABERTOS[[#This Row],[VALOR_DOCUM]]</f>
        <v>6528.9016000000001</v>
      </c>
    </row>
    <row r="371" spans="1:22" hidden="1" x14ac:dyDescent="0.2">
      <c r="A371" t="s">
        <v>17</v>
      </c>
      <c r="B371" t="s">
        <v>80</v>
      </c>
      <c r="C371" s="1">
        <v>42549</v>
      </c>
      <c r="D371" t="s">
        <v>672</v>
      </c>
      <c r="E371">
        <v>13115016</v>
      </c>
      <c r="F371" t="s">
        <v>995</v>
      </c>
      <c r="G371" s="4">
        <v>42576</v>
      </c>
      <c r="H371" t="s">
        <v>21</v>
      </c>
      <c r="I371" s="2">
        <v>207</v>
      </c>
      <c r="J371">
        <v>0</v>
      </c>
      <c r="K371" s="2">
        <v>207</v>
      </c>
      <c r="L371" s="3">
        <v>1</v>
      </c>
      <c r="M371" s="2">
        <v>207</v>
      </c>
      <c r="N371" s="3">
        <f t="array" ref="N371">$D$4</f>
        <v>3.55</v>
      </c>
      <c r="O371" s="2">
        <f t="array" ref="O371">IF(Tabela_padrão__GM_CONTAS_PAGAR_ABERTOS[[#This Row],[SIGLA_MOEDA]]="US$",Tabela_padrão__GM_CONTAS_PAGAR_ABERTOS[[#This Row],[VALOR_DOCUM]]*$D$4,Tabela_padrão__GM_CONTAS_PAGAR_ABERTOS[[#This Row],[SALDO_CONVERTIDO]])</f>
        <v>207</v>
      </c>
      <c r="P3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1" t="s">
        <v>28</v>
      </c>
      <c r="R371" t="s">
        <v>996</v>
      </c>
      <c r="S371" s="1">
        <v>42557</v>
      </c>
      <c r="T371" t="s">
        <v>997</v>
      </c>
      <c r="U371" s="3">
        <v>3.3934000000000002</v>
      </c>
      <c r="V371" s="2">
        <f>Tabela_padrão__GM_CONTAS_PAGAR_ABERTOS[[#This Row],[PTAX DESEMB]]*Tabela_padrão__GM_CONTAS_PAGAR_ABERTOS[[#This Row],[VALOR_DOCUM]]</f>
        <v>702.43380000000002</v>
      </c>
    </row>
    <row r="372" spans="1:22" hidden="1" x14ac:dyDescent="0.2">
      <c r="A372" t="s">
        <v>17</v>
      </c>
      <c r="B372" t="s">
        <v>80</v>
      </c>
      <c r="C372" s="1">
        <v>42549</v>
      </c>
      <c r="D372" t="s">
        <v>998</v>
      </c>
      <c r="E372">
        <v>13115026</v>
      </c>
      <c r="F372" t="s">
        <v>999</v>
      </c>
      <c r="G372" s="4">
        <v>42574</v>
      </c>
      <c r="H372" t="s">
        <v>21</v>
      </c>
      <c r="I372" s="2">
        <v>90</v>
      </c>
      <c r="J372">
        <v>0</v>
      </c>
      <c r="K372" s="2">
        <v>90</v>
      </c>
      <c r="L372" s="3">
        <v>1</v>
      </c>
      <c r="M372" s="2">
        <v>90</v>
      </c>
      <c r="N372" s="3">
        <f t="array" ref="N372">$D$4</f>
        <v>3.55</v>
      </c>
      <c r="O372" s="2">
        <f t="array" ref="O372">IF(Tabela_padrão__GM_CONTAS_PAGAR_ABERTOS[[#This Row],[SIGLA_MOEDA]]="US$",Tabela_padrão__GM_CONTAS_PAGAR_ABERTOS[[#This Row],[VALOR_DOCUM]]*$D$4,Tabela_padrão__GM_CONTAS_PAGAR_ABERTOS[[#This Row],[SALDO_CONVERTIDO]])</f>
        <v>90</v>
      </c>
      <c r="P3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2" t="s">
        <v>28</v>
      </c>
      <c r="R372" t="s">
        <v>1000</v>
      </c>
      <c r="S372" s="1">
        <v>42557</v>
      </c>
      <c r="T372" t="s">
        <v>1001</v>
      </c>
      <c r="U372" s="3">
        <v>3.3934000000000002</v>
      </c>
      <c r="V372" s="2">
        <f>Tabela_padrão__GM_CONTAS_PAGAR_ABERTOS[[#This Row],[PTAX DESEMB]]*Tabela_padrão__GM_CONTAS_PAGAR_ABERTOS[[#This Row],[VALOR_DOCUM]]</f>
        <v>305.40600000000001</v>
      </c>
    </row>
    <row r="373" spans="1:22" hidden="1" x14ac:dyDescent="0.2">
      <c r="A373" t="s">
        <v>17</v>
      </c>
      <c r="B373" t="s">
        <v>25</v>
      </c>
      <c r="C373" s="1">
        <v>42552</v>
      </c>
      <c r="D373" t="s">
        <v>1002</v>
      </c>
      <c r="E373">
        <v>13130027</v>
      </c>
      <c r="F373" t="s">
        <v>1003</v>
      </c>
      <c r="G373" s="4">
        <v>42563</v>
      </c>
      <c r="H373" t="s">
        <v>21</v>
      </c>
      <c r="I373" s="2">
        <v>1451.91</v>
      </c>
      <c r="J373">
        <v>0</v>
      </c>
      <c r="K373" s="2">
        <v>1451.91</v>
      </c>
      <c r="L373" s="3">
        <v>1</v>
      </c>
      <c r="M373" s="2">
        <v>1451.91</v>
      </c>
      <c r="N373" s="3">
        <f t="array" ref="N373">$D$4</f>
        <v>3.55</v>
      </c>
      <c r="O373" s="2">
        <f t="array" ref="O373">IF(Tabela_padrão__GM_CONTAS_PAGAR_ABERTOS[[#This Row],[SIGLA_MOEDA]]="US$",Tabela_padrão__GM_CONTAS_PAGAR_ABERTOS[[#This Row],[VALOR_DOCUM]]*$D$4,Tabela_padrão__GM_CONTAS_PAGAR_ABERTOS[[#This Row],[SALDO_CONVERTIDO]])</f>
        <v>1451.91</v>
      </c>
      <c r="P3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3" t="s">
        <v>28</v>
      </c>
      <c r="R373" t="s">
        <v>1004</v>
      </c>
      <c r="S373" s="1">
        <v>42557</v>
      </c>
      <c r="T373" t="s">
        <v>1005</v>
      </c>
      <c r="U373" s="3">
        <v>3.2098</v>
      </c>
      <c r="V373" s="2">
        <f>Tabela_padrão__GM_CONTAS_PAGAR_ABERTOS[[#This Row],[PTAX DESEMB]]*Tabela_padrão__GM_CONTAS_PAGAR_ABERTOS[[#This Row],[VALOR_DOCUM]]</f>
        <v>4660.3407180000004</v>
      </c>
    </row>
    <row r="374" spans="1:22" hidden="1" x14ac:dyDescent="0.2">
      <c r="A374" t="s">
        <v>17</v>
      </c>
      <c r="B374" t="s">
        <v>25</v>
      </c>
      <c r="C374" s="1">
        <v>42555</v>
      </c>
      <c r="D374" t="s">
        <v>1006</v>
      </c>
      <c r="E374">
        <v>13115016</v>
      </c>
      <c r="F374" t="s">
        <v>1007</v>
      </c>
      <c r="G374" s="4">
        <v>42575</v>
      </c>
      <c r="H374" t="s">
        <v>21</v>
      </c>
      <c r="I374" s="2">
        <v>372.5</v>
      </c>
      <c r="J374">
        <v>0</v>
      </c>
      <c r="K374" s="2">
        <v>372.5</v>
      </c>
      <c r="L374" s="3">
        <v>1</v>
      </c>
      <c r="M374" s="2">
        <v>372.5</v>
      </c>
      <c r="N374" s="3">
        <f t="array" ref="N374">$D$4</f>
        <v>3.55</v>
      </c>
      <c r="O374" s="2">
        <f t="array" ref="O374">IF(Tabela_padrão__GM_CONTAS_PAGAR_ABERTOS[[#This Row],[SIGLA_MOEDA]]="US$",Tabela_padrão__GM_CONTAS_PAGAR_ABERTOS[[#This Row],[VALOR_DOCUM]]*$D$4,Tabela_padrão__GM_CONTAS_PAGAR_ABERTOS[[#This Row],[SALDO_CONVERTIDO]])</f>
        <v>372.5</v>
      </c>
      <c r="P3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4" t="s">
        <v>28</v>
      </c>
      <c r="R374" t="s">
        <v>1008</v>
      </c>
      <c r="S374" s="1">
        <v>42557</v>
      </c>
      <c r="T374" t="s">
        <v>1009</v>
      </c>
      <c r="U374" s="3">
        <v>3.2298</v>
      </c>
      <c r="V374" s="2">
        <f>Tabela_padrão__GM_CONTAS_PAGAR_ABERTOS[[#This Row],[PTAX DESEMB]]*Tabela_padrão__GM_CONTAS_PAGAR_ABERTOS[[#This Row],[VALOR_DOCUM]]</f>
        <v>1203.1005</v>
      </c>
    </row>
    <row r="375" spans="1:22" hidden="1" x14ac:dyDescent="0.2">
      <c r="A375" t="s">
        <v>17</v>
      </c>
      <c r="B375" t="s">
        <v>25</v>
      </c>
      <c r="C375" s="1">
        <v>42555</v>
      </c>
      <c r="D375" t="s">
        <v>1010</v>
      </c>
      <c r="E375">
        <v>13115016</v>
      </c>
      <c r="F375" t="s">
        <v>1011</v>
      </c>
      <c r="G375" s="4">
        <v>42579</v>
      </c>
      <c r="H375" t="s">
        <v>21</v>
      </c>
      <c r="I375" s="2">
        <v>3987</v>
      </c>
      <c r="J375">
        <v>0</v>
      </c>
      <c r="K375" s="2">
        <v>3987</v>
      </c>
      <c r="L375" s="3">
        <v>1</v>
      </c>
      <c r="M375" s="2">
        <v>3987</v>
      </c>
      <c r="N375" s="3">
        <f t="array" ref="N375">$D$4</f>
        <v>3.55</v>
      </c>
      <c r="O375" s="2">
        <f t="array" ref="O375">IF(Tabela_padrão__GM_CONTAS_PAGAR_ABERTOS[[#This Row],[SIGLA_MOEDA]]="US$",Tabela_padrão__GM_CONTAS_PAGAR_ABERTOS[[#This Row],[VALOR_DOCUM]]*$D$4,Tabela_padrão__GM_CONTAS_PAGAR_ABERTOS[[#This Row],[SALDO_CONVERTIDO]])</f>
        <v>3987</v>
      </c>
      <c r="P3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5" t="s">
        <v>28</v>
      </c>
      <c r="R375" t="s">
        <v>657</v>
      </c>
      <c r="S375" s="1">
        <v>42557</v>
      </c>
      <c r="T375" t="s">
        <v>1012</v>
      </c>
      <c r="U375" s="3">
        <v>3.2298</v>
      </c>
      <c r="V375" s="2">
        <f>Tabela_padrão__GM_CONTAS_PAGAR_ABERTOS[[#This Row],[PTAX DESEMB]]*Tabela_padrão__GM_CONTAS_PAGAR_ABERTOS[[#This Row],[VALOR_DOCUM]]</f>
        <v>12877.212600000001</v>
      </c>
    </row>
    <row r="376" spans="1:22" hidden="1" x14ac:dyDescent="0.2">
      <c r="A376" t="s">
        <v>17</v>
      </c>
      <c r="B376" t="s">
        <v>25</v>
      </c>
      <c r="C376" s="1">
        <v>42555</v>
      </c>
      <c r="D376" t="s">
        <v>1013</v>
      </c>
      <c r="E376">
        <v>13115016</v>
      </c>
      <c r="F376" t="s">
        <v>1014</v>
      </c>
      <c r="G376" s="4">
        <v>42568</v>
      </c>
      <c r="H376" t="s">
        <v>21</v>
      </c>
      <c r="I376" s="2">
        <v>1566</v>
      </c>
      <c r="J376">
        <v>0</v>
      </c>
      <c r="K376" s="2">
        <v>1566</v>
      </c>
      <c r="L376" s="3">
        <v>1</v>
      </c>
      <c r="M376" s="2">
        <v>1566</v>
      </c>
      <c r="N376" s="3">
        <f t="array" ref="N376">$D$4</f>
        <v>3.55</v>
      </c>
      <c r="O376" s="2">
        <f t="array" ref="O376">IF(Tabela_padrão__GM_CONTAS_PAGAR_ABERTOS[[#This Row],[SIGLA_MOEDA]]="US$",Tabela_padrão__GM_CONTAS_PAGAR_ABERTOS[[#This Row],[VALOR_DOCUM]]*$D$4,Tabela_padrão__GM_CONTAS_PAGAR_ABERTOS[[#This Row],[SALDO_CONVERTIDO]])</f>
        <v>1566</v>
      </c>
      <c r="P3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6" t="s">
        <v>28</v>
      </c>
      <c r="R376" t="s">
        <v>657</v>
      </c>
      <c r="S376" s="1">
        <v>42557</v>
      </c>
      <c r="T376" t="s">
        <v>1015</v>
      </c>
      <c r="U376" s="3">
        <v>3.2298</v>
      </c>
      <c r="V376" s="2">
        <f>Tabela_padrão__GM_CONTAS_PAGAR_ABERTOS[[#This Row],[PTAX DESEMB]]*Tabela_padrão__GM_CONTAS_PAGAR_ABERTOS[[#This Row],[VALOR_DOCUM]]</f>
        <v>5057.8667999999998</v>
      </c>
    </row>
    <row r="377" spans="1:22" hidden="1" x14ac:dyDescent="0.2">
      <c r="A377" t="s">
        <v>17</v>
      </c>
      <c r="B377" t="s">
        <v>25</v>
      </c>
      <c r="C377" s="1">
        <v>42555</v>
      </c>
      <c r="D377" t="s">
        <v>1016</v>
      </c>
      <c r="E377">
        <v>15101004</v>
      </c>
      <c r="F377" t="s">
        <v>1017</v>
      </c>
      <c r="G377" s="4">
        <v>42580</v>
      </c>
      <c r="H377" t="s">
        <v>21</v>
      </c>
      <c r="I377" s="2">
        <v>3350</v>
      </c>
      <c r="J377">
        <v>0</v>
      </c>
      <c r="K377" s="2">
        <v>3350</v>
      </c>
      <c r="L377" s="3">
        <v>1</v>
      </c>
      <c r="M377" s="2">
        <v>3350</v>
      </c>
      <c r="N377" s="3">
        <f t="array" ref="N377">$D$4</f>
        <v>3.55</v>
      </c>
      <c r="O377" s="2">
        <f t="array" ref="O377">IF(Tabela_padrão__GM_CONTAS_PAGAR_ABERTOS[[#This Row],[SIGLA_MOEDA]]="US$",Tabela_padrão__GM_CONTAS_PAGAR_ABERTOS[[#This Row],[VALOR_DOCUM]]*$D$4,Tabela_padrão__GM_CONTAS_PAGAR_ABERTOS[[#This Row],[SALDO_CONVERTIDO]])</f>
        <v>3350</v>
      </c>
      <c r="P3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7" t="s">
        <v>28</v>
      </c>
      <c r="R377" t="s">
        <v>956</v>
      </c>
      <c r="S377" s="1">
        <v>42557</v>
      </c>
      <c r="T377" t="s">
        <v>1018</v>
      </c>
      <c r="U377" s="3">
        <v>3.2298</v>
      </c>
      <c r="V377" s="2">
        <f>Tabela_padrão__GM_CONTAS_PAGAR_ABERTOS[[#This Row],[PTAX DESEMB]]*Tabela_padrão__GM_CONTAS_PAGAR_ABERTOS[[#This Row],[VALOR_DOCUM]]</f>
        <v>10819.83</v>
      </c>
    </row>
    <row r="378" spans="1:22" hidden="1" x14ac:dyDescent="0.2">
      <c r="A378" t="s">
        <v>17</v>
      </c>
      <c r="B378" t="s">
        <v>25</v>
      </c>
      <c r="C378" s="1">
        <v>42555</v>
      </c>
      <c r="D378" t="s">
        <v>722</v>
      </c>
      <c r="E378">
        <v>13115002</v>
      </c>
      <c r="F378" t="s">
        <v>1019</v>
      </c>
      <c r="G378" s="4">
        <v>42573</v>
      </c>
      <c r="H378" t="s">
        <v>21</v>
      </c>
      <c r="I378" s="2">
        <v>685.54</v>
      </c>
      <c r="J378">
        <v>0</v>
      </c>
      <c r="K378" s="2">
        <v>685.54</v>
      </c>
      <c r="L378" s="3">
        <v>1</v>
      </c>
      <c r="M378" s="2">
        <v>685.54</v>
      </c>
      <c r="N378" s="3">
        <f t="array" ref="N378">$D$4</f>
        <v>3.55</v>
      </c>
      <c r="O378" s="2">
        <f t="array" ref="O378">IF(Tabela_padrão__GM_CONTAS_PAGAR_ABERTOS[[#This Row],[SIGLA_MOEDA]]="US$",Tabela_padrão__GM_CONTAS_PAGAR_ABERTOS[[#This Row],[VALOR_DOCUM]]*$D$4,Tabela_padrão__GM_CONTAS_PAGAR_ABERTOS[[#This Row],[SALDO_CONVERTIDO]])</f>
        <v>685.54</v>
      </c>
      <c r="P3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8" t="s">
        <v>28</v>
      </c>
      <c r="R378" t="s">
        <v>682</v>
      </c>
      <c r="S378" s="1">
        <v>42557</v>
      </c>
      <c r="T378" t="s">
        <v>1020</v>
      </c>
      <c r="U378" s="3">
        <v>3.2298</v>
      </c>
      <c r="V378" s="2">
        <f>Tabela_padrão__GM_CONTAS_PAGAR_ABERTOS[[#This Row],[PTAX DESEMB]]*Tabela_padrão__GM_CONTAS_PAGAR_ABERTOS[[#This Row],[VALOR_DOCUM]]</f>
        <v>2214.1570919999999</v>
      </c>
    </row>
    <row r="379" spans="1:22" hidden="1" x14ac:dyDescent="0.2">
      <c r="A379" t="s">
        <v>17</v>
      </c>
      <c r="B379" t="s">
        <v>25</v>
      </c>
      <c r="C379" s="1">
        <v>42555</v>
      </c>
      <c r="D379" t="s">
        <v>1021</v>
      </c>
      <c r="E379">
        <v>13115002</v>
      </c>
      <c r="F379" t="s">
        <v>1022</v>
      </c>
      <c r="G379" s="4">
        <v>42572</v>
      </c>
      <c r="H379" t="s">
        <v>21</v>
      </c>
      <c r="I379" s="2">
        <v>382.5</v>
      </c>
      <c r="J379">
        <v>0</v>
      </c>
      <c r="K379" s="2">
        <v>382.5</v>
      </c>
      <c r="L379" s="3">
        <v>1</v>
      </c>
      <c r="M379" s="2">
        <v>382.5</v>
      </c>
      <c r="N379" s="3">
        <f t="array" ref="N379">$D$4</f>
        <v>3.55</v>
      </c>
      <c r="O379" s="2">
        <f t="array" ref="O379">IF(Tabela_padrão__GM_CONTAS_PAGAR_ABERTOS[[#This Row],[SIGLA_MOEDA]]="US$",Tabela_padrão__GM_CONTAS_PAGAR_ABERTOS[[#This Row],[VALOR_DOCUM]]*$D$4,Tabela_padrão__GM_CONTAS_PAGAR_ABERTOS[[#This Row],[SALDO_CONVERTIDO]])</f>
        <v>382.5</v>
      </c>
      <c r="P3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79" t="s">
        <v>28</v>
      </c>
      <c r="R379" t="s">
        <v>887</v>
      </c>
      <c r="S379" s="1">
        <v>42557</v>
      </c>
      <c r="T379" t="s">
        <v>1023</v>
      </c>
      <c r="U379" s="3">
        <v>3.2298</v>
      </c>
      <c r="V379" s="2">
        <f>Tabela_padrão__GM_CONTAS_PAGAR_ABERTOS[[#This Row],[PTAX DESEMB]]*Tabela_padrão__GM_CONTAS_PAGAR_ABERTOS[[#This Row],[VALOR_DOCUM]]</f>
        <v>1235.3985</v>
      </c>
    </row>
    <row r="380" spans="1:22" hidden="1" x14ac:dyDescent="0.2">
      <c r="A380" t="s">
        <v>17</v>
      </c>
      <c r="B380" t="s">
        <v>25</v>
      </c>
      <c r="C380" s="1">
        <v>42555</v>
      </c>
      <c r="D380" t="s">
        <v>1024</v>
      </c>
      <c r="E380">
        <v>13115016</v>
      </c>
      <c r="F380" t="s">
        <v>1025</v>
      </c>
      <c r="G380" s="4">
        <v>42576</v>
      </c>
      <c r="H380" t="s">
        <v>21</v>
      </c>
      <c r="I380" s="2">
        <v>160</v>
      </c>
      <c r="J380">
        <v>0</v>
      </c>
      <c r="K380" s="2">
        <v>160</v>
      </c>
      <c r="L380" s="3">
        <v>1</v>
      </c>
      <c r="M380" s="2">
        <v>160</v>
      </c>
      <c r="N380" s="3">
        <f t="array" ref="N380">$D$4</f>
        <v>3.55</v>
      </c>
      <c r="O380" s="2">
        <f t="array" ref="O380">IF(Tabela_padrão__GM_CONTAS_PAGAR_ABERTOS[[#This Row],[SIGLA_MOEDA]]="US$",Tabela_padrão__GM_CONTAS_PAGAR_ABERTOS[[#This Row],[VALOR_DOCUM]]*$D$4,Tabela_padrão__GM_CONTAS_PAGAR_ABERTOS[[#This Row],[SALDO_CONVERTIDO]])</f>
        <v>160</v>
      </c>
      <c r="P3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0" t="s">
        <v>28</v>
      </c>
      <c r="R380" t="s">
        <v>960</v>
      </c>
      <c r="S380" s="1">
        <v>42557</v>
      </c>
      <c r="T380" t="s">
        <v>1026</v>
      </c>
      <c r="U380" s="3">
        <v>3.2298</v>
      </c>
      <c r="V380" s="2">
        <f>Tabela_padrão__GM_CONTAS_PAGAR_ABERTOS[[#This Row],[PTAX DESEMB]]*Tabela_padrão__GM_CONTAS_PAGAR_ABERTOS[[#This Row],[VALOR_DOCUM]]</f>
        <v>516.76800000000003</v>
      </c>
    </row>
    <row r="381" spans="1:22" hidden="1" x14ac:dyDescent="0.2">
      <c r="A381" t="s">
        <v>17</v>
      </c>
      <c r="B381" t="s">
        <v>80</v>
      </c>
      <c r="C381" s="1">
        <v>42550</v>
      </c>
      <c r="D381" t="s">
        <v>1027</v>
      </c>
      <c r="E381">
        <v>13115002</v>
      </c>
      <c r="F381" t="s">
        <v>1028</v>
      </c>
      <c r="G381" s="4">
        <v>42558</v>
      </c>
      <c r="H381" t="s">
        <v>21</v>
      </c>
      <c r="I381" s="2">
        <v>89.55</v>
      </c>
      <c r="J381">
        <v>0</v>
      </c>
      <c r="K381" s="2">
        <v>89.55</v>
      </c>
      <c r="L381" s="3">
        <v>1</v>
      </c>
      <c r="M381" s="2">
        <v>89.55</v>
      </c>
      <c r="N381" s="3">
        <f t="array" ref="N381">$D$4</f>
        <v>3.55</v>
      </c>
      <c r="O381" s="2">
        <f t="array" ref="O381">IF(Tabela_padrão__GM_CONTAS_PAGAR_ABERTOS[[#This Row],[SIGLA_MOEDA]]="US$",Tabela_padrão__GM_CONTAS_PAGAR_ABERTOS[[#This Row],[VALOR_DOCUM]]*$D$4,Tabela_padrão__GM_CONTAS_PAGAR_ABERTOS[[#This Row],[SALDO_CONVERTIDO]])</f>
        <v>89.55</v>
      </c>
      <c r="P3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1" t="s">
        <v>28</v>
      </c>
      <c r="R381" t="s">
        <v>793</v>
      </c>
      <c r="S381" s="1">
        <v>42557</v>
      </c>
      <c r="T381" t="s">
        <v>1029</v>
      </c>
      <c r="U381" s="3">
        <v>3.3267000000000002</v>
      </c>
      <c r="V381" s="2">
        <f>Tabela_padrão__GM_CONTAS_PAGAR_ABERTOS[[#This Row],[PTAX DESEMB]]*Tabela_padrão__GM_CONTAS_PAGAR_ABERTOS[[#This Row],[VALOR_DOCUM]]</f>
        <v>297.90598499999999</v>
      </c>
    </row>
    <row r="382" spans="1:22" hidden="1" x14ac:dyDescent="0.2">
      <c r="A382" t="s">
        <v>17</v>
      </c>
      <c r="B382" t="s">
        <v>323</v>
      </c>
      <c r="C382" s="1">
        <v>42541</v>
      </c>
      <c r="D382" t="s">
        <v>417</v>
      </c>
      <c r="E382">
        <v>13115016</v>
      </c>
      <c r="F382" t="s">
        <v>1030</v>
      </c>
      <c r="G382" s="4">
        <v>42566</v>
      </c>
      <c r="H382" t="s">
        <v>21</v>
      </c>
      <c r="I382" s="2">
        <v>588.22</v>
      </c>
      <c r="J382">
        <v>0</v>
      </c>
      <c r="K382" s="2">
        <v>588.22</v>
      </c>
      <c r="L382" s="3">
        <v>1</v>
      </c>
      <c r="M382" s="2">
        <v>588.22</v>
      </c>
      <c r="N382" s="3">
        <f t="array" ref="N382">$D$4</f>
        <v>3.55</v>
      </c>
      <c r="O382" s="2">
        <f t="array" ref="O382">IF(Tabela_padrão__GM_CONTAS_PAGAR_ABERTOS[[#This Row],[SIGLA_MOEDA]]="US$",Tabela_padrão__GM_CONTAS_PAGAR_ABERTOS[[#This Row],[VALOR_DOCUM]]*$D$4,Tabela_padrão__GM_CONTAS_PAGAR_ABERTOS[[#This Row],[SALDO_CONVERTIDO]])</f>
        <v>588.22</v>
      </c>
      <c r="P3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2" t="s">
        <v>28</v>
      </c>
      <c r="R382" t="s">
        <v>925</v>
      </c>
      <c r="S382" s="1">
        <v>42557</v>
      </c>
      <c r="T382" t="s">
        <v>1031</v>
      </c>
      <c r="U382" s="3">
        <v>3.4371999999999998</v>
      </c>
      <c r="V382" s="2">
        <f>Tabela_padrão__GM_CONTAS_PAGAR_ABERTOS[[#This Row],[PTAX DESEMB]]*Tabela_padrão__GM_CONTAS_PAGAR_ABERTOS[[#This Row],[VALOR_DOCUM]]</f>
        <v>2021.829784</v>
      </c>
    </row>
    <row r="383" spans="1:22" hidden="1" x14ac:dyDescent="0.2">
      <c r="A383" t="s">
        <v>17</v>
      </c>
      <c r="B383" t="s">
        <v>80</v>
      </c>
      <c r="C383" s="1">
        <v>42556</v>
      </c>
      <c r="D383" t="s">
        <v>1032</v>
      </c>
      <c r="E383">
        <v>13106002</v>
      </c>
      <c r="F383" t="s">
        <v>1033</v>
      </c>
      <c r="G383" s="4">
        <v>42569</v>
      </c>
      <c r="H383" t="s">
        <v>21</v>
      </c>
      <c r="I383" s="2">
        <v>102.16</v>
      </c>
      <c r="J383">
        <v>0</v>
      </c>
      <c r="K383" s="2">
        <v>102.16</v>
      </c>
      <c r="L383" s="3">
        <v>1</v>
      </c>
      <c r="M383" s="2">
        <v>102.16</v>
      </c>
      <c r="N383" s="3">
        <f t="array" ref="N383">$D$4</f>
        <v>3.55</v>
      </c>
      <c r="O383" s="2">
        <f t="array" ref="O383">IF(Tabela_padrão__GM_CONTAS_PAGAR_ABERTOS[[#This Row],[SIGLA_MOEDA]]="US$",Tabela_padrão__GM_CONTAS_PAGAR_ABERTOS[[#This Row],[VALOR_DOCUM]]*$D$4,Tabela_padrão__GM_CONTAS_PAGAR_ABERTOS[[#This Row],[SALDO_CONVERTIDO]])</f>
        <v>102.16</v>
      </c>
      <c r="P3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3" t="s">
        <v>732</v>
      </c>
      <c r="R383" t="s">
        <v>1034</v>
      </c>
      <c r="S383" s="1">
        <v>42557</v>
      </c>
      <c r="T383" t="s">
        <v>1035</v>
      </c>
      <c r="U383" s="3">
        <v>3.2480000000000002</v>
      </c>
      <c r="V383" s="2">
        <f>Tabela_padrão__GM_CONTAS_PAGAR_ABERTOS[[#This Row],[PTAX DESEMB]]*Tabela_padrão__GM_CONTAS_PAGAR_ABERTOS[[#This Row],[VALOR_DOCUM]]</f>
        <v>331.81567999999999</v>
      </c>
    </row>
    <row r="384" spans="1:22" hidden="1" x14ac:dyDescent="0.2">
      <c r="A384" t="s">
        <v>17</v>
      </c>
      <c r="B384" t="s">
        <v>18</v>
      </c>
      <c r="C384" s="1">
        <v>42537</v>
      </c>
      <c r="D384" t="s">
        <v>971</v>
      </c>
      <c r="E384">
        <v>13130021</v>
      </c>
      <c r="F384" t="s">
        <v>1036</v>
      </c>
      <c r="G384" s="4">
        <v>42558</v>
      </c>
      <c r="H384" t="s">
        <v>21</v>
      </c>
      <c r="I384" s="2">
        <v>76.62</v>
      </c>
      <c r="J384">
        <v>0</v>
      </c>
      <c r="K384" s="2">
        <v>76.62</v>
      </c>
      <c r="L384" s="3">
        <v>1</v>
      </c>
      <c r="M384" s="2">
        <v>76.62</v>
      </c>
      <c r="N384" s="3">
        <f t="array" ref="N384">$D$4</f>
        <v>3.55</v>
      </c>
      <c r="O384" s="2">
        <f t="array" ref="O384">IF(Tabela_padrão__GM_CONTAS_PAGAR_ABERTOS[[#This Row],[SIGLA_MOEDA]]="US$",Tabela_padrão__GM_CONTAS_PAGAR_ABERTOS[[#This Row],[VALOR_DOCUM]]*$D$4,Tabela_padrão__GM_CONTAS_PAGAR_ABERTOS[[#This Row],[SALDO_CONVERTIDO]])</f>
        <v>76.62</v>
      </c>
      <c r="P3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4" t="s">
        <v>973</v>
      </c>
      <c r="R384" t="s">
        <v>1037</v>
      </c>
      <c r="S384" s="1">
        <v>42557</v>
      </c>
      <c r="T384" t="s">
        <v>1038</v>
      </c>
      <c r="U384" s="3">
        <v>3.4767999999999999</v>
      </c>
      <c r="V384" s="2">
        <f>Tabela_padrão__GM_CONTAS_PAGAR_ABERTOS[[#This Row],[PTAX DESEMB]]*Tabela_padrão__GM_CONTAS_PAGAR_ABERTOS[[#This Row],[VALOR_DOCUM]]</f>
        <v>266.39241600000003</v>
      </c>
    </row>
    <row r="385" spans="1:22" hidden="1" x14ac:dyDescent="0.2">
      <c r="A385" t="s">
        <v>17</v>
      </c>
      <c r="B385" t="s">
        <v>25</v>
      </c>
      <c r="C385" s="1">
        <v>42549</v>
      </c>
      <c r="D385" t="s">
        <v>967</v>
      </c>
      <c r="E385">
        <v>13115026</v>
      </c>
      <c r="F385" t="s">
        <v>1039</v>
      </c>
      <c r="G385" s="4">
        <v>42622</v>
      </c>
      <c r="H385" t="s">
        <v>21</v>
      </c>
      <c r="I385" s="2">
        <v>193.23</v>
      </c>
      <c r="K385" s="2">
        <v>193.23</v>
      </c>
      <c r="L385" s="3">
        <v>1</v>
      </c>
      <c r="M385" s="2">
        <v>193.23</v>
      </c>
      <c r="N385" s="3">
        <f t="array" ref="N385">$D$4</f>
        <v>3.55</v>
      </c>
      <c r="O385" s="2">
        <f t="array" ref="O385">IF(Tabela_padrão__GM_CONTAS_PAGAR_ABERTOS[[#This Row],[SIGLA_MOEDA]]="US$",Tabela_padrão__GM_CONTAS_PAGAR_ABERTOS[[#This Row],[VALOR_DOCUM]]*$D$4,Tabela_padrão__GM_CONTAS_PAGAR_ABERTOS[[#This Row],[SALDO_CONVERTIDO]])</f>
        <v>193.23</v>
      </c>
      <c r="P3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5" t="s">
        <v>28</v>
      </c>
      <c r="R385" t="s">
        <v>1040</v>
      </c>
      <c r="S385" s="1">
        <v>42557</v>
      </c>
      <c r="T385" t="s">
        <v>1041</v>
      </c>
      <c r="U385" s="3">
        <v>3.3934000000000002</v>
      </c>
      <c r="V385" s="2">
        <f>Tabela_padrão__GM_CONTAS_PAGAR_ABERTOS[[#This Row],[PTAX DESEMB]]*Tabela_padrão__GM_CONTAS_PAGAR_ABERTOS[[#This Row],[VALOR_DOCUM]]</f>
        <v>655.706682</v>
      </c>
    </row>
    <row r="386" spans="1:22" hidden="1" x14ac:dyDescent="0.2">
      <c r="A386" t="s">
        <v>17</v>
      </c>
      <c r="B386" t="s">
        <v>25</v>
      </c>
      <c r="C386" s="1">
        <v>42549</v>
      </c>
      <c r="D386" t="s">
        <v>967</v>
      </c>
      <c r="E386">
        <v>13115016</v>
      </c>
      <c r="F386" t="s">
        <v>1042</v>
      </c>
      <c r="G386" s="4">
        <v>42594</v>
      </c>
      <c r="H386" t="s">
        <v>21</v>
      </c>
      <c r="I386" s="2">
        <v>299.69</v>
      </c>
      <c r="K386" s="2">
        <v>299.69</v>
      </c>
      <c r="L386" s="3">
        <v>1</v>
      </c>
      <c r="M386" s="2">
        <v>299.69</v>
      </c>
      <c r="N386" s="3">
        <f t="array" ref="N386">$D$4</f>
        <v>3.55</v>
      </c>
      <c r="O386" s="2">
        <f t="array" ref="O386">IF(Tabela_padrão__GM_CONTAS_PAGAR_ABERTOS[[#This Row],[SIGLA_MOEDA]]="US$",Tabela_padrão__GM_CONTAS_PAGAR_ABERTOS[[#This Row],[VALOR_DOCUM]]*$D$4,Tabela_padrão__GM_CONTAS_PAGAR_ABERTOS[[#This Row],[SALDO_CONVERTIDO]])</f>
        <v>299.69</v>
      </c>
      <c r="P3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6" t="s">
        <v>28</v>
      </c>
      <c r="R386" t="s">
        <v>1043</v>
      </c>
      <c r="S386" s="1">
        <v>42557</v>
      </c>
      <c r="T386" t="s">
        <v>1044</v>
      </c>
      <c r="U386" s="3">
        <v>3.3934000000000002</v>
      </c>
      <c r="V386" s="2">
        <f>Tabela_padrão__GM_CONTAS_PAGAR_ABERTOS[[#This Row],[PTAX DESEMB]]*Tabela_padrão__GM_CONTAS_PAGAR_ABERTOS[[#This Row],[VALOR_DOCUM]]</f>
        <v>1016.9680460000001</v>
      </c>
    </row>
    <row r="387" spans="1:22" hidden="1" x14ac:dyDescent="0.2">
      <c r="A387" t="s">
        <v>17</v>
      </c>
      <c r="B387" t="s">
        <v>25</v>
      </c>
      <c r="C387" s="1">
        <v>42549</v>
      </c>
      <c r="D387" t="s">
        <v>967</v>
      </c>
      <c r="E387">
        <v>13115016</v>
      </c>
      <c r="F387" t="s">
        <v>1042</v>
      </c>
      <c r="G387" s="4">
        <v>42622</v>
      </c>
      <c r="H387" t="s">
        <v>21</v>
      </c>
      <c r="I387" s="2">
        <v>299.68</v>
      </c>
      <c r="K387" s="2">
        <v>299.68</v>
      </c>
      <c r="L387" s="3">
        <v>1</v>
      </c>
      <c r="M387" s="2">
        <v>299.68</v>
      </c>
      <c r="N387" s="3">
        <f t="array" ref="N387">$D$4</f>
        <v>3.55</v>
      </c>
      <c r="O387" s="2">
        <f t="array" ref="O387">IF(Tabela_padrão__GM_CONTAS_PAGAR_ABERTOS[[#This Row],[SIGLA_MOEDA]]="US$",Tabela_padrão__GM_CONTAS_PAGAR_ABERTOS[[#This Row],[VALOR_DOCUM]]*$D$4,Tabela_padrão__GM_CONTAS_PAGAR_ABERTOS[[#This Row],[SALDO_CONVERTIDO]])</f>
        <v>299.68</v>
      </c>
      <c r="P3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7" t="s">
        <v>28</v>
      </c>
      <c r="R387" t="s">
        <v>1043</v>
      </c>
      <c r="S387" s="1">
        <v>42557</v>
      </c>
      <c r="T387" t="s">
        <v>1045</v>
      </c>
      <c r="U387" s="3">
        <v>3.3934000000000002</v>
      </c>
      <c r="V387" s="2">
        <f>Tabela_padrão__GM_CONTAS_PAGAR_ABERTOS[[#This Row],[PTAX DESEMB]]*Tabela_padrão__GM_CONTAS_PAGAR_ABERTOS[[#This Row],[VALOR_DOCUM]]</f>
        <v>1016.934112</v>
      </c>
    </row>
    <row r="388" spans="1:22" hidden="1" x14ac:dyDescent="0.2">
      <c r="A388" t="s">
        <v>17</v>
      </c>
      <c r="B388" t="s">
        <v>18</v>
      </c>
      <c r="C388" s="1">
        <v>42551</v>
      </c>
      <c r="D388" t="s">
        <v>1046</v>
      </c>
      <c r="E388">
        <v>13130006</v>
      </c>
      <c r="F388" t="s">
        <v>1047</v>
      </c>
      <c r="G388" s="4">
        <v>42565</v>
      </c>
      <c r="H388" t="s">
        <v>21</v>
      </c>
      <c r="I388" s="2">
        <v>126</v>
      </c>
      <c r="J388">
        <v>0</v>
      </c>
      <c r="K388" s="2">
        <v>126</v>
      </c>
      <c r="L388" s="3">
        <v>1</v>
      </c>
      <c r="M388" s="2">
        <v>126</v>
      </c>
      <c r="N388" s="3">
        <f t="array" ref="N388">$D$4</f>
        <v>3.55</v>
      </c>
      <c r="O388" s="2">
        <f t="array" ref="O388">IF(Tabela_padrão__GM_CONTAS_PAGAR_ABERTOS[[#This Row],[SIGLA_MOEDA]]="US$",Tabela_padrão__GM_CONTAS_PAGAR_ABERTOS[[#This Row],[VALOR_DOCUM]]*$D$4,Tabela_padrão__GM_CONTAS_PAGAR_ABERTOS[[#This Row],[SALDO_CONVERTIDO]])</f>
        <v>126</v>
      </c>
      <c r="P3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8" t="s">
        <v>28</v>
      </c>
      <c r="R388" t="s">
        <v>1048</v>
      </c>
      <c r="S388" s="1">
        <v>42557</v>
      </c>
      <c r="T388" t="s">
        <v>1049</v>
      </c>
      <c r="U388" s="3">
        <v>3.2435</v>
      </c>
      <c r="V388" s="2">
        <f>Tabela_padrão__GM_CONTAS_PAGAR_ABERTOS[[#This Row],[PTAX DESEMB]]*Tabela_padrão__GM_CONTAS_PAGAR_ABERTOS[[#This Row],[VALOR_DOCUM]]</f>
        <v>408.68099999999998</v>
      </c>
    </row>
    <row r="389" spans="1:22" hidden="1" x14ac:dyDescent="0.2">
      <c r="A389" t="s">
        <v>17</v>
      </c>
      <c r="B389" t="s">
        <v>202</v>
      </c>
      <c r="C389" s="1">
        <v>42543</v>
      </c>
      <c r="D389" t="s">
        <v>548</v>
      </c>
      <c r="E389">
        <v>15101003</v>
      </c>
      <c r="F389" t="s">
        <v>1050</v>
      </c>
      <c r="G389" s="4">
        <v>42626</v>
      </c>
      <c r="H389" t="s">
        <v>21</v>
      </c>
      <c r="I389" s="2">
        <v>1230</v>
      </c>
      <c r="K389" s="2">
        <v>1230</v>
      </c>
      <c r="L389" s="3">
        <v>1</v>
      </c>
      <c r="M389" s="2">
        <v>1230</v>
      </c>
      <c r="N389" s="3">
        <f t="array" ref="N389">$D$4</f>
        <v>3.55</v>
      </c>
      <c r="O389" s="2">
        <f t="array" ref="O389">IF(Tabela_padrão__GM_CONTAS_PAGAR_ABERTOS[[#This Row],[SIGLA_MOEDA]]="US$",Tabela_padrão__GM_CONTAS_PAGAR_ABERTOS[[#This Row],[VALOR_DOCUM]]*$D$4,Tabela_padrão__GM_CONTAS_PAGAR_ABERTOS[[#This Row],[SALDO_CONVERTIDO]])</f>
        <v>1230</v>
      </c>
      <c r="P3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89" t="s">
        <v>28</v>
      </c>
      <c r="R389" t="s">
        <v>1051</v>
      </c>
      <c r="S389" s="1">
        <v>42557</v>
      </c>
      <c r="T389" t="s">
        <v>1052</v>
      </c>
      <c r="U389" s="3">
        <v>3.3896999999999999</v>
      </c>
      <c r="V389" s="2">
        <f>Tabela_padrão__GM_CONTAS_PAGAR_ABERTOS[[#This Row],[PTAX DESEMB]]*Tabela_padrão__GM_CONTAS_PAGAR_ABERTOS[[#This Row],[VALOR_DOCUM]]</f>
        <v>4169.3310000000001</v>
      </c>
    </row>
    <row r="390" spans="1:22" hidden="1" x14ac:dyDescent="0.2">
      <c r="A390" t="s">
        <v>17</v>
      </c>
      <c r="B390" t="s">
        <v>80</v>
      </c>
      <c r="C390" s="1">
        <v>42536</v>
      </c>
      <c r="D390" t="s">
        <v>548</v>
      </c>
      <c r="E390">
        <v>15103011</v>
      </c>
      <c r="F390" t="s">
        <v>1053</v>
      </c>
      <c r="G390" s="4">
        <v>42571</v>
      </c>
      <c r="H390" t="s">
        <v>21</v>
      </c>
      <c r="I390" s="2">
        <v>431.39</v>
      </c>
      <c r="K390" s="2">
        <v>431.39</v>
      </c>
      <c r="L390" s="3">
        <v>1</v>
      </c>
      <c r="M390" s="2">
        <v>431.39</v>
      </c>
      <c r="N390" s="3">
        <f t="array" ref="N390">$D$4</f>
        <v>3.55</v>
      </c>
      <c r="O390" s="2">
        <f t="array" ref="O390">IF(Tabela_padrão__GM_CONTAS_PAGAR_ABERTOS[[#This Row],[SIGLA_MOEDA]]="US$",Tabela_padrão__GM_CONTAS_PAGAR_ABERTOS[[#This Row],[VALOR_DOCUM]]*$D$4,Tabela_padrão__GM_CONTAS_PAGAR_ABERTOS[[#This Row],[SALDO_CONVERTIDO]])</f>
        <v>431.39</v>
      </c>
      <c r="P3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0" t="s">
        <v>28</v>
      </c>
      <c r="R390" t="s">
        <v>1054</v>
      </c>
      <c r="S390" s="1">
        <v>42557</v>
      </c>
      <c r="T390" t="s">
        <v>1055</v>
      </c>
      <c r="U390" s="3">
        <v>3.4839000000000002</v>
      </c>
      <c r="V390" s="2">
        <f>Tabela_padrão__GM_CONTAS_PAGAR_ABERTOS[[#This Row],[PTAX DESEMB]]*Tabela_padrão__GM_CONTAS_PAGAR_ABERTOS[[#This Row],[VALOR_DOCUM]]</f>
        <v>1502.919621</v>
      </c>
    </row>
    <row r="391" spans="1:22" hidden="1" x14ac:dyDescent="0.2">
      <c r="A391" t="s">
        <v>17</v>
      </c>
      <c r="B391" t="s">
        <v>80</v>
      </c>
      <c r="C391" s="1">
        <v>42538</v>
      </c>
      <c r="D391" t="s">
        <v>668</v>
      </c>
      <c r="E391">
        <v>13115016</v>
      </c>
      <c r="F391" t="s">
        <v>1056</v>
      </c>
      <c r="G391" s="4">
        <v>42566</v>
      </c>
      <c r="H391" t="s">
        <v>21</v>
      </c>
      <c r="I391" s="2">
        <v>38.549999999999997</v>
      </c>
      <c r="J391">
        <v>0</v>
      </c>
      <c r="K391" s="2">
        <v>38.549999999999997</v>
      </c>
      <c r="L391" s="3">
        <v>1</v>
      </c>
      <c r="M391" s="2">
        <v>38.549999999999997</v>
      </c>
      <c r="N391" s="3">
        <f t="array" ref="N391">$D$4</f>
        <v>3.55</v>
      </c>
      <c r="O391" s="2">
        <f t="array" ref="O391">IF(Tabela_padrão__GM_CONTAS_PAGAR_ABERTOS[[#This Row],[SIGLA_MOEDA]]="US$",Tabela_padrão__GM_CONTAS_PAGAR_ABERTOS[[#This Row],[VALOR_DOCUM]]*$D$4,Tabela_padrão__GM_CONTAS_PAGAR_ABERTOS[[#This Row],[SALDO_CONVERTIDO]])</f>
        <v>38.549999999999997</v>
      </c>
      <c r="P3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1" t="s">
        <v>28</v>
      </c>
      <c r="R391" t="s">
        <v>1057</v>
      </c>
      <c r="S391" s="1">
        <v>42557</v>
      </c>
      <c r="T391" t="s">
        <v>1058</v>
      </c>
      <c r="U391" s="3">
        <v>3.4904000000000002</v>
      </c>
      <c r="V391" s="2">
        <f>Tabela_padrão__GM_CONTAS_PAGAR_ABERTOS[[#This Row],[PTAX DESEMB]]*Tabela_padrão__GM_CONTAS_PAGAR_ABERTOS[[#This Row],[VALOR_DOCUM]]</f>
        <v>134.55492000000001</v>
      </c>
    </row>
    <row r="392" spans="1:22" hidden="1" x14ac:dyDescent="0.2">
      <c r="A392" t="s">
        <v>17</v>
      </c>
      <c r="B392" t="s">
        <v>202</v>
      </c>
      <c r="C392" s="1">
        <v>42541</v>
      </c>
      <c r="D392" t="s">
        <v>587</v>
      </c>
      <c r="E392">
        <v>13115016</v>
      </c>
      <c r="F392" t="s">
        <v>1059</v>
      </c>
      <c r="G392" s="4">
        <v>42565</v>
      </c>
      <c r="H392" t="s">
        <v>21</v>
      </c>
      <c r="I392" s="2">
        <v>1375</v>
      </c>
      <c r="J392">
        <v>0</v>
      </c>
      <c r="K392" s="2">
        <v>1375</v>
      </c>
      <c r="L392" s="3">
        <v>1</v>
      </c>
      <c r="M392" s="2">
        <v>1375</v>
      </c>
      <c r="N392" s="3">
        <f t="array" ref="N392">$D$4</f>
        <v>3.55</v>
      </c>
      <c r="O392" s="2">
        <f t="array" ref="O392">IF(Tabela_padrão__GM_CONTAS_PAGAR_ABERTOS[[#This Row],[SIGLA_MOEDA]]="US$",Tabela_padrão__GM_CONTAS_PAGAR_ABERTOS[[#This Row],[VALOR_DOCUM]]*$D$4,Tabela_padrão__GM_CONTAS_PAGAR_ABERTOS[[#This Row],[SALDO_CONVERTIDO]])</f>
        <v>1375</v>
      </c>
      <c r="P3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2" t="s">
        <v>28</v>
      </c>
      <c r="R392" t="s">
        <v>806</v>
      </c>
      <c r="S392" s="1">
        <v>42557</v>
      </c>
      <c r="T392" t="s">
        <v>1060</v>
      </c>
      <c r="U392" s="3">
        <v>3.4371999999999998</v>
      </c>
      <c r="V392" s="2">
        <f>Tabela_padrão__GM_CONTAS_PAGAR_ABERTOS[[#This Row],[PTAX DESEMB]]*Tabela_padrão__GM_CONTAS_PAGAR_ABERTOS[[#This Row],[VALOR_DOCUM]]</f>
        <v>4726.1499999999996</v>
      </c>
    </row>
    <row r="393" spans="1:22" hidden="1" x14ac:dyDescent="0.2">
      <c r="A393" t="s">
        <v>45</v>
      </c>
      <c r="B393" t="s">
        <v>25</v>
      </c>
      <c r="C393" s="1">
        <v>42545</v>
      </c>
      <c r="D393" t="s">
        <v>1061</v>
      </c>
      <c r="E393">
        <v>13130004</v>
      </c>
      <c r="F393" t="s">
        <v>1062</v>
      </c>
      <c r="G393" s="4">
        <v>42547</v>
      </c>
      <c r="H393" t="s">
        <v>21</v>
      </c>
      <c r="I393" s="2">
        <v>1408.47</v>
      </c>
      <c r="J393">
        <v>0</v>
      </c>
      <c r="K393" s="2">
        <v>1408.47</v>
      </c>
      <c r="L393" s="3">
        <v>1</v>
      </c>
      <c r="M393" s="2">
        <v>1408.47</v>
      </c>
      <c r="N393" s="3">
        <f t="array" ref="N393">$D$4</f>
        <v>3.55</v>
      </c>
      <c r="O393" s="2">
        <f t="array" ref="O393">IF(Tabela_padrão__GM_CONTAS_PAGAR_ABERTOS[[#This Row],[SIGLA_MOEDA]]="US$",Tabela_padrão__GM_CONTAS_PAGAR_ABERTOS[[#This Row],[VALOR_DOCUM]]*$D$4,Tabela_padrão__GM_CONTAS_PAGAR_ABERTOS[[#This Row],[SALDO_CONVERTIDO]])</f>
        <v>1408.47</v>
      </c>
      <c r="P3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3" t="s">
        <v>28</v>
      </c>
      <c r="R393" t="s">
        <v>1063</v>
      </c>
      <c r="S393" s="1">
        <v>42557</v>
      </c>
      <c r="T393" t="s">
        <v>1064</v>
      </c>
      <c r="U393" s="3">
        <v>3.3532999999999999</v>
      </c>
      <c r="V393" s="2">
        <f>Tabela_padrão__GM_CONTAS_PAGAR_ABERTOS[[#This Row],[PTAX DESEMB]]*Tabela_padrão__GM_CONTAS_PAGAR_ABERTOS[[#This Row],[VALOR_DOCUM]]</f>
        <v>4723.0224509999998</v>
      </c>
    </row>
    <row r="394" spans="1:22" hidden="1" x14ac:dyDescent="0.2">
      <c r="A394" t="s">
        <v>17</v>
      </c>
      <c r="B394" t="s">
        <v>18</v>
      </c>
      <c r="C394" s="1">
        <v>42556</v>
      </c>
      <c r="D394" t="s">
        <v>45</v>
      </c>
      <c r="E394">
        <v>19105010</v>
      </c>
      <c r="F394" t="s">
        <v>1065</v>
      </c>
      <c r="G394" s="4">
        <v>42560</v>
      </c>
      <c r="H394" t="s">
        <v>21</v>
      </c>
      <c r="I394" s="2">
        <v>930.51</v>
      </c>
      <c r="J394">
        <v>0</v>
      </c>
      <c r="K394" s="2">
        <v>930.51</v>
      </c>
      <c r="L394" s="3">
        <v>1</v>
      </c>
      <c r="M394" s="2">
        <v>930.51</v>
      </c>
      <c r="N394" s="3">
        <f t="array" ref="N394">$D$4</f>
        <v>3.55</v>
      </c>
      <c r="O394" s="2">
        <f t="array" ref="O394">IF(Tabela_padrão__GM_CONTAS_PAGAR_ABERTOS[[#This Row],[SIGLA_MOEDA]]="US$",Tabela_padrão__GM_CONTAS_PAGAR_ABERTOS[[#This Row],[VALOR_DOCUM]]*$D$4,Tabela_padrão__GM_CONTAS_PAGAR_ABERTOS[[#This Row],[SALDO_CONVERTIDO]])</f>
        <v>930.51</v>
      </c>
      <c r="P3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4" t="s">
        <v>920</v>
      </c>
      <c r="R394" t="s">
        <v>1066</v>
      </c>
      <c r="S394" s="1">
        <v>42557</v>
      </c>
      <c r="T394" t="s">
        <v>1067</v>
      </c>
      <c r="U394" s="3">
        <v>3.2480000000000002</v>
      </c>
      <c r="V394" s="2">
        <f>Tabela_padrão__GM_CONTAS_PAGAR_ABERTOS[[#This Row],[PTAX DESEMB]]*Tabela_padrão__GM_CONTAS_PAGAR_ABERTOS[[#This Row],[VALOR_DOCUM]]</f>
        <v>3022.29648</v>
      </c>
    </row>
    <row r="395" spans="1:22" hidden="1" x14ac:dyDescent="0.2">
      <c r="A395" t="s">
        <v>17</v>
      </c>
      <c r="B395" t="s">
        <v>202</v>
      </c>
      <c r="C395" s="1">
        <v>42555</v>
      </c>
      <c r="D395" t="s">
        <v>1068</v>
      </c>
      <c r="E395">
        <v>13115026</v>
      </c>
      <c r="F395" t="s">
        <v>1069</v>
      </c>
      <c r="G395" s="4">
        <v>42560</v>
      </c>
      <c r="H395" t="s">
        <v>21</v>
      </c>
      <c r="I395" s="2">
        <v>900</v>
      </c>
      <c r="J395">
        <v>0</v>
      </c>
      <c r="K395" s="2">
        <v>900</v>
      </c>
      <c r="L395" s="3">
        <v>1</v>
      </c>
      <c r="M395" s="2">
        <v>900</v>
      </c>
      <c r="N395" s="3">
        <f t="array" ref="N395">$D$4</f>
        <v>3.55</v>
      </c>
      <c r="O395" s="2">
        <f t="array" ref="O395">IF(Tabela_padrão__GM_CONTAS_PAGAR_ABERTOS[[#This Row],[SIGLA_MOEDA]]="US$",Tabela_padrão__GM_CONTAS_PAGAR_ABERTOS[[#This Row],[VALOR_DOCUM]]*$D$4,Tabela_padrão__GM_CONTAS_PAGAR_ABERTOS[[#This Row],[SALDO_CONVERTIDO]])</f>
        <v>900</v>
      </c>
      <c r="P3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5" t="s">
        <v>28</v>
      </c>
      <c r="R395" t="s">
        <v>1070</v>
      </c>
      <c r="S395" s="1">
        <v>42557</v>
      </c>
      <c r="T395" t="s">
        <v>1071</v>
      </c>
      <c r="U395" s="3">
        <v>3.2298</v>
      </c>
      <c r="V395" s="2">
        <f>Tabela_padrão__GM_CONTAS_PAGAR_ABERTOS[[#This Row],[PTAX DESEMB]]*Tabela_padrão__GM_CONTAS_PAGAR_ABERTOS[[#This Row],[VALOR_DOCUM]]</f>
        <v>2906.82</v>
      </c>
    </row>
    <row r="396" spans="1:22" hidden="1" x14ac:dyDescent="0.2">
      <c r="A396" t="s">
        <v>17</v>
      </c>
      <c r="B396" t="s">
        <v>202</v>
      </c>
      <c r="C396" s="1">
        <v>42545</v>
      </c>
      <c r="D396" t="s">
        <v>967</v>
      </c>
      <c r="E396">
        <v>13115026</v>
      </c>
      <c r="F396" t="s">
        <v>1072</v>
      </c>
      <c r="G396" s="4">
        <v>42563</v>
      </c>
      <c r="H396" t="s">
        <v>21</v>
      </c>
      <c r="I396" s="2">
        <v>396.79</v>
      </c>
      <c r="J396">
        <v>0</v>
      </c>
      <c r="K396" s="2">
        <v>396.79</v>
      </c>
      <c r="L396" s="3">
        <v>1</v>
      </c>
      <c r="M396" s="2">
        <v>396.79</v>
      </c>
      <c r="N396" s="3">
        <f t="array" ref="N396">$D$4</f>
        <v>3.55</v>
      </c>
      <c r="O396" s="2">
        <f t="array" ref="O396">IF(Tabela_padrão__GM_CONTAS_PAGAR_ABERTOS[[#This Row],[SIGLA_MOEDA]]="US$",Tabela_padrão__GM_CONTAS_PAGAR_ABERTOS[[#This Row],[VALOR_DOCUM]]*$D$4,Tabela_padrão__GM_CONTAS_PAGAR_ABERTOS[[#This Row],[SALDO_CONVERTIDO]])</f>
        <v>396.79</v>
      </c>
      <c r="P3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6" t="s">
        <v>28</v>
      </c>
      <c r="R396" t="s">
        <v>1073</v>
      </c>
      <c r="S396" s="1">
        <v>42557</v>
      </c>
      <c r="T396" t="s">
        <v>1074</v>
      </c>
      <c r="U396" s="3">
        <v>3.3532999999999999</v>
      </c>
      <c r="V396" s="2">
        <f>Tabela_padrão__GM_CONTAS_PAGAR_ABERTOS[[#This Row],[PTAX DESEMB]]*Tabela_padrão__GM_CONTAS_PAGAR_ABERTOS[[#This Row],[VALOR_DOCUM]]</f>
        <v>1330.5559070000002</v>
      </c>
    </row>
    <row r="397" spans="1:22" hidden="1" x14ac:dyDescent="0.2">
      <c r="A397" t="s">
        <v>17</v>
      </c>
      <c r="B397" t="s">
        <v>202</v>
      </c>
      <c r="C397" s="1">
        <v>42545</v>
      </c>
      <c r="D397" t="s">
        <v>967</v>
      </c>
      <c r="E397">
        <v>13115026</v>
      </c>
      <c r="F397" t="s">
        <v>1072</v>
      </c>
      <c r="G397" s="4">
        <v>42619</v>
      </c>
      <c r="H397" t="s">
        <v>21</v>
      </c>
      <c r="I397" s="2">
        <v>396.8</v>
      </c>
      <c r="K397" s="2">
        <v>396.8</v>
      </c>
      <c r="L397" s="3">
        <v>1</v>
      </c>
      <c r="M397" s="2">
        <v>396.8</v>
      </c>
      <c r="N397" s="3">
        <f t="array" ref="N397">$D$4</f>
        <v>3.55</v>
      </c>
      <c r="O397" s="2">
        <f t="array" ref="O397">IF(Tabela_padrão__GM_CONTAS_PAGAR_ABERTOS[[#This Row],[SIGLA_MOEDA]]="US$",Tabela_padrão__GM_CONTAS_PAGAR_ABERTOS[[#This Row],[VALOR_DOCUM]]*$D$4,Tabela_padrão__GM_CONTAS_PAGAR_ABERTOS[[#This Row],[SALDO_CONVERTIDO]])</f>
        <v>396.8</v>
      </c>
      <c r="P3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7" t="s">
        <v>28</v>
      </c>
      <c r="R397" t="s">
        <v>1073</v>
      </c>
      <c r="S397" s="1">
        <v>42557</v>
      </c>
      <c r="T397" t="s">
        <v>1075</v>
      </c>
      <c r="U397" s="3">
        <v>3.3532999999999999</v>
      </c>
      <c r="V397" s="2">
        <f>Tabela_padrão__GM_CONTAS_PAGAR_ABERTOS[[#This Row],[PTAX DESEMB]]*Tabela_padrão__GM_CONTAS_PAGAR_ABERTOS[[#This Row],[VALOR_DOCUM]]</f>
        <v>1330.58944</v>
      </c>
    </row>
    <row r="398" spans="1:22" hidden="1" x14ac:dyDescent="0.2">
      <c r="A398" t="s">
        <v>17</v>
      </c>
      <c r="B398" t="s">
        <v>80</v>
      </c>
      <c r="C398" s="1">
        <v>42549</v>
      </c>
      <c r="D398" t="s">
        <v>1076</v>
      </c>
      <c r="E398">
        <v>13101012</v>
      </c>
      <c r="F398" t="s">
        <v>1077</v>
      </c>
      <c r="G398" s="4">
        <v>42855</v>
      </c>
      <c r="H398" t="s">
        <v>21</v>
      </c>
      <c r="I398" s="2">
        <v>900</v>
      </c>
      <c r="J398">
        <v>0</v>
      </c>
      <c r="K398" s="2">
        <v>900</v>
      </c>
      <c r="L398" s="3">
        <v>1</v>
      </c>
      <c r="M398" s="2">
        <v>900</v>
      </c>
      <c r="N398" s="3">
        <f t="array" ref="N398">$D$4</f>
        <v>3.55</v>
      </c>
      <c r="O398" s="2">
        <f t="array" ref="O398">IF(Tabela_padrão__GM_CONTAS_PAGAR_ABERTOS[[#This Row],[SIGLA_MOEDA]]="US$",Tabela_padrão__GM_CONTAS_PAGAR_ABERTOS[[#This Row],[VALOR_DOCUM]]*$D$4,Tabela_padrão__GM_CONTAS_PAGAR_ABERTOS[[#This Row],[SALDO_CONVERTIDO]])</f>
        <v>900</v>
      </c>
      <c r="P3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8" t="s">
        <v>28</v>
      </c>
      <c r="R398" t="s">
        <v>1078</v>
      </c>
      <c r="S398" s="1">
        <v>42557</v>
      </c>
      <c r="T398" t="s">
        <v>1079</v>
      </c>
      <c r="U398" s="3">
        <v>3.3934000000000002</v>
      </c>
      <c r="V398" s="2">
        <f>Tabela_padrão__GM_CONTAS_PAGAR_ABERTOS[[#This Row],[PTAX DESEMB]]*Tabela_padrão__GM_CONTAS_PAGAR_ABERTOS[[#This Row],[VALOR_DOCUM]]</f>
        <v>3054.0600000000004</v>
      </c>
    </row>
    <row r="399" spans="1:22" hidden="1" x14ac:dyDescent="0.2">
      <c r="A399" t="s">
        <v>17</v>
      </c>
      <c r="B399" t="s">
        <v>80</v>
      </c>
      <c r="C399" s="1">
        <v>42549</v>
      </c>
      <c r="D399" t="s">
        <v>1080</v>
      </c>
      <c r="E399">
        <v>13115026</v>
      </c>
      <c r="F399" t="s">
        <v>1081</v>
      </c>
      <c r="G399" s="4">
        <v>42571</v>
      </c>
      <c r="H399" t="s">
        <v>21</v>
      </c>
      <c r="I399" s="2">
        <v>304</v>
      </c>
      <c r="J399">
        <v>0</v>
      </c>
      <c r="K399" s="2">
        <v>304</v>
      </c>
      <c r="L399" s="3">
        <v>1</v>
      </c>
      <c r="M399" s="2">
        <v>304</v>
      </c>
      <c r="N399" s="3">
        <f t="array" ref="N399">$D$4</f>
        <v>3.55</v>
      </c>
      <c r="O399" s="2">
        <f t="array" ref="O399">IF(Tabela_padrão__GM_CONTAS_PAGAR_ABERTOS[[#This Row],[SIGLA_MOEDA]]="US$",Tabela_padrão__GM_CONTAS_PAGAR_ABERTOS[[#This Row],[VALOR_DOCUM]]*$D$4,Tabela_padrão__GM_CONTAS_PAGAR_ABERTOS[[#This Row],[SALDO_CONVERTIDO]])</f>
        <v>304</v>
      </c>
      <c r="P3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99" t="s">
        <v>28</v>
      </c>
      <c r="R399" t="s">
        <v>772</v>
      </c>
      <c r="S399" s="1">
        <v>42557</v>
      </c>
      <c r="T399" t="s">
        <v>1082</v>
      </c>
      <c r="U399" s="3">
        <v>3.3934000000000002</v>
      </c>
      <c r="V399" s="2">
        <f>Tabela_padrão__GM_CONTAS_PAGAR_ABERTOS[[#This Row],[PTAX DESEMB]]*Tabela_padrão__GM_CONTAS_PAGAR_ABERTOS[[#This Row],[VALOR_DOCUM]]</f>
        <v>1031.5936000000002</v>
      </c>
    </row>
    <row r="400" spans="1:22" hidden="1" x14ac:dyDescent="0.2">
      <c r="A400" t="s">
        <v>17</v>
      </c>
      <c r="B400" t="s">
        <v>25</v>
      </c>
      <c r="C400" s="1">
        <v>42549</v>
      </c>
      <c r="D400" t="s">
        <v>746</v>
      </c>
      <c r="E400">
        <v>13115006</v>
      </c>
      <c r="F400" t="s">
        <v>1083</v>
      </c>
      <c r="G400" s="4">
        <v>42569</v>
      </c>
      <c r="H400" t="s">
        <v>21</v>
      </c>
      <c r="I400" s="2">
        <v>165348.73000000001</v>
      </c>
      <c r="J400">
        <v>0</v>
      </c>
      <c r="K400" s="2">
        <v>165348.73000000001</v>
      </c>
      <c r="L400" s="3">
        <v>1</v>
      </c>
      <c r="M400" s="2">
        <v>165348.73000000001</v>
      </c>
      <c r="N400" s="3">
        <f t="array" ref="N400">$D$4</f>
        <v>3.55</v>
      </c>
      <c r="O400" s="2">
        <f t="array" ref="O400">IF(Tabela_padrão__GM_CONTAS_PAGAR_ABERTOS[[#This Row],[SIGLA_MOEDA]]="US$",Tabela_padrão__GM_CONTAS_PAGAR_ABERTOS[[#This Row],[VALOR_DOCUM]]*$D$4,Tabela_padrão__GM_CONTAS_PAGAR_ABERTOS[[#This Row],[SALDO_CONVERTIDO]])</f>
        <v>165348.73000000001</v>
      </c>
      <c r="P4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0" t="s">
        <v>28</v>
      </c>
      <c r="R400" t="s">
        <v>1084</v>
      </c>
      <c r="S400" s="1">
        <v>42557</v>
      </c>
      <c r="T400" t="s">
        <v>1085</v>
      </c>
      <c r="U400" s="3">
        <v>3.3934000000000002</v>
      </c>
      <c r="V400" s="2">
        <f>Tabela_padrão__GM_CONTAS_PAGAR_ABERTOS[[#This Row],[PTAX DESEMB]]*Tabela_padrão__GM_CONTAS_PAGAR_ABERTOS[[#This Row],[VALOR_DOCUM]]</f>
        <v>561094.38038200012</v>
      </c>
    </row>
    <row r="401" spans="1:22" hidden="1" x14ac:dyDescent="0.2">
      <c r="A401" t="s">
        <v>285</v>
      </c>
      <c r="B401" t="s">
        <v>18</v>
      </c>
      <c r="C401" s="1">
        <v>42545</v>
      </c>
      <c r="D401" t="s">
        <v>1086</v>
      </c>
      <c r="E401">
        <v>13108005</v>
      </c>
      <c r="F401" t="s">
        <v>1087</v>
      </c>
      <c r="G401" s="4">
        <v>42548</v>
      </c>
      <c r="H401" t="s">
        <v>21</v>
      </c>
      <c r="I401" s="2">
        <v>1652.5</v>
      </c>
      <c r="J401">
        <v>0</v>
      </c>
      <c r="K401" s="2">
        <v>1652.5</v>
      </c>
      <c r="L401" s="3">
        <v>1</v>
      </c>
      <c r="M401" s="2">
        <v>1652.5</v>
      </c>
      <c r="N401" s="3">
        <f t="array" ref="N401">$D$4</f>
        <v>3.55</v>
      </c>
      <c r="O401" s="2">
        <f t="array" ref="O401">IF(Tabela_padrão__GM_CONTAS_PAGAR_ABERTOS[[#This Row],[SIGLA_MOEDA]]="US$",Tabela_padrão__GM_CONTAS_PAGAR_ABERTOS[[#This Row],[VALOR_DOCUM]]*$D$4,Tabela_padrão__GM_CONTAS_PAGAR_ABERTOS[[#This Row],[SALDO_CONVERTIDO]])</f>
        <v>1652.5</v>
      </c>
      <c r="P4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1" t="s">
        <v>1088</v>
      </c>
      <c r="R401" t="s">
        <v>1089</v>
      </c>
      <c r="S401" s="1">
        <v>42557</v>
      </c>
      <c r="T401" t="s">
        <v>1090</v>
      </c>
      <c r="U401" s="3">
        <v>3.3532999999999999</v>
      </c>
      <c r="V401" s="2">
        <f>Tabela_padrão__GM_CONTAS_PAGAR_ABERTOS[[#This Row],[PTAX DESEMB]]*Tabela_padrão__GM_CONTAS_PAGAR_ABERTOS[[#This Row],[VALOR_DOCUM]]</f>
        <v>5541.3282499999996</v>
      </c>
    </row>
    <row r="402" spans="1:22" hidden="1" x14ac:dyDescent="0.2">
      <c r="A402" t="s">
        <v>285</v>
      </c>
      <c r="B402" t="s">
        <v>18</v>
      </c>
      <c r="C402" s="1">
        <v>42545</v>
      </c>
      <c r="D402" t="s">
        <v>1086</v>
      </c>
      <c r="E402">
        <v>13108005</v>
      </c>
      <c r="F402" t="s">
        <v>1091</v>
      </c>
      <c r="G402" s="4">
        <v>42548</v>
      </c>
      <c r="H402" t="s">
        <v>21</v>
      </c>
      <c r="I402" s="2">
        <v>1390.62</v>
      </c>
      <c r="J402">
        <v>0</v>
      </c>
      <c r="K402" s="2">
        <v>1390.62</v>
      </c>
      <c r="L402" s="3">
        <v>1</v>
      </c>
      <c r="M402" s="2">
        <v>1390.62</v>
      </c>
      <c r="N402" s="3">
        <f t="array" ref="N402">$D$4</f>
        <v>3.55</v>
      </c>
      <c r="O402" s="2">
        <f t="array" ref="O402">IF(Tabela_padrão__GM_CONTAS_PAGAR_ABERTOS[[#This Row],[SIGLA_MOEDA]]="US$",Tabela_padrão__GM_CONTAS_PAGAR_ABERTOS[[#This Row],[VALOR_DOCUM]]*$D$4,Tabela_padrão__GM_CONTAS_PAGAR_ABERTOS[[#This Row],[SALDO_CONVERTIDO]])</f>
        <v>1390.62</v>
      </c>
      <c r="P4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2" t="s">
        <v>1088</v>
      </c>
      <c r="R402" t="s">
        <v>1092</v>
      </c>
      <c r="S402" s="1">
        <v>42557</v>
      </c>
      <c r="T402" t="s">
        <v>1093</v>
      </c>
      <c r="U402" s="3">
        <v>3.3532999999999999</v>
      </c>
      <c r="V402" s="2">
        <f>Tabela_padrão__GM_CONTAS_PAGAR_ABERTOS[[#This Row],[PTAX DESEMB]]*Tabela_padrão__GM_CONTAS_PAGAR_ABERTOS[[#This Row],[VALOR_DOCUM]]</f>
        <v>4663.1660459999994</v>
      </c>
    </row>
    <row r="403" spans="1:22" hidden="1" x14ac:dyDescent="0.2">
      <c r="A403" t="s">
        <v>285</v>
      </c>
      <c r="B403" t="s">
        <v>18</v>
      </c>
      <c r="C403" s="1">
        <v>42545</v>
      </c>
      <c r="D403" t="s">
        <v>1086</v>
      </c>
      <c r="E403">
        <v>13108005</v>
      </c>
      <c r="F403" t="s">
        <v>1094</v>
      </c>
      <c r="G403" s="4">
        <v>42548</v>
      </c>
      <c r="H403" t="s">
        <v>21</v>
      </c>
      <c r="I403" s="2">
        <v>1652.5</v>
      </c>
      <c r="J403">
        <v>0</v>
      </c>
      <c r="K403" s="2">
        <v>1652.5</v>
      </c>
      <c r="L403" s="3">
        <v>1</v>
      </c>
      <c r="M403" s="2">
        <v>1652.5</v>
      </c>
      <c r="N403" s="3">
        <f t="array" ref="N403">$D$4</f>
        <v>3.55</v>
      </c>
      <c r="O403" s="2">
        <f t="array" ref="O403">IF(Tabela_padrão__GM_CONTAS_PAGAR_ABERTOS[[#This Row],[SIGLA_MOEDA]]="US$",Tabela_padrão__GM_CONTAS_PAGAR_ABERTOS[[#This Row],[VALOR_DOCUM]]*$D$4,Tabela_padrão__GM_CONTAS_PAGAR_ABERTOS[[#This Row],[SALDO_CONVERTIDO]])</f>
        <v>1652.5</v>
      </c>
      <c r="P4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3" t="s">
        <v>1088</v>
      </c>
      <c r="R403" t="s">
        <v>1095</v>
      </c>
      <c r="S403" s="1">
        <v>42557</v>
      </c>
      <c r="T403" t="s">
        <v>1096</v>
      </c>
      <c r="U403" s="3">
        <v>3.3532999999999999</v>
      </c>
      <c r="V403" s="2">
        <f>Tabela_padrão__GM_CONTAS_PAGAR_ABERTOS[[#This Row],[PTAX DESEMB]]*Tabela_padrão__GM_CONTAS_PAGAR_ABERTOS[[#This Row],[VALOR_DOCUM]]</f>
        <v>5541.3282499999996</v>
      </c>
    </row>
    <row r="404" spans="1:22" hidden="1" x14ac:dyDescent="0.2">
      <c r="A404" t="s">
        <v>285</v>
      </c>
      <c r="B404" t="s">
        <v>18</v>
      </c>
      <c r="C404" s="1">
        <v>42545</v>
      </c>
      <c r="D404" t="s">
        <v>1086</v>
      </c>
      <c r="E404">
        <v>13108005</v>
      </c>
      <c r="F404" t="s">
        <v>1097</v>
      </c>
      <c r="G404" s="4">
        <v>42548</v>
      </c>
      <c r="H404" t="s">
        <v>21</v>
      </c>
      <c r="I404" s="2">
        <v>989.5</v>
      </c>
      <c r="J404">
        <v>0</v>
      </c>
      <c r="K404" s="2">
        <v>989.5</v>
      </c>
      <c r="L404" s="3">
        <v>1</v>
      </c>
      <c r="M404" s="2">
        <v>989.5</v>
      </c>
      <c r="N404" s="3">
        <f t="array" ref="N404">$D$4</f>
        <v>3.55</v>
      </c>
      <c r="O404" s="2">
        <f t="array" ref="O404">IF(Tabela_padrão__GM_CONTAS_PAGAR_ABERTOS[[#This Row],[SIGLA_MOEDA]]="US$",Tabela_padrão__GM_CONTAS_PAGAR_ABERTOS[[#This Row],[VALOR_DOCUM]]*$D$4,Tabela_padrão__GM_CONTAS_PAGAR_ABERTOS[[#This Row],[SALDO_CONVERTIDO]])</f>
        <v>989.5</v>
      </c>
      <c r="P4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4" t="s">
        <v>1088</v>
      </c>
      <c r="R404" t="s">
        <v>1098</v>
      </c>
      <c r="S404" s="1">
        <v>42557</v>
      </c>
      <c r="T404" t="s">
        <v>1099</v>
      </c>
      <c r="U404" s="3">
        <v>3.3532999999999999</v>
      </c>
      <c r="V404" s="2">
        <f>Tabela_padrão__GM_CONTAS_PAGAR_ABERTOS[[#This Row],[PTAX DESEMB]]*Tabela_padrão__GM_CONTAS_PAGAR_ABERTOS[[#This Row],[VALOR_DOCUM]]</f>
        <v>3318.0903499999999</v>
      </c>
    </row>
    <row r="405" spans="1:22" hidden="1" x14ac:dyDescent="0.2">
      <c r="A405" t="s">
        <v>285</v>
      </c>
      <c r="B405" t="s">
        <v>18</v>
      </c>
      <c r="C405" s="1">
        <v>42548</v>
      </c>
      <c r="D405" t="s">
        <v>1086</v>
      </c>
      <c r="E405">
        <v>13108005</v>
      </c>
      <c r="F405" t="s">
        <v>1100</v>
      </c>
      <c r="G405" s="4">
        <v>42548</v>
      </c>
      <c r="H405" t="s">
        <v>21</v>
      </c>
      <c r="I405" s="2">
        <v>992.5</v>
      </c>
      <c r="J405">
        <v>0</v>
      </c>
      <c r="K405" s="2">
        <v>992.5</v>
      </c>
      <c r="L405" s="3">
        <v>1</v>
      </c>
      <c r="M405" s="2">
        <v>992.5</v>
      </c>
      <c r="N405" s="3">
        <f t="array" ref="N405">$D$4</f>
        <v>3.55</v>
      </c>
      <c r="O405" s="2">
        <f t="array" ref="O405">IF(Tabela_padrão__GM_CONTAS_PAGAR_ABERTOS[[#This Row],[SIGLA_MOEDA]]="US$",Tabela_padrão__GM_CONTAS_PAGAR_ABERTOS[[#This Row],[VALOR_DOCUM]]*$D$4,Tabela_padrão__GM_CONTAS_PAGAR_ABERTOS[[#This Row],[SALDO_CONVERTIDO]])</f>
        <v>992.5</v>
      </c>
      <c r="P4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5" t="s">
        <v>1088</v>
      </c>
      <c r="R405" t="s">
        <v>1101</v>
      </c>
      <c r="S405" s="1">
        <v>42557</v>
      </c>
      <c r="T405" t="s">
        <v>1102</v>
      </c>
      <c r="U405" s="3">
        <v>3.3772000000000002</v>
      </c>
      <c r="V405" s="2">
        <f>Tabela_padrão__GM_CONTAS_PAGAR_ABERTOS[[#This Row],[PTAX DESEMB]]*Tabela_padrão__GM_CONTAS_PAGAR_ABERTOS[[#This Row],[VALOR_DOCUM]]</f>
        <v>3351.8710000000001</v>
      </c>
    </row>
    <row r="406" spans="1:22" hidden="1" x14ac:dyDescent="0.2">
      <c r="A406" t="s">
        <v>17</v>
      </c>
      <c r="B406" t="s">
        <v>808</v>
      </c>
      <c r="C406" s="1">
        <v>42549</v>
      </c>
      <c r="D406" t="s">
        <v>746</v>
      </c>
      <c r="E406">
        <v>13115006</v>
      </c>
      <c r="F406" t="s">
        <v>1103</v>
      </c>
      <c r="G406" s="4">
        <v>42569</v>
      </c>
      <c r="H406" t="s">
        <v>21</v>
      </c>
      <c r="I406" s="2">
        <v>1032.8</v>
      </c>
      <c r="J406">
        <v>0</v>
      </c>
      <c r="K406" s="2">
        <v>1032.8</v>
      </c>
      <c r="L406" s="3">
        <v>1</v>
      </c>
      <c r="M406" s="2">
        <v>1032.8</v>
      </c>
      <c r="N406" s="3">
        <f t="array" ref="N406">$D$4</f>
        <v>3.55</v>
      </c>
      <c r="O406" s="2">
        <f t="array" ref="O406">IF(Tabela_padrão__GM_CONTAS_PAGAR_ABERTOS[[#This Row],[SIGLA_MOEDA]]="US$",Tabela_padrão__GM_CONTAS_PAGAR_ABERTOS[[#This Row],[VALOR_DOCUM]]*$D$4,Tabela_padrão__GM_CONTAS_PAGAR_ABERTOS[[#This Row],[SALDO_CONVERTIDO]])</f>
        <v>1032.8</v>
      </c>
      <c r="P4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6" t="s">
        <v>28</v>
      </c>
      <c r="R406" t="s">
        <v>1104</v>
      </c>
      <c r="S406" s="1">
        <v>42557</v>
      </c>
      <c r="T406" t="s">
        <v>1105</v>
      </c>
      <c r="U406" s="3">
        <v>3.3934000000000002</v>
      </c>
      <c r="V406" s="2">
        <f>Tabela_padrão__GM_CONTAS_PAGAR_ABERTOS[[#This Row],[PTAX DESEMB]]*Tabela_padrão__GM_CONTAS_PAGAR_ABERTOS[[#This Row],[VALOR_DOCUM]]</f>
        <v>3504.70352</v>
      </c>
    </row>
    <row r="407" spans="1:22" hidden="1" x14ac:dyDescent="0.2">
      <c r="A407" t="s">
        <v>285</v>
      </c>
      <c r="B407" t="s">
        <v>18</v>
      </c>
      <c r="C407" s="1">
        <v>42548</v>
      </c>
      <c r="D407" t="s">
        <v>1086</v>
      </c>
      <c r="E407">
        <v>13108005</v>
      </c>
      <c r="F407" t="s">
        <v>1106</v>
      </c>
      <c r="G407" s="4">
        <v>42548</v>
      </c>
      <c r="H407" t="s">
        <v>21</v>
      </c>
      <c r="I407" s="2">
        <v>21.39</v>
      </c>
      <c r="J407">
        <v>0</v>
      </c>
      <c r="K407" s="2">
        <v>21.39</v>
      </c>
      <c r="L407" s="3">
        <v>1</v>
      </c>
      <c r="M407" s="2">
        <v>21.39</v>
      </c>
      <c r="N407" s="3">
        <f t="array" ref="N407">$D$4</f>
        <v>3.55</v>
      </c>
      <c r="O407" s="2">
        <f t="array" ref="O407">IF(Tabela_padrão__GM_CONTAS_PAGAR_ABERTOS[[#This Row],[SIGLA_MOEDA]]="US$",Tabela_padrão__GM_CONTAS_PAGAR_ABERTOS[[#This Row],[VALOR_DOCUM]]*$D$4,Tabela_padrão__GM_CONTAS_PAGAR_ABERTOS[[#This Row],[SALDO_CONVERTIDO]])</f>
        <v>21.39</v>
      </c>
      <c r="P4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7" t="s">
        <v>1088</v>
      </c>
      <c r="R407" t="s">
        <v>1107</v>
      </c>
      <c r="S407" s="1">
        <v>42557</v>
      </c>
      <c r="T407" t="s">
        <v>1108</v>
      </c>
      <c r="U407" s="3">
        <v>3.3772000000000002</v>
      </c>
      <c r="V407" s="2">
        <f>Tabela_padrão__GM_CONTAS_PAGAR_ABERTOS[[#This Row],[PTAX DESEMB]]*Tabela_padrão__GM_CONTAS_PAGAR_ABERTOS[[#This Row],[VALOR_DOCUM]]</f>
        <v>72.238308000000004</v>
      </c>
    </row>
    <row r="408" spans="1:22" hidden="1" x14ac:dyDescent="0.2">
      <c r="A408" t="s">
        <v>17</v>
      </c>
      <c r="B408" t="s">
        <v>808</v>
      </c>
      <c r="C408" s="1">
        <v>42549</v>
      </c>
      <c r="D408" t="s">
        <v>746</v>
      </c>
      <c r="E408">
        <v>13115006</v>
      </c>
      <c r="F408" t="s">
        <v>1109</v>
      </c>
      <c r="G408" s="4">
        <v>42569</v>
      </c>
      <c r="H408" t="s">
        <v>21</v>
      </c>
      <c r="I408" s="2">
        <v>51.06</v>
      </c>
      <c r="J408">
        <v>0</v>
      </c>
      <c r="K408" s="2">
        <v>51.06</v>
      </c>
      <c r="L408" s="3">
        <v>1</v>
      </c>
      <c r="M408" s="2">
        <v>51.06</v>
      </c>
      <c r="N408" s="3">
        <f t="array" ref="N408">$D$4</f>
        <v>3.55</v>
      </c>
      <c r="O408" s="2">
        <f t="array" ref="O408">IF(Tabela_padrão__GM_CONTAS_PAGAR_ABERTOS[[#This Row],[SIGLA_MOEDA]]="US$",Tabela_padrão__GM_CONTAS_PAGAR_ABERTOS[[#This Row],[VALOR_DOCUM]]*$D$4,Tabela_padrão__GM_CONTAS_PAGAR_ABERTOS[[#This Row],[SALDO_CONVERTIDO]])</f>
        <v>51.06</v>
      </c>
      <c r="P4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8" t="s">
        <v>28</v>
      </c>
      <c r="R408" t="s">
        <v>1110</v>
      </c>
      <c r="S408" s="1">
        <v>42557</v>
      </c>
      <c r="T408" t="s">
        <v>1111</v>
      </c>
      <c r="U408" s="3">
        <v>3.3934000000000002</v>
      </c>
      <c r="V408" s="2">
        <f>Tabela_padrão__GM_CONTAS_PAGAR_ABERTOS[[#This Row],[PTAX DESEMB]]*Tabela_padrão__GM_CONTAS_PAGAR_ABERTOS[[#This Row],[VALOR_DOCUM]]</f>
        <v>173.26700400000001</v>
      </c>
    </row>
    <row r="409" spans="1:22" hidden="1" x14ac:dyDescent="0.2">
      <c r="A409" t="s">
        <v>285</v>
      </c>
      <c r="B409" t="s">
        <v>18</v>
      </c>
      <c r="C409" s="1">
        <v>42548</v>
      </c>
      <c r="D409" t="s">
        <v>1086</v>
      </c>
      <c r="E409">
        <v>13108005</v>
      </c>
      <c r="F409" t="s">
        <v>1112</v>
      </c>
      <c r="G409" s="4">
        <v>42548</v>
      </c>
      <c r="H409" t="s">
        <v>21</v>
      </c>
      <c r="I409" s="2">
        <v>2200.86</v>
      </c>
      <c r="J409">
        <v>0</v>
      </c>
      <c r="K409" s="2">
        <v>2200.86</v>
      </c>
      <c r="L409" s="3">
        <v>1</v>
      </c>
      <c r="M409" s="2">
        <v>2200.86</v>
      </c>
      <c r="N409" s="3">
        <f t="array" ref="N409">$D$4</f>
        <v>3.55</v>
      </c>
      <c r="O409" s="2">
        <f t="array" ref="O409">IF(Tabela_padrão__GM_CONTAS_PAGAR_ABERTOS[[#This Row],[SIGLA_MOEDA]]="US$",Tabela_padrão__GM_CONTAS_PAGAR_ABERTOS[[#This Row],[VALOR_DOCUM]]*$D$4,Tabela_padrão__GM_CONTAS_PAGAR_ABERTOS[[#This Row],[SALDO_CONVERTIDO]])</f>
        <v>2200.86</v>
      </c>
      <c r="P4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09" t="s">
        <v>1088</v>
      </c>
      <c r="R409" t="s">
        <v>1113</v>
      </c>
      <c r="S409" s="1">
        <v>42557</v>
      </c>
      <c r="T409" t="s">
        <v>1114</v>
      </c>
      <c r="U409" s="3">
        <v>3.3772000000000002</v>
      </c>
      <c r="V409" s="2">
        <f>Tabela_padrão__GM_CONTAS_PAGAR_ABERTOS[[#This Row],[PTAX DESEMB]]*Tabela_padrão__GM_CONTAS_PAGAR_ABERTOS[[#This Row],[VALOR_DOCUM]]</f>
        <v>7432.7443920000005</v>
      </c>
    </row>
    <row r="410" spans="1:22" hidden="1" x14ac:dyDescent="0.2">
      <c r="A410" t="s">
        <v>17</v>
      </c>
      <c r="B410" t="s">
        <v>390</v>
      </c>
      <c r="C410" s="1">
        <v>42549</v>
      </c>
      <c r="D410" t="s">
        <v>610</v>
      </c>
      <c r="E410">
        <v>13115006</v>
      </c>
      <c r="F410" t="s">
        <v>1115</v>
      </c>
      <c r="G410" s="4">
        <v>42569</v>
      </c>
      <c r="H410" t="s">
        <v>21</v>
      </c>
      <c r="I410" s="2">
        <v>18.97</v>
      </c>
      <c r="J410">
        <v>0</v>
      </c>
      <c r="K410" s="2">
        <v>18.97</v>
      </c>
      <c r="L410" s="3">
        <v>1</v>
      </c>
      <c r="M410" s="2">
        <v>18.97</v>
      </c>
      <c r="N410" s="3">
        <f t="array" ref="N410">$D$4</f>
        <v>3.55</v>
      </c>
      <c r="O410" s="2">
        <f t="array" ref="O410">IF(Tabela_padrão__GM_CONTAS_PAGAR_ABERTOS[[#This Row],[SIGLA_MOEDA]]="US$",Tabela_padrão__GM_CONTAS_PAGAR_ABERTOS[[#This Row],[VALOR_DOCUM]]*$D$4,Tabela_padrão__GM_CONTAS_PAGAR_ABERTOS[[#This Row],[SALDO_CONVERTIDO]])</f>
        <v>18.97</v>
      </c>
      <c r="P4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0" t="s">
        <v>28</v>
      </c>
      <c r="R410" t="s">
        <v>1116</v>
      </c>
      <c r="S410" s="1">
        <v>42557</v>
      </c>
      <c r="T410" t="s">
        <v>1117</v>
      </c>
      <c r="U410" s="3">
        <v>3.3934000000000002</v>
      </c>
      <c r="V410" s="2">
        <f>Tabela_padrão__GM_CONTAS_PAGAR_ABERTOS[[#This Row],[PTAX DESEMB]]*Tabela_padrão__GM_CONTAS_PAGAR_ABERTOS[[#This Row],[VALOR_DOCUM]]</f>
        <v>64.372798000000003</v>
      </c>
    </row>
    <row r="411" spans="1:22" hidden="1" x14ac:dyDescent="0.2">
      <c r="A411" t="s">
        <v>17</v>
      </c>
      <c r="B411" t="s">
        <v>18</v>
      </c>
      <c r="C411" s="1">
        <v>42277</v>
      </c>
      <c r="D411" t="s">
        <v>60</v>
      </c>
      <c r="E411">
        <v>19105002</v>
      </c>
      <c r="F411" t="s">
        <v>365</v>
      </c>
      <c r="G411" s="4">
        <v>42684</v>
      </c>
      <c r="H411" t="s">
        <v>21</v>
      </c>
      <c r="I411" s="2">
        <v>9113.31</v>
      </c>
      <c r="K411" s="2">
        <v>9113.31</v>
      </c>
      <c r="L411" s="3">
        <v>1</v>
      </c>
      <c r="M411" s="2">
        <v>9113.31</v>
      </c>
      <c r="N411" s="3">
        <f t="array" ref="N411">$D$4</f>
        <v>3.55</v>
      </c>
      <c r="O411" s="2">
        <f t="array" ref="O411">IF(Tabela_padrão__GM_CONTAS_PAGAR_ABERTOS[[#This Row],[SIGLA_MOEDA]]="US$",Tabela_padrão__GM_CONTAS_PAGAR_ABERTOS[[#This Row],[VALOR_DOCUM]]*$D$4,Tabela_padrão__GM_CONTAS_PAGAR_ABERTOS[[#This Row],[SALDO_CONVERTIDO]])</f>
        <v>9113.31</v>
      </c>
      <c r="P4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1" t="s">
        <v>62</v>
      </c>
      <c r="R411" t="s">
        <v>366</v>
      </c>
      <c r="S411" s="1">
        <v>42557</v>
      </c>
      <c r="T411" t="s">
        <v>1334</v>
      </c>
      <c r="U411" s="3">
        <v>4.1172000000000004</v>
      </c>
      <c r="V411" s="2">
        <f>Tabela_padrão__GM_CONTAS_PAGAR_ABERTOS[[#This Row],[PTAX DESEMB]]*Tabela_padrão__GM_CONTAS_PAGAR_ABERTOS[[#This Row],[VALOR_DOCUM]]</f>
        <v>37521.319931999999</v>
      </c>
    </row>
    <row r="412" spans="1:22" x14ac:dyDescent="0.2">
      <c r="A412" t="s">
        <v>17</v>
      </c>
      <c r="B412" t="s">
        <v>18</v>
      </c>
      <c r="C412" s="1">
        <v>41605</v>
      </c>
      <c r="D412" t="s">
        <v>191</v>
      </c>
      <c r="E412">
        <v>19105002</v>
      </c>
      <c r="F412" t="s">
        <v>192</v>
      </c>
      <c r="G412" s="4">
        <v>42685</v>
      </c>
      <c r="H412" t="s">
        <v>66</v>
      </c>
      <c r="I412" s="2">
        <v>70982.5</v>
      </c>
      <c r="K412" s="2">
        <v>70982.5</v>
      </c>
      <c r="L412" s="3">
        <v>3.2904</v>
      </c>
      <c r="M412" s="2">
        <v>233560.818</v>
      </c>
      <c r="N412" s="3">
        <f t="array" ref="N412">$D$4</f>
        <v>3.55</v>
      </c>
      <c r="O412" s="2">
        <f t="array" ref="O412">IF(Tabela_padrão__GM_CONTAS_PAGAR_ABERTOS[[#This Row],[SIGLA_MOEDA]]="US$",Tabela_padrão__GM_CONTAS_PAGAR_ABERTOS[[#This Row],[VALOR_DOCUM]]*$D$4,Tabela_padrão__GM_CONTAS_PAGAR_ABERTOS[[#This Row],[SALDO_CONVERTIDO]])</f>
        <v>251987.875</v>
      </c>
      <c r="P41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12" t="s">
        <v>1220</v>
      </c>
      <c r="R412" t="s">
        <v>193</v>
      </c>
      <c r="S412" s="1">
        <v>42557</v>
      </c>
      <c r="T412" t="s">
        <v>2017</v>
      </c>
      <c r="U412" s="3">
        <v>2.3039999999999998</v>
      </c>
      <c r="V412" s="2">
        <f>Tabela_padrão__GM_CONTAS_PAGAR_ABERTOS[[#This Row],[PTAX DESEMB]]*Tabela_padrão__GM_CONTAS_PAGAR_ABERTOS[[#This Row],[VALOR_DOCUM]]</f>
        <v>163543.67999999999</v>
      </c>
    </row>
    <row r="413" spans="1:22" hidden="1" x14ac:dyDescent="0.2">
      <c r="A413" t="s">
        <v>17</v>
      </c>
      <c r="B413" t="s">
        <v>18</v>
      </c>
      <c r="C413" s="1">
        <v>41394</v>
      </c>
      <c r="D413" t="s">
        <v>31</v>
      </c>
      <c r="E413">
        <v>19105006</v>
      </c>
      <c r="F413" t="s">
        <v>37</v>
      </c>
      <c r="G413" s="4">
        <v>43039</v>
      </c>
      <c r="H413" t="s">
        <v>21</v>
      </c>
      <c r="I413" s="2">
        <v>29391.21</v>
      </c>
      <c r="K413" s="2">
        <v>29391.21</v>
      </c>
      <c r="L413" s="3">
        <v>1</v>
      </c>
      <c r="M413" s="2">
        <v>29391.21</v>
      </c>
      <c r="N413" s="3">
        <f t="array" ref="N413">$D$4</f>
        <v>3.55</v>
      </c>
      <c r="O413" s="2">
        <f t="array" ref="O413">IF(Tabela_padrão__GM_CONTAS_PAGAR_ABERTOS[[#This Row],[SIGLA_MOEDA]]="US$",Tabela_padrão__GM_CONTAS_PAGAR_ABERTOS[[#This Row],[VALOR_DOCUM]]*$D$4,Tabela_padrão__GM_CONTAS_PAGAR_ABERTOS[[#This Row],[SALDO_CONVERTIDO]])</f>
        <v>29391.21</v>
      </c>
      <c r="P4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3" t="s">
        <v>38</v>
      </c>
      <c r="R413" t="s">
        <v>39</v>
      </c>
      <c r="S413" s="1">
        <v>42557</v>
      </c>
      <c r="T413" t="s">
        <v>1123</v>
      </c>
      <c r="U413" s="3">
        <v>1.9999</v>
      </c>
      <c r="V413" s="2">
        <f>Tabela_padrão__GM_CONTAS_PAGAR_ABERTOS[[#This Row],[PTAX DESEMB]]*Tabela_padrão__GM_CONTAS_PAGAR_ABERTOS[[#This Row],[VALOR_DOCUM]]</f>
        <v>58779.480878999995</v>
      </c>
    </row>
    <row r="414" spans="1:22" hidden="1" x14ac:dyDescent="0.2">
      <c r="A414" t="s">
        <v>17</v>
      </c>
      <c r="B414" t="s">
        <v>18</v>
      </c>
      <c r="C414" s="1">
        <v>41394</v>
      </c>
      <c r="D414" t="s">
        <v>31</v>
      </c>
      <c r="E414">
        <v>19105006</v>
      </c>
      <c r="F414" t="s">
        <v>41</v>
      </c>
      <c r="G414" s="4">
        <v>43769</v>
      </c>
      <c r="H414" t="s">
        <v>21</v>
      </c>
      <c r="I414" s="2">
        <v>18220.98</v>
      </c>
      <c r="K414" s="2">
        <v>18220.98</v>
      </c>
      <c r="L414" s="3">
        <v>1</v>
      </c>
      <c r="M414" s="2">
        <v>18220.98</v>
      </c>
      <c r="N414" s="3">
        <f t="array" ref="N414">$D$4</f>
        <v>3.55</v>
      </c>
      <c r="O414" s="2">
        <f t="array" ref="O414">IF(Tabela_padrão__GM_CONTAS_PAGAR_ABERTOS[[#This Row],[SIGLA_MOEDA]]="US$",Tabela_padrão__GM_CONTAS_PAGAR_ABERTOS[[#This Row],[VALOR_DOCUM]]*$D$4,Tabela_padrão__GM_CONTAS_PAGAR_ABERTOS[[#This Row],[SALDO_CONVERTIDO]])</f>
        <v>18220.98</v>
      </c>
      <c r="P4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4" t="s">
        <v>38</v>
      </c>
      <c r="R414" t="s">
        <v>34</v>
      </c>
      <c r="S414" s="1">
        <v>42557</v>
      </c>
      <c r="T414" t="s">
        <v>1124</v>
      </c>
      <c r="U414" s="3">
        <v>1.9999</v>
      </c>
      <c r="V414" s="2">
        <f>Tabela_padrão__GM_CONTAS_PAGAR_ABERTOS[[#This Row],[PTAX DESEMB]]*Tabela_padrão__GM_CONTAS_PAGAR_ABERTOS[[#This Row],[VALOR_DOCUM]]</f>
        <v>36440.137902000002</v>
      </c>
    </row>
    <row r="415" spans="1:22" hidden="1" x14ac:dyDescent="0.2">
      <c r="A415" t="s">
        <v>17</v>
      </c>
      <c r="B415" t="s">
        <v>18</v>
      </c>
      <c r="C415" s="1">
        <v>41394</v>
      </c>
      <c r="D415" t="s">
        <v>31</v>
      </c>
      <c r="E415">
        <v>19105006</v>
      </c>
      <c r="F415" t="s">
        <v>41</v>
      </c>
      <c r="G415" s="4">
        <v>45230</v>
      </c>
      <c r="H415" t="s">
        <v>21</v>
      </c>
      <c r="I415" s="2">
        <v>21035.74</v>
      </c>
      <c r="K415" s="2">
        <v>21035.74</v>
      </c>
      <c r="L415" s="3">
        <v>1</v>
      </c>
      <c r="M415" s="2">
        <v>21035.74</v>
      </c>
      <c r="N415" s="3">
        <f t="array" ref="N415">$D$4</f>
        <v>3.55</v>
      </c>
      <c r="O415" s="2">
        <f t="array" ref="O415">IF(Tabela_padrão__GM_CONTAS_PAGAR_ABERTOS[[#This Row],[SIGLA_MOEDA]]="US$",Tabela_padrão__GM_CONTAS_PAGAR_ABERTOS[[#This Row],[VALOR_DOCUM]]*$D$4,Tabela_padrão__GM_CONTAS_PAGAR_ABERTOS[[#This Row],[SALDO_CONVERTIDO]])</f>
        <v>21035.74</v>
      </c>
      <c r="P4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5" t="s">
        <v>38</v>
      </c>
      <c r="R415" t="s">
        <v>34</v>
      </c>
      <c r="S415" s="1">
        <v>42557</v>
      </c>
      <c r="T415" t="s">
        <v>1125</v>
      </c>
      <c r="U415" s="3">
        <v>1.9999</v>
      </c>
      <c r="V415" s="2">
        <f>Tabela_padrão__GM_CONTAS_PAGAR_ABERTOS[[#This Row],[PTAX DESEMB]]*Tabela_padrão__GM_CONTAS_PAGAR_ABERTOS[[#This Row],[VALOR_DOCUM]]</f>
        <v>42069.376426000003</v>
      </c>
    </row>
    <row r="416" spans="1:22" hidden="1" x14ac:dyDescent="0.2">
      <c r="A416" t="s">
        <v>17</v>
      </c>
      <c r="B416" t="s">
        <v>18</v>
      </c>
      <c r="C416" s="1">
        <v>41394</v>
      </c>
      <c r="D416" t="s">
        <v>31</v>
      </c>
      <c r="E416">
        <v>19105006</v>
      </c>
      <c r="F416" t="s">
        <v>37</v>
      </c>
      <c r="G416" s="4">
        <v>42674</v>
      </c>
      <c r="H416" t="s">
        <v>21</v>
      </c>
      <c r="I416" s="2">
        <v>28322.53</v>
      </c>
      <c r="K416" s="2">
        <v>28322.53</v>
      </c>
      <c r="L416" s="3">
        <v>1</v>
      </c>
      <c r="M416" s="2">
        <v>28322.53</v>
      </c>
      <c r="N416" s="3">
        <f t="array" ref="N416">$D$4</f>
        <v>3.55</v>
      </c>
      <c r="O416" s="2">
        <f t="array" ref="O416">IF(Tabela_padrão__GM_CONTAS_PAGAR_ABERTOS[[#This Row],[SIGLA_MOEDA]]="US$",Tabela_padrão__GM_CONTAS_PAGAR_ABERTOS[[#This Row],[VALOR_DOCUM]]*$D$4,Tabela_padrão__GM_CONTAS_PAGAR_ABERTOS[[#This Row],[SALDO_CONVERTIDO]])</f>
        <v>28322.53</v>
      </c>
      <c r="P4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6" t="s">
        <v>38</v>
      </c>
      <c r="R416" t="s">
        <v>39</v>
      </c>
      <c r="S416" s="1">
        <v>42557</v>
      </c>
      <c r="T416" t="s">
        <v>1126</v>
      </c>
      <c r="U416" s="3">
        <v>1.9999</v>
      </c>
      <c r="V416" s="2">
        <f>Tabela_padrão__GM_CONTAS_PAGAR_ABERTOS[[#This Row],[PTAX DESEMB]]*Tabela_padrão__GM_CONTAS_PAGAR_ABERTOS[[#This Row],[VALOR_DOCUM]]</f>
        <v>56642.227746999997</v>
      </c>
    </row>
    <row r="417" spans="1:22" hidden="1" x14ac:dyDescent="0.2">
      <c r="A417" t="s">
        <v>17</v>
      </c>
      <c r="B417" t="s">
        <v>18</v>
      </c>
      <c r="C417" s="1">
        <v>41394</v>
      </c>
      <c r="D417" t="s">
        <v>31</v>
      </c>
      <c r="E417">
        <v>13140003</v>
      </c>
      <c r="F417" t="s">
        <v>43</v>
      </c>
      <c r="G417" s="4">
        <v>45596</v>
      </c>
      <c r="H417" t="s">
        <v>21</v>
      </c>
      <c r="I417" s="2">
        <v>2749.66</v>
      </c>
      <c r="K417" s="2">
        <v>2749.66</v>
      </c>
      <c r="L417" s="3">
        <v>1</v>
      </c>
      <c r="M417" s="2">
        <v>2749.66</v>
      </c>
      <c r="N417" s="3">
        <f t="array" ref="N417">$D$4</f>
        <v>3.55</v>
      </c>
      <c r="O417" s="2">
        <f t="array" ref="O417">IF(Tabela_padrão__GM_CONTAS_PAGAR_ABERTOS[[#This Row],[SIGLA_MOEDA]]="US$",Tabela_padrão__GM_CONTAS_PAGAR_ABERTOS[[#This Row],[VALOR_DOCUM]]*$D$4,Tabela_padrão__GM_CONTAS_PAGAR_ABERTOS[[#This Row],[SALDO_CONVERTIDO]])</f>
        <v>2749.66</v>
      </c>
      <c r="P4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7" t="s">
        <v>33</v>
      </c>
      <c r="R417" t="s">
        <v>39</v>
      </c>
      <c r="S417" s="1">
        <v>42557</v>
      </c>
      <c r="T417" t="s">
        <v>1127</v>
      </c>
      <c r="U417" s="3">
        <v>1.9999</v>
      </c>
      <c r="V417" s="2">
        <f>Tabela_padrão__GM_CONTAS_PAGAR_ABERTOS[[#This Row],[PTAX DESEMB]]*Tabela_padrão__GM_CONTAS_PAGAR_ABERTOS[[#This Row],[VALOR_DOCUM]]</f>
        <v>5499.0450339999998</v>
      </c>
    </row>
    <row r="418" spans="1:22" hidden="1" x14ac:dyDescent="0.2">
      <c r="A418" t="s">
        <v>17</v>
      </c>
      <c r="B418" t="s">
        <v>18</v>
      </c>
      <c r="C418" s="1">
        <v>41394</v>
      </c>
      <c r="D418" t="s">
        <v>31</v>
      </c>
      <c r="E418">
        <v>19105006</v>
      </c>
      <c r="F418" t="s">
        <v>41</v>
      </c>
      <c r="G418" s="4">
        <v>43039</v>
      </c>
      <c r="H418" t="s">
        <v>21</v>
      </c>
      <c r="I418" s="2">
        <v>16933.59</v>
      </c>
      <c r="K418" s="2">
        <v>16933.59</v>
      </c>
      <c r="L418" s="3">
        <v>1</v>
      </c>
      <c r="M418" s="2">
        <v>16933.59</v>
      </c>
      <c r="N418" s="3">
        <f t="array" ref="N418">$D$4</f>
        <v>3.55</v>
      </c>
      <c r="O418" s="2">
        <f t="array" ref="O418">IF(Tabela_padrão__GM_CONTAS_PAGAR_ABERTOS[[#This Row],[SIGLA_MOEDA]]="US$",Tabela_padrão__GM_CONTAS_PAGAR_ABERTOS[[#This Row],[VALOR_DOCUM]]*$D$4,Tabela_padrão__GM_CONTAS_PAGAR_ABERTOS[[#This Row],[SALDO_CONVERTIDO]])</f>
        <v>16933.59</v>
      </c>
      <c r="P4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18" t="s">
        <v>38</v>
      </c>
      <c r="R418" t="s">
        <v>34</v>
      </c>
      <c r="S418" s="1">
        <v>42557</v>
      </c>
      <c r="T418" t="s">
        <v>1128</v>
      </c>
      <c r="U418" s="3">
        <v>1.9999</v>
      </c>
      <c r="V418" s="2">
        <f>Tabela_padrão__GM_CONTAS_PAGAR_ABERTOS[[#This Row],[PTAX DESEMB]]*Tabela_padrão__GM_CONTAS_PAGAR_ABERTOS[[#This Row],[VALOR_DOCUM]]</f>
        <v>33865.486641000003</v>
      </c>
    </row>
    <row r="419" spans="1:22" hidden="1" x14ac:dyDescent="0.2">
      <c r="A419" t="s">
        <v>17</v>
      </c>
      <c r="B419" t="s">
        <v>18</v>
      </c>
      <c r="C419" s="1">
        <v>41608</v>
      </c>
      <c r="D419" t="s">
        <v>191</v>
      </c>
      <c r="E419">
        <v>13140001</v>
      </c>
      <c r="F419" t="s">
        <v>27</v>
      </c>
      <c r="G419" s="4">
        <v>42685</v>
      </c>
      <c r="H419" t="s">
        <v>66</v>
      </c>
      <c r="I419" s="2">
        <v>38277.75</v>
      </c>
      <c r="K419" s="2">
        <v>38277.75</v>
      </c>
      <c r="L419" s="3">
        <v>3.2904</v>
      </c>
      <c r="M419" s="2">
        <v>125949.10860000001</v>
      </c>
      <c r="N419" s="3">
        <f t="array" ref="N419">$D$4</f>
        <v>3.55</v>
      </c>
      <c r="O419" s="2">
        <f t="array" ref="O419">IF(Tabela_padrão__GM_CONTAS_PAGAR_ABERTOS[[#This Row],[SIGLA_MOEDA]]="US$",Tabela_padrão__GM_CONTAS_PAGAR_ABERTOS[[#This Row],[VALOR_DOCUM]]*$D$4,Tabela_padrão__GM_CONTAS_PAGAR_ABERTOS[[#This Row],[SALDO_CONVERTIDO]])</f>
        <v>135886.01249999998</v>
      </c>
      <c r="P419" s="5">
        <f>(Tabela_padrão__GM_CONTAS_PAGAR_ABERTOS[[#This Row],[Saldo Projetado]]-Tabela_padrão__GM_CONTAS_PAGAR_ABERTOS[[#This Row],[SALDO_CONVERTIDO]])/Tabela_padrão__GM_CONTAS_PAGAR_ABERTOS[[#This Row],[Saldo Projetado]]</f>
        <v>7.3126760563380105E-2</v>
      </c>
      <c r="Q419" t="s">
        <v>47</v>
      </c>
      <c r="R419" t="s">
        <v>193</v>
      </c>
      <c r="S419" s="1">
        <v>42557</v>
      </c>
      <c r="T419" t="s">
        <v>3485</v>
      </c>
      <c r="U419" s="3">
        <v>2.3249</v>
      </c>
      <c r="V419" s="2">
        <f>Tabela_padrão__GM_CONTAS_PAGAR_ABERTOS[[#This Row],[PTAX DESEMB]]*Tabela_padrão__GM_CONTAS_PAGAR_ABERTOS[[#This Row],[VALOR_DOCUM]]</f>
        <v>88991.940975000005</v>
      </c>
    </row>
    <row r="420" spans="1:22" hidden="1" x14ac:dyDescent="0.2">
      <c r="A420" t="s">
        <v>45</v>
      </c>
      <c r="B420" t="s">
        <v>18</v>
      </c>
      <c r="C420" s="1">
        <v>41331</v>
      </c>
      <c r="D420" t="s">
        <v>19</v>
      </c>
      <c r="E420">
        <v>13140001</v>
      </c>
      <c r="F420" t="s">
        <v>46</v>
      </c>
      <c r="G420" s="4">
        <v>42689</v>
      </c>
      <c r="H420" t="s">
        <v>21</v>
      </c>
      <c r="I420" s="2">
        <v>490.98</v>
      </c>
      <c r="K420" s="2">
        <v>490.98</v>
      </c>
      <c r="L420" s="3">
        <v>1</v>
      </c>
      <c r="M420" s="2">
        <v>490.98</v>
      </c>
      <c r="N420" s="3">
        <f t="array" ref="N420">$D$4</f>
        <v>3.55</v>
      </c>
      <c r="O420" s="2">
        <f t="array" ref="O420">IF(Tabela_padrão__GM_CONTAS_PAGAR_ABERTOS[[#This Row],[SIGLA_MOEDA]]="US$",Tabela_padrão__GM_CONTAS_PAGAR_ABERTOS[[#This Row],[VALOR_DOCUM]]*$D$4,Tabela_padrão__GM_CONTAS_PAGAR_ABERTOS[[#This Row],[SALDO_CONVERTIDO]])</f>
        <v>490.98</v>
      </c>
      <c r="P4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0" t="s">
        <v>47</v>
      </c>
      <c r="R420" t="s">
        <v>48</v>
      </c>
      <c r="S420" s="1">
        <v>42557</v>
      </c>
      <c r="T420" t="s">
        <v>54</v>
      </c>
      <c r="U420" s="3">
        <v>1.9676</v>
      </c>
      <c r="V420" s="2">
        <f>Tabela_padrão__GM_CONTAS_PAGAR_ABERTOS[[#This Row],[PTAX DESEMB]]*Tabela_padrão__GM_CONTAS_PAGAR_ABERTOS[[#This Row],[VALOR_DOCUM]]</f>
        <v>966.05224800000008</v>
      </c>
    </row>
    <row r="421" spans="1:22" hidden="1" x14ac:dyDescent="0.2">
      <c r="A421" t="s">
        <v>17</v>
      </c>
      <c r="B421" t="s">
        <v>80</v>
      </c>
      <c r="C421" s="1">
        <v>41358</v>
      </c>
      <c r="D421" t="s">
        <v>19</v>
      </c>
      <c r="E421">
        <v>19105002</v>
      </c>
      <c r="F421" t="s">
        <v>81</v>
      </c>
      <c r="G421" s="4">
        <v>42689</v>
      </c>
      <c r="H421" t="s">
        <v>21</v>
      </c>
      <c r="I421" s="2">
        <v>51000</v>
      </c>
      <c r="K421" s="2">
        <v>51000</v>
      </c>
      <c r="L421" s="3">
        <v>1</v>
      </c>
      <c r="M421" s="2">
        <v>51000</v>
      </c>
      <c r="N421" s="3">
        <f t="array" ref="N421">$D$4</f>
        <v>3.55</v>
      </c>
      <c r="O421" s="2">
        <f t="array" ref="O421">IF(Tabela_padrão__GM_CONTAS_PAGAR_ABERTOS[[#This Row],[SIGLA_MOEDA]]="US$",Tabela_padrão__GM_CONTAS_PAGAR_ABERTOS[[#This Row],[VALOR_DOCUM]]*$D$4,Tabela_padrão__GM_CONTAS_PAGAR_ABERTOS[[#This Row],[SALDO_CONVERTIDO]])</f>
        <v>51000</v>
      </c>
      <c r="P4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1" t="s">
        <v>22</v>
      </c>
      <c r="R421" t="s">
        <v>82</v>
      </c>
      <c r="S421" s="1">
        <v>42557</v>
      </c>
      <c r="T421" t="s">
        <v>83</v>
      </c>
      <c r="U421" s="3">
        <v>2.0125999999999999</v>
      </c>
      <c r="V421" s="2">
        <f>Tabela_padrão__GM_CONTAS_PAGAR_ABERTOS[[#This Row],[PTAX DESEMB]]*Tabela_padrão__GM_CONTAS_PAGAR_ABERTOS[[#This Row],[VALOR_DOCUM]]</f>
        <v>102642.59999999999</v>
      </c>
    </row>
    <row r="422" spans="1:22" hidden="1" x14ac:dyDescent="0.2">
      <c r="A422" t="s">
        <v>45</v>
      </c>
      <c r="B422" t="s">
        <v>18</v>
      </c>
      <c r="C422" s="1">
        <v>41319</v>
      </c>
      <c r="D422" t="s">
        <v>91</v>
      </c>
      <c r="E422">
        <v>19105002</v>
      </c>
      <c r="F422" t="s">
        <v>102</v>
      </c>
      <c r="G422" s="4">
        <v>42689</v>
      </c>
      <c r="H422" t="s">
        <v>21</v>
      </c>
      <c r="I422" s="2">
        <v>8000</v>
      </c>
      <c r="K422" s="2">
        <v>8000</v>
      </c>
      <c r="L422" s="3">
        <v>1</v>
      </c>
      <c r="M422" s="2">
        <v>8000</v>
      </c>
      <c r="N422" s="3">
        <f t="array" ref="N422">$D$4</f>
        <v>3.55</v>
      </c>
      <c r="O422" s="2">
        <f t="array" ref="O422">IF(Tabela_padrão__GM_CONTAS_PAGAR_ABERTOS[[#This Row],[SIGLA_MOEDA]]="US$",Tabela_padrão__GM_CONTAS_PAGAR_ABERTOS[[#This Row],[VALOR_DOCUM]]*$D$4,Tabela_padrão__GM_CONTAS_PAGAR_ABERTOS[[#This Row],[SALDO_CONVERTIDO]])</f>
        <v>8000</v>
      </c>
      <c r="P4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2" t="s">
        <v>93</v>
      </c>
      <c r="R422" t="s">
        <v>103</v>
      </c>
      <c r="S422" s="1">
        <v>42557</v>
      </c>
      <c r="T422" t="s">
        <v>104</v>
      </c>
      <c r="U422" s="3">
        <v>1.9670000000000001</v>
      </c>
      <c r="V422" s="2">
        <f>Tabela_padrão__GM_CONTAS_PAGAR_ABERTOS[[#This Row],[PTAX DESEMB]]*Tabela_padrão__GM_CONTAS_PAGAR_ABERTOS[[#This Row],[VALOR_DOCUM]]</f>
        <v>15736</v>
      </c>
    </row>
    <row r="423" spans="1:22" hidden="1" x14ac:dyDescent="0.2">
      <c r="A423" t="s">
        <v>45</v>
      </c>
      <c r="B423" t="s">
        <v>18</v>
      </c>
      <c r="C423" s="1">
        <v>41319</v>
      </c>
      <c r="D423" t="s">
        <v>91</v>
      </c>
      <c r="E423">
        <v>13140001</v>
      </c>
      <c r="F423" t="s">
        <v>99</v>
      </c>
      <c r="G423" s="4">
        <v>42689</v>
      </c>
      <c r="H423" t="s">
        <v>21</v>
      </c>
      <c r="I423" s="2">
        <v>89.2</v>
      </c>
      <c r="K423" s="2">
        <v>89.2</v>
      </c>
      <c r="L423" s="3">
        <v>1</v>
      </c>
      <c r="M423" s="2">
        <v>89.2</v>
      </c>
      <c r="N423" s="3">
        <f t="array" ref="N423">$D$4</f>
        <v>3.55</v>
      </c>
      <c r="O423" s="2">
        <f t="array" ref="O423">IF(Tabela_padrão__GM_CONTAS_PAGAR_ABERTOS[[#This Row],[SIGLA_MOEDA]]="US$",Tabela_padrão__GM_CONTAS_PAGAR_ABERTOS[[#This Row],[VALOR_DOCUM]]*$D$4,Tabela_padrão__GM_CONTAS_PAGAR_ABERTOS[[#This Row],[SALDO_CONVERTIDO]])</f>
        <v>89.2</v>
      </c>
      <c r="P4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3" t="s">
        <v>47</v>
      </c>
      <c r="R423" t="s">
        <v>100</v>
      </c>
      <c r="S423" s="1">
        <v>42557</v>
      </c>
      <c r="T423" t="s">
        <v>114</v>
      </c>
      <c r="U423" s="3">
        <v>1.9670000000000001</v>
      </c>
      <c r="V423" s="2">
        <f>Tabela_padrão__GM_CONTAS_PAGAR_ABERTOS[[#This Row],[PTAX DESEMB]]*Tabela_padrão__GM_CONTAS_PAGAR_ABERTOS[[#This Row],[VALOR_DOCUM]]</f>
        <v>175.4564</v>
      </c>
    </row>
    <row r="424" spans="1:22" hidden="1" x14ac:dyDescent="0.2">
      <c r="A424" t="s">
        <v>45</v>
      </c>
      <c r="B424" t="s">
        <v>18</v>
      </c>
      <c r="C424" s="1">
        <v>41439</v>
      </c>
      <c r="D424" t="s">
        <v>122</v>
      </c>
      <c r="E424">
        <v>19105002</v>
      </c>
      <c r="F424" t="s">
        <v>123</v>
      </c>
      <c r="G424" s="4">
        <v>42689</v>
      </c>
      <c r="H424" t="s">
        <v>21</v>
      </c>
      <c r="I424" s="2">
        <v>8166.67</v>
      </c>
      <c r="K424" s="2">
        <v>8166.67</v>
      </c>
      <c r="L424" s="3">
        <v>1</v>
      </c>
      <c r="M424" s="2">
        <v>8166.67</v>
      </c>
      <c r="N424" s="3">
        <f t="array" ref="N424">$D$4</f>
        <v>3.55</v>
      </c>
      <c r="O424" s="2">
        <f t="array" ref="O424">IF(Tabela_padrão__GM_CONTAS_PAGAR_ABERTOS[[#This Row],[SIGLA_MOEDA]]="US$",Tabela_padrão__GM_CONTAS_PAGAR_ABERTOS[[#This Row],[VALOR_DOCUM]]*$D$4,Tabela_padrão__GM_CONTAS_PAGAR_ABERTOS[[#This Row],[SALDO_CONVERTIDO]])</f>
        <v>8166.67</v>
      </c>
      <c r="P4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4" t="s">
        <v>124</v>
      </c>
      <c r="R424" t="s">
        <v>125</v>
      </c>
      <c r="S424" s="1">
        <v>42557</v>
      </c>
      <c r="T424" t="s">
        <v>127</v>
      </c>
      <c r="U424" s="3">
        <v>2.1446999999999998</v>
      </c>
      <c r="V424" s="2">
        <f>Tabela_padrão__GM_CONTAS_PAGAR_ABERTOS[[#This Row],[PTAX DESEMB]]*Tabela_padrão__GM_CONTAS_PAGAR_ABERTOS[[#This Row],[VALOR_DOCUM]]</f>
        <v>17515.057149</v>
      </c>
    </row>
    <row r="425" spans="1:22" hidden="1" x14ac:dyDescent="0.2">
      <c r="A425" t="s">
        <v>17</v>
      </c>
      <c r="B425" t="s">
        <v>18</v>
      </c>
      <c r="C425" s="1">
        <v>41435</v>
      </c>
      <c r="D425" t="s">
        <v>19</v>
      </c>
      <c r="E425">
        <v>19105002</v>
      </c>
      <c r="F425" t="s">
        <v>157</v>
      </c>
      <c r="G425" s="4">
        <v>42689</v>
      </c>
      <c r="H425" t="s">
        <v>21</v>
      </c>
      <c r="I425" s="2">
        <v>26910</v>
      </c>
      <c r="K425" s="2">
        <v>26910</v>
      </c>
      <c r="L425" s="3">
        <v>1</v>
      </c>
      <c r="M425" s="2">
        <v>26910</v>
      </c>
      <c r="N425" s="3">
        <f t="array" ref="N425">$D$4</f>
        <v>3.55</v>
      </c>
      <c r="O425" s="2">
        <f t="array" ref="O425">IF(Tabela_padrão__GM_CONTAS_PAGAR_ABERTOS[[#This Row],[SIGLA_MOEDA]]="US$",Tabela_padrão__GM_CONTAS_PAGAR_ABERTOS[[#This Row],[VALOR_DOCUM]]*$D$4,Tabela_padrão__GM_CONTAS_PAGAR_ABERTOS[[#This Row],[SALDO_CONVERTIDO]])</f>
        <v>26910</v>
      </c>
      <c r="P4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5" t="s">
        <v>22</v>
      </c>
      <c r="R425" t="s">
        <v>158</v>
      </c>
      <c r="S425" s="1">
        <v>42557</v>
      </c>
      <c r="T425" t="s">
        <v>159</v>
      </c>
      <c r="U425" s="3">
        <v>2.1372</v>
      </c>
      <c r="V425" s="2">
        <f>Tabela_padrão__GM_CONTAS_PAGAR_ABERTOS[[#This Row],[PTAX DESEMB]]*Tabela_padrão__GM_CONTAS_PAGAR_ABERTOS[[#This Row],[VALOR_DOCUM]]</f>
        <v>57512.052000000003</v>
      </c>
    </row>
    <row r="426" spans="1:22" hidden="1" x14ac:dyDescent="0.2">
      <c r="A426" t="s">
        <v>45</v>
      </c>
      <c r="B426" t="s">
        <v>18</v>
      </c>
      <c r="C426" s="1">
        <v>41925</v>
      </c>
      <c r="D426" t="s">
        <v>122</v>
      </c>
      <c r="E426">
        <v>13140001</v>
      </c>
      <c r="F426" t="s">
        <v>248</v>
      </c>
      <c r="G426" s="4">
        <v>42689</v>
      </c>
      <c r="H426" t="s">
        <v>21</v>
      </c>
      <c r="I426" s="2">
        <v>334.4</v>
      </c>
      <c r="K426" s="2">
        <v>334.4</v>
      </c>
      <c r="L426" s="3">
        <v>1</v>
      </c>
      <c r="M426" s="2">
        <v>334.4</v>
      </c>
      <c r="N426" s="3">
        <f t="array" ref="N426">$D$4</f>
        <v>3.55</v>
      </c>
      <c r="O426" s="2">
        <f t="array" ref="O426">IF(Tabela_padrão__GM_CONTAS_PAGAR_ABERTOS[[#This Row],[SIGLA_MOEDA]]="US$",Tabela_padrão__GM_CONTAS_PAGAR_ABERTOS[[#This Row],[VALOR_DOCUM]]*$D$4,Tabela_padrão__GM_CONTAS_PAGAR_ABERTOS[[#This Row],[SALDO_CONVERTIDO]])</f>
        <v>334.4</v>
      </c>
      <c r="P4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6" t="s">
        <v>47</v>
      </c>
      <c r="R426" t="s">
        <v>249</v>
      </c>
      <c r="S426" s="1">
        <v>42557</v>
      </c>
      <c r="T426" t="s">
        <v>254</v>
      </c>
      <c r="U426" s="3">
        <v>2.4102999999999999</v>
      </c>
      <c r="V426" s="2">
        <f>Tabela_padrão__GM_CONTAS_PAGAR_ABERTOS[[#This Row],[PTAX DESEMB]]*Tabela_padrão__GM_CONTAS_PAGAR_ABERTOS[[#This Row],[VALOR_DOCUM]]</f>
        <v>806.00431999999989</v>
      </c>
    </row>
    <row r="427" spans="1:22" hidden="1" x14ac:dyDescent="0.2">
      <c r="A427" t="s">
        <v>17</v>
      </c>
      <c r="B427" t="s">
        <v>18</v>
      </c>
      <c r="C427" s="1">
        <v>41436</v>
      </c>
      <c r="D427" t="s">
        <v>19</v>
      </c>
      <c r="E427">
        <v>13140001</v>
      </c>
      <c r="F427" t="s">
        <v>1211</v>
      </c>
      <c r="G427" s="4">
        <v>42689</v>
      </c>
      <c r="H427" t="s">
        <v>21</v>
      </c>
      <c r="I427" s="2">
        <v>14277.53</v>
      </c>
      <c r="K427" s="2">
        <v>14277.53</v>
      </c>
      <c r="L427" s="3">
        <v>1</v>
      </c>
      <c r="M427" s="2">
        <v>14277.53</v>
      </c>
      <c r="N427" s="3">
        <f t="array" ref="N427">$D$4</f>
        <v>3.55</v>
      </c>
      <c r="O427" s="2">
        <f t="array" ref="O427">IF(Tabela_padrão__GM_CONTAS_PAGAR_ABERTOS[[#This Row],[SIGLA_MOEDA]]="US$",Tabela_padrão__GM_CONTAS_PAGAR_ABERTOS[[#This Row],[VALOR_DOCUM]]*$D$4,Tabela_padrão__GM_CONTAS_PAGAR_ABERTOS[[#This Row],[SALDO_CONVERTIDO]])</f>
        <v>14277.53</v>
      </c>
      <c r="P4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7" t="s">
        <v>47</v>
      </c>
      <c r="R427" t="s">
        <v>1212</v>
      </c>
      <c r="S427" s="1">
        <v>42557</v>
      </c>
      <c r="T427" t="s">
        <v>1213</v>
      </c>
      <c r="U427" s="3">
        <v>2.1505999999999998</v>
      </c>
      <c r="V427" s="2">
        <f>Tabela_padrão__GM_CONTAS_PAGAR_ABERTOS[[#This Row],[PTAX DESEMB]]*Tabela_padrão__GM_CONTAS_PAGAR_ABERTOS[[#This Row],[VALOR_DOCUM]]</f>
        <v>30705.256018</v>
      </c>
    </row>
    <row r="428" spans="1:22" hidden="1" x14ac:dyDescent="0.2">
      <c r="A428" t="s">
        <v>17</v>
      </c>
      <c r="B428" t="s">
        <v>18</v>
      </c>
      <c r="C428" s="1">
        <v>41435</v>
      </c>
      <c r="D428" t="s">
        <v>19</v>
      </c>
      <c r="E428">
        <v>13140001</v>
      </c>
      <c r="F428" t="s">
        <v>157</v>
      </c>
      <c r="G428" s="4">
        <v>42689</v>
      </c>
      <c r="H428" t="s">
        <v>21</v>
      </c>
      <c r="I428" s="2">
        <v>2462.87</v>
      </c>
      <c r="K428" s="2">
        <v>2462.87</v>
      </c>
      <c r="L428" s="3">
        <v>1</v>
      </c>
      <c r="M428" s="2">
        <v>2462.87</v>
      </c>
      <c r="N428" s="3">
        <f t="array" ref="N428">$D$4</f>
        <v>3.55</v>
      </c>
      <c r="O428" s="2">
        <f t="array" ref="O428">IF(Tabela_padrão__GM_CONTAS_PAGAR_ABERTOS[[#This Row],[SIGLA_MOEDA]]="US$",Tabela_padrão__GM_CONTAS_PAGAR_ABERTOS[[#This Row],[VALOR_DOCUM]]*$D$4,Tabela_padrão__GM_CONTAS_PAGAR_ABERTOS[[#This Row],[SALDO_CONVERTIDO]])</f>
        <v>2462.87</v>
      </c>
      <c r="P4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8" t="s">
        <v>47</v>
      </c>
      <c r="R428" t="s">
        <v>158</v>
      </c>
      <c r="S428" s="1">
        <v>42557</v>
      </c>
      <c r="T428" t="s">
        <v>2005</v>
      </c>
      <c r="U428" s="3">
        <v>2.1372</v>
      </c>
      <c r="V428" s="2">
        <f>Tabela_padrão__GM_CONTAS_PAGAR_ABERTOS[[#This Row],[PTAX DESEMB]]*Tabela_padrão__GM_CONTAS_PAGAR_ABERTOS[[#This Row],[VALOR_DOCUM]]</f>
        <v>5263.6457639999999</v>
      </c>
    </row>
    <row r="429" spans="1:22" hidden="1" x14ac:dyDescent="0.2">
      <c r="A429" t="s">
        <v>17</v>
      </c>
      <c r="B429" t="s">
        <v>18</v>
      </c>
      <c r="C429" s="1">
        <v>42150</v>
      </c>
      <c r="D429" t="s">
        <v>60</v>
      </c>
      <c r="E429">
        <v>13140001</v>
      </c>
      <c r="F429" t="s">
        <v>315</v>
      </c>
      <c r="G429" s="4">
        <v>42689</v>
      </c>
      <c r="H429" t="s">
        <v>21</v>
      </c>
      <c r="I429" s="2">
        <v>59008.89</v>
      </c>
      <c r="K429" s="2">
        <v>59008.89</v>
      </c>
      <c r="L429" s="3">
        <v>1</v>
      </c>
      <c r="M429" s="2">
        <v>59008.89</v>
      </c>
      <c r="N429" s="3">
        <f t="array" ref="N429">$D$4</f>
        <v>3.55</v>
      </c>
      <c r="O429" s="2">
        <f t="array" ref="O429">IF(Tabela_padrão__GM_CONTAS_PAGAR_ABERTOS[[#This Row],[SIGLA_MOEDA]]="US$",Tabela_padrão__GM_CONTAS_PAGAR_ABERTOS[[#This Row],[VALOR_DOCUM]]*$D$4,Tabela_padrão__GM_CONTAS_PAGAR_ABERTOS[[#This Row],[SALDO_CONVERTIDO]])</f>
        <v>59008.89</v>
      </c>
      <c r="P4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29" t="s">
        <v>47</v>
      </c>
      <c r="R429" t="s">
        <v>316</v>
      </c>
      <c r="S429" s="1">
        <v>42557</v>
      </c>
      <c r="T429" t="s">
        <v>2117</v>
      </c>
      <c r="U429" s="3">
        <v>3.1212</v>
      </c>
      <c r="V429" s="2">
        <f>Tabela_padrão__GM_CONTAS_PAGAR_ABERTOS[[#This Row],[PTAX DESEMB]]*Tabela_padrão__GM_CONTAS_PAGAR_ABERTOS[[#This Row],[VALOR_DOCUM]]</f>
        <v>184178.547468</v>
      </c>
    </row>
    <row r="430" spans="1:22" hidden="1" x14ac:dyDescent="0.2">
      <c r="A430" t="s">
        <v>17</v>
      </c>
      <c r="B430" t="s">
        <v>18</v>
      </c>
      <c r="C430" s="1">
        <v>41330</v>
      </c>
      <c r="D430" t="s">
        <v>72</v>
      </c>
      <c r="E430">
        <v>13140001</v>
      </c>
      <c r="F430" t="s">
        <v>2730</v>
      </c>
      <c r="G430" s="4">
        <v>42689</v>
      </c>
      <c r="H430" t="s">
        <v>21</v>
      </c>
      <c r="I430" s="2">
        <v>11788.84</v>
      </c>
      <c r="K430" s="2">
        <v>11788.84</v>
      </c>
      <c r="L430" s="3">
        <v>1</v>
      </c>
      <c r="M430" s="2">
        <v>11788.84</v>
      </c>
      <c r="N430" s="3">
        <f t="array" ref="N430">$D$4</f>
        <v>3.55</v>
      </c>
      <c r="O430" s="2">
        <f t="array" ref="O430">IF(Tabela_padrão__GM_CONTAS_PAGAR_ABERTOS[[#This Row],[SIGLA_MOEDA]]="US$",Tabela_padrão__GM_CONTAS_PAGAR_ABERTOS[[#This Row],[VALOR_DOCUM]]*$D$4,Tabela_padrão__GM_CONTAS_PAGAR_ABERTOS[[#This Row],[SALDO_CONVERTIDO]])</f>
        <v>11788.84</v>
      </c>
      <c r="P4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0" t="s">
        <v>47</v>
      </c>
      <c r="R430" t="s">
        <v>2731</v>
      </c>
      <c r="S430" s="1">
        <v>42557</v>
      </c>
      <c r="T430" t="s">
        <v>2732</v>
      </c>
      <c r="U430" s="3">
        <v>1.9704999999999999</v>
      </c>
      <c r="V430" s="2">
        <f>Tabela_padrão__GM_CONTAS_PAGAR_ABERTOS[[#This Row],[PTAX DESEMB]]*Tabela_padrão__GM_CONTAS_PAGAR_ABERTOS[[#This Row],[VALOR_DOCUM]]</f>
        <v>23229.909219999998</v>
      </c>
    </row>
    <row r="431" spans="1:22" hidden="1" x14ac:dyDescent="0.2">
      <c r="A431" t="s">
        <v>45</v>
      </c>
      <c r="B431" t="s">
        <v>18</v>
      </c>
      <c r="C431" s="1">
        <v>41925</v>
      </c>
      <c r="D431" t="s">
        <v>122</v>
      </c>
      <c r="E431">
        <v>19105002</v>
      </c>
      <c r="F431" t="s">
        <v>248</v>
      </c>
      <c r="G431" s="4">
        <v>42689</v>
      </c>
      <c r="H431" t="s">
        <v>21</v>
      </c>
      <c r="I431" s="2">
        <v>3033.33</v>
      </c>
      <c r="K431" s="2">
        <v>3033.33</v>
      </c>
      <c r="L431" s="3">
        <v>1</v>
      </c>
      <c r="M431" s="2">
        <v>3033.33</v>
      </c>
      <c r="N431" s="3">
        <f t="array" ref="N431">$D$4</f>
        <v>3.55</v>
      </c>
      <c r="O431" s="2">
        <f t="array" ref="O431">IF(Tabela_padrão__GM_CONTAS_PAGAR_ABERTOS[[#This Row],[SIGLA_MOEDA]]="US$",Tabela_padrão__GM_CONTAS_PAGAR_ABERTOS[[#This Row],[VALOR_DOCUM]]*$D$4,Tabela_padrão__GM_CONTAS_PAGAR_ABERTOS[[#This Row],[SALDO_CONVERTIDO]])</f>
        <v>3033.33</v>
      </c>
      <c r="P4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1" t="s">
        <v>211</v>
      </c>
      <c r="R431" t="s">
        <v>249</v>
      </c>
      <c r="S431" s="1">
        <v>42557</v>
      </c>
      <c r="T431" t="s">
        <v>2814</v>
      </c>
      <c r="U431" s="3">
        <v>2.4102999999999999</v>
      </c>
      <c r="V431" s="2">
        <f>Tabela_padrão__GM_CONTAS_PAGAR_ABERTOS[[#This Row],[PTAX DESEMB]]*Tabela_padrão__GM_CONTAS_PAGAR_ABERTOS[[#This Row],[VALOR_DOCUM]]</f>
        <v>7311.235298999999</v>
      </c>
    </row>
    <row r="432" spans="1:22" hidden="1" x14ac:dyDescent="0.2">
      <c r="A432" t="s">
        <v>17</v>
      </c>
      <c r="B432" t="s">
        <v>25</v>
      </c>
      <c r="C432" s="1">
        <v>41331</v>
      </c>
      <c r="D432" t="s">
        <v>1151</v>
      </c>
      <c r="E432">
        <v>13101001</v>
      </c>
      <c r="F432" t="s">
        <v>1152</v>
      </c>
      <c r="G432" s="4">
        <v>41516</v>
      </c>
      <c r="H432" t="s">
        <v>21</v>
      </c>
      <c r="I432" s="2">
        <v>80000</v>
      </c>
      <c r="J432">
        <v>70000</v>
      </c>
      <c r="K432" s="2">
        <v>10000</v>
      </c>
      <c r="L432" s="3">
        <v>1</v>
      </c>
      <c r="M432" s="2">
        <v>10000</v>
      </c>
      <c r="N432" s="3">
        <f t="array" ref="N432">$D$4</f>
        <v>3.55</v>
      </c>
      <c r="O432" s="2">
        <f t="array" ref="O432">IF(Tabela_padrão__GM_CONTAS_PAGAR_ABERTOS[[#This Row],[SIGLA_MOEDA]]="US$",Tabela_padrão__GM_CONTAS_PAGAR_ABERTOS[[#This Row],[VALOR_DOCUM]]*$D$4,Tabela_padrão__GM_CONTAS_PAGAR_ABERTOS[[#This Row],[SALDO_CONVERTIDO]])</f>
        <v>10000</v>
      </c>
      <c r="P4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2" t="s">
        <v>28</v>
      </c>
      <c r="R432" t="s">
        <v>1153</v>
      </c>
      <c r="S432" s="1">
        <v>42557</v>
      </c>
      <c r="T432" t="s">
        <v>1154</v>
      </c>
      <c r="U432" s="3">
        <v>1.9676</v>
      </c>
      <c r="V432" s="2">
        <f>Tabela_padrão__GM_CONTAS_PAGAR_ABERTOS[[#This Row],[PTAX DESEMB]]*Tabela_padrão__GM_CONTAS_PAGAR_ABERTOS[[#This Row],[VALOR_DOCUM]]</f>
        <v>157408</v>
      </c>
    </row>
    <row r="433" spans="1:22" hidden="1" x14ac:dyDescent="0.2">
      <c r="A433" t="s">
        <v>17</v>
      </c>
      <c r="B433" t="s">
        <v>18</v>
      </c>
      <c r="C433" s="1">
        <v>42109</v>
      </c>
      <c r="D433" t="s">
        <v>60</v>
      </c>
      <c r="E433">
        <v>13140001</v>
      </c>
      <c r="F433" t="s">
        <v>1288</v>
      </c>
      <c r="G433" s="4">
        <v>42689</v>
      </c>
      <c r="H433" t="s">
        <v>21</v>
      </c>
      <c r="I433" s="2">
        <v>34790.17</v>
      </c>
      <c r="K433" s="2">
        <v>34790.17</v>
      </c>
      <c r="L433" s="3">
        <v>1</v>
      </c>
      <c r="M433" s="2">
        <v>34790.17</v>
      </c>
      <c r="N433" s="3">
        <f t="array" ref="N433">$D$4</f>
        <v>3.55</v>
      </c>
      <c r="O433" s="2">
        <f t="array" ref="O433">IF(Tabela_padrão__GM_CONTAS_PAGAR_ABERTOS[[#This Row],[SIGLA_MOEDA]]="US$",Tabela_padrão__GM_CONTAS_PAGAR_ABERTOS[[#This Row],[VALOR_DOCUM]]*$D$4,Tabela_padrão__GM_CONTAS_PAGAR_ABERTOS[[#This Row],[SALDO_CONVERTIDO]])</f>
        <v>34790.17</v>
      </c>
      <c r="P4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3" t="s">
        <v>47</v>
      </c>
      <c r="R433" t="s">
        <v>1289</v>
      </c>
      <c r="S433" s="1">
        <v>42557</v>
      </c>
      <c r="T433" t="s">
        <v>2830</v>
      </c>
      <c r="U433" s="3">
        <v>3.0880000000000001</v>
      </c>
      <c r="V433" s="2">
        <f>Tabela_padrão__GM_CONTAS_PAGAR_ABERTOS[[#This Row],[PTAX DESEMB]]*Tabela_padrão__GM_CONTAS_PAGAR_ABERTOS[[#This Row],[VALOR_DOCUM]]</f>
        <v>107432.04496</v>
      </c>
    </row>
    <row r="434" spans="1:22" hidden="1" x14ac:dyDescent="0.2">
      <c r="A434" t="s">
        <v>17</v>
      </c>
      <c r="B434" t="s">
        <v>18</v>
      </c>
      <c r="C434" s="1">
        <v>42138</v>
      </c>
      <c r="D434" t="s">
        <v>60</v>
      </c>
      <c r="E434">
        <v>13140001</v>
      </c>
      <c r="F434" t="s">
        <v>302</v>
      </c>
      <c r="G434" s="4">
        <v>42689</v>
      </c>
      <c r="H434" t="s">
        <v>21</v>
      </c>
      <c r="I434" s="2">
        <v>30020.71</v>
      </c>
      <c r="K434" s="2">
        <v>30020.71</v>
      </c>
      <c r="L434" s="3">
        <v>1</v>
      </c>
      <c r="M434" s="2">
        <v>30020.71</v>
      </c>
      <c r="N434" s="3">
        <f t="array" ref="N434">$D$4</f>
        <v>3.55</v>
      </c>
      <c r="O434" s="2">
        <f t="array" ref="O434">IF(Tabela_padrão__GM_CONTAS_PAGAR_ABERTOS[[#This Row],[SIGLA_MOEDA]]="US$",Tabela_padrão__GM_CONTAS_PAGAR_ABERTOS[[#This Row],[VALOR_DOCUM]]*$D$4,Tabela_padrão__GM_CONTAS_PAGAR_ABERTOS[[#This Row],[SALDO_CONVERTIDO]])</f>
        <v>30020.71</v>
      </c>
      <c r="P4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4" t="s">
        <v>47</v>
      </c>
      <c r="R434" t="s">
        <v>303</v>
      </c>
      <c r="S434" s="1">
        <v>42557</v>
      </c>
      <c r="T434" t="s">
        <v>2847</v>
      </c>
      <c r="U434" s="3">
        <v>3.0103</v>
      </c>
      <c r="V434" s="2">
        <f>Tabela_padrão__GM_CONTAS_PAGAR_ABERTOS[[#This Row],[PTAX DESEMB]]*Tabela_padrão__GM_CONTAS_PAGAR_ABERTOS[[#This Row],[VALOR_DOCUM]]</f>
        <v>90371.34331299999</v>
      </c>
    </row>
    <row r="435" spans="1:22" hidden="1" x14ac:dyDescent="0.2">
      <c r="A435" t="s">
        <v>17</v>
      </c>
      <c r="B435" t="s">
        <v>18</v>
      </c>
      <c r="C435" s="1">
        <v>42138</v>
      </c>
      <c r="D435" t="s">
        <v>60</v>
      </c>
      <c r="E435">
        <v>13140001</v>
      </c>
      <c r="F435" t="s">
        <v>296</v>
      </c>
      <c r="G435" s="4">
        <v>42689</v>
      </c>
      <c r="H435" t="s">
        <v>21</v>
      </c>
      <c r="I435" s="2">
        <v>102583.07</v>
      </c>
      <c r="K435" s="2">
        <v>102583.07</v>
      </c>
      <c r="L435" s="3">
        <v>1</v>
      </c>
      <c r="M435" s="2">
        <v>102583.07</v>
      </c>
      <c r="N435" s="3">
        <f t="array" ref="N435">$D$4</f>
        <v>3.55</v>
      </c>
      <c r="O435" s="2">
        <f t="array" ref="O435">IF(Tabela_padrão__GM_CONTAS_PAGAR_ABERTOS[[#This Row],[SIGLA_MOEDA]]="US$",Tabela_padrão__GM_CONTAS_PAGAR_ABERTOS[[#This Row],[VALOR_DOCUM]]*$D$4,Tabela_padrão__GM_CONTAS_PAGAR_ABERTOS[[#This Row],[SALDO_CONVERTIDO]])</f>
        <v>102583.07</v>
      </c>
      <c r="P4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5" t="s">
        <v>47</v>
      </c>
      <c r="R435" t="s">
        <v>297</v>
      </c>
      <c r="S435" s="1">
        <v>42557</v>
      </c>
      <c r="T435" t="s">
        <v>3559</v>
      </c>
      <c r="U435" s="3">
        <v>3.0103</v>
      </c>
      <c r="V435" s="2">
        <f>Tabela_padrão__GM_CONTAS_PAGAR_ABERTOS[[#This Row],[PTAX DESEMB]]*Tabela_padrão__GM_CONTAS_PAGAR_ABERTOS[[#This Row],[VALOR_DOCUM]]</f>
        <v>308805.81562100002</v>
      </c>
    </row>
    <row r="436" spans="1:22" hidden="1" x14ac:dyDescent="0.2">
      <c r="A436" t="s">
        <v>45</v>
      </c>
      <c r="B436" t="s">
        <v>18</v>
      </c>
      <c r="C436" s="1">
        <v>41332</v>
      </c>
      <c r="D436" t="s">
        <v>19</v>
      </c>
      <c r="E436">
        <v>19105002</v>
      </c>
      <c r="F436" t="s">
        <v>46</v>
      </c>
      <c r="G436" s="4">
        <v>42689</v>
      </c>
      <c r="H436" t="s">
        <v>21</v>
      </c>
      <c r="I436" s="2">
        <v>5386.36</v>
      </c>
      <c r="K436" s="2">
        <v>5386.36</v>
      </c>
      <c r="L436" s="3">
        <v>1</v>
      </c>
      <c r="M436" s="2">
        <v>5386.36</v>
      </c>
      <c r="N436" s="3">
        <f t="array" ref="N436">$D$4</f>
        <v>3.55</v>
      </c>
      <c r="O436" s="2">
        <f t="array" ref="O436">IF(Tabela_padrão__GM_CONTAS_PAGAR_ABERTOS[[#This Row],[SIGLA_MOEDA]]="US$",Tabela_padrão__GM_CONTAS_PAGAR_ABERTOS[[#This Row],[VALOR_DOCUM]]*$D$4,Tabela_padrão__GM_CONTAS_PAGAR_ABERTOS[[#This Row],[SALDO_CONVERTIDO]])</f>
        <v>5386.36</v>
      </c>
      <c r="P4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6" t="s">
        <v>22</v>
      </c>
      <c r="R436" t="s">
        <v>48</v>
      </c>
      <c r="S436" s="1">
        <v>42557</v>
      </c>
      <c r="T436" t="s">
        <v>4138</v>
      </c>
      <c r="U436" s="3">
        <v>1.9818</v>
      </c>
      <c r="V436" s="2">
        <f>Tabela_padrão__GM_CONTAS_PAGAR_ABERTOS[[#This Row],[PTAX DESEMB]]*Tabela_padrão__GM_CONTAS_PAGAR_ABERTOS[[#This Row],[VALOR_DOCUM]]</f>
        <v>10674.688247999999</v>
      </c>
    </row>
    <row r="437" spans="1:22" hidden="1" x14ac:dyDescent="0.2">
      <c r="A437" t="s">
        <v>45</v>
      </c>
      <c r="B437" t="s">
        <v>18</v>
      </c>
      <c r="C437" s="1">
        <v>41319</v>
      </c>
      <c r="D437" t="s">
        <v>91</v>
      </c>
      <c r="E437">
        <v>19105002</v>
      </c>
      <c r="F437" t="s">
        <v>99</v>
      </c>
      <c r="G437" s="4">
        <v>42689</v>
      </c>
      <c r="H437" t="s">
        <v>21</v>
      </c>
      <c r="I437" s="2">
        <v>2833.33</v>
      </c>
      <c r="K437" s="2">
        <v>2833.33</v>
      </c>
      <c r="L437" s="3">
        <v>1</v>
      </c>
      <c r="M437" s="2">
        <v>2833.33</v>
      </c>
      <c r="N437" s="3">
        <f t="array" ref="N437">$D$4</f>
        <v>3.55</v>
      </c>
      <c r="O437" s="2">
        <f t="array" ref="O437">IF(Tabela_padrão__GM_CONTAS_PAGAR_ABERTOS[[#This Row],[SIGLA_MOEDA]]="US$",Tabela_padrão__GM_CONTAS_PAGAR_ABERTOS[[#This Row],[VALOR_DOCUM]]*$D$4,Tabela_padrão__GM_CONTAS_PAGAR_ABERTOS[[#This Row],[SALDO_CONVERTIDO]])</f>
        <v>2833.33</v>
      </c>
      <c r="P4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7" t="s">
        <v>93</v>
      </c>
      <c r="R437" t="s">
        <v>100</v>
      </c>
      <c r="S437" s="1">
        <v>42557</v>
      </c>
      <c r="T437" t="s">
        <v>4144</v>
      </c>
      <c r="U437" s="3">
        <v>1.9670000000000001</v>
      </c>
      <c r="V437" s="2">
        <f>Tabela_padrão__GM_CONTAS_PAGAR_ABERTOS[[#This Row],[PTAX DESEMB]]*Tabela_padrão__GM_CONTAS_PAGAR_ABERTOS[[#This Row],[VALOR_DOCUM]]</f>
        <v>5573.1601099999998</v>
      </c>
    </row>
    <row r="438" spans="1:22" hidden="1" x14ac:dyDescent="0.2">
      <c r="A438" t="s">
        <v>45</v>
      </c>
      <c r="B438" t="s">
        <v>18</v>
      </c>
      <c r="C438" s="1">
        <v>41441</v>
      </c>
      <c r="D438" t="s">
        <v>122</v>
      </c>
      <c r="E438">
        <v>13140001</v>
      </c>
      <c r="F438" t="s">
        <v>130</v>
      </c>
      <c r="G438" s="4">
        <v>42689</v>
      </c>
      <c r="H438" t="s">
        <v>21</v>
      </c>
      <c r="I438" s="2">
        <v>390.09</v>
      </c>
      <c r="K438" s="2">
        <v>390.09</v>
      </c>
      <c r="L438" s="3">
        <v>1</v>
      </c>
      <c r="M438" s="2">
        <v>390.09</v>
      </c>
      <c r="N438" s="3">
        <f t="array" ref="N438">$D$4</f>
        <v>3.55</v>
      </c>
      <c r="O438" s="2">
        <f t="array" ref="O438">IF(Tabela_padrão__GM_CONTAS_PAGAR_ABERTOS[[#This Row],[SIGLA_MOEDA]]="US$",Tabela_padrão__GM_CONTAS_PAGAR_ABERTOS[[#This Row],[VALOR_DOCUM]]*$D$4,Tabela_padrão__GM_CONTAS_PAGAR_ABERTOS[[#This Row],[SALDO_CONVERTIDO]])</f>
        <v>390.09</v>
      </c>
      <c r="P4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8" t="s">
        <v>47</v>
      </c>
      <c r="R438" t="s">
        <v>125</v>
      </c>
      <c r="S438" s="1">
        <v>42557</v>
      </c>
      <c r="T438" t="s">
        <v>4164</v>
      </c>
      <c r="U438" s="3">
        <v>2.1366999999999998</v>
      </c>
      <c r="V438" s="2">
        <f>Tabela_padrão__GM_CONTAS_PAGAR_ABERTOS[[#This Row],[PTAX DESEMB]]*Tabela_padrão__GM_CONTAS_PAGAR_ABERTOS[[#This Row],[VALOR_DOCUM]]</f>
        <v>833.50530299999991</v>
      </c>
    </row>
    <row r="439" spans="1:22" hidden="1" x14ac:dyDescent="0.2">
      <c r="A439" t="s">
        <v>17</v>
      </c>
      <c r="B439" t="s">
        <v>18</v>
      </c>
      <c r="C439" s="1">
        <v>41436</v>
      </c>
      <c r="D439" t="s">
        <v>19</v>
      </c>
      <c r="E439">
        <v>19105002</v>
      </c>
      <c r="F439" t="s">
        <v>1211</v>
      </c>
      <c r="G439" s="4">
        <v>42689</v>
      </c>
      <c r="H439" t="s">
        <v>21</v>
      </c>
      <c r="I439" s="2">
        <v>156000</v>
      </c>
      <c r="K439" s="2">
        <v>156000</v>
      </c>
      <c r="L439" s="3">
        <v>1</v>
      </c>
      <c r="M439" s="2">
        <v>156000</v>
      </c>
      <c r="N439" s="3">
        <f t="array" ref="N439">$D$4</f>
        <v>3.55</v>
      </c>
      <c r="O439" s="2">
        <f t="array" ref="O439">IF(Tabela_padrão__GM_CONTAS_PAGAR_ABERTOS[[#This Row],[SIGLA_MOEDA]]="US$",Tabela_padrão__GM_CONTAS_PAGAR_ABERTOS[[#This Row],[VALOR_DOCUM]]*$D$4,Tabela_padrão__GM_CONTAS_PAGAR_ABERTOS[[#This Row],[SALDO_CONVERTIDO]])</f>
        <v>156000</v>
      </c>
      <c r="P4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39" t="s">
        <v>22</v>
      </c>
      <c r="R439" t="s">
        <v>1212</v>
      </c>
      <c r="S439" s="1">
        <v>42557</v>
      </c>
      <c r="T439" t="s">
        <v>4182</v>
      </c>
      <c r="U439" s="3">
        <v>2.1505999999999998</v>
      </c>
      <c r="V439" s="2">
        <f>Tabela_padrão__GM_CONTAS_PAGAR_ABERTOS[[#This Row],[PTAX DESEMB]]*Tabela_padrão__GM_CONTAS_PAGAR_ABERTOS[[#This Row],[VALOR_DOCUM]]</f>
        <v>335493.59999999998</v>
      </c>
    </row>
    <row r="440" spans="1:22" hidden="1" x14ac:dyDescent="0.2">
      <c r="A440" t="s">
        <v>45</v>
      </c>
      <c r="B440" t="s">
        <v>18</v>
      </c>
      <c r="C440" s="1">
        <v>41339</v>
      </c>
      <c r="D440" t="s">
        <v>91</v>
      </c>
      <c r="E440">
        <v>19105002</v>
      </c>
      <c r="F440" t="s">
        <v>92</v>
      </c>
      <c r="G440" s="4">
        <v>42689</v>
      </c>
      <c r="H440" t="s">
        <v>21</v>
      </c>
      <c r="I440" s="2">
        <v>20000</v>
      </c>
      <c r="K440" s="2">
        <v>20000</v>
      </c>
      <c r="L440" s="3">
        <v>1</v>
      </c>
      <c r="M440" s="2">
        <v>20000</v>
      </c>
      <c r="N440" s="3">
        <f t="array" ref="N440">$D$4</f>
        <v>3.55</v>
      </c>
      <c r="O440" s="2">
        <f t="array" ref="O440">IF(Tabela_padrão__GM_CONTAS_PAGAR_ABERTOS[[#This Row],[SIGLA_MOEDA]]="US$",Tabela_padrão__GM_CONTAS_PAGAR_ABERTOS[[#This Row],[VALOR_DOCUM]]*$D$4,Tabela_padrão__GM_CONTAS_PAGAR_ABERTOS[[#This Row],[SALDO_CONVERTIDO]])</f>
        <v>20000</v>
      </c>
      <c r="P4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0" t="s">
        <v>93</v>
      </c>
      <c r="R440" t="s">
        <v>94</v>
      </c>
      <c r="S440" s="1">
        <v>42557</v>
      </c>
      <c r="T440" t="s">
        <v>4868</v>
      </c>
      <c r="U440" s="3">
        <v>1.9693000000000001</v>
      </c>
      <c r="V440" s="2">
        <f>Tabela_padrão__GM_CONTAS_PAGAR_ABERTOS[[#This Row],[PTAX DESEMB]]*Tabela_padrão__GM_CONTAS_PAGAR_ABERTOS[[#This Row],[VALOR_DOCUM]]</f>
        <v>39386</v>
      </c>
    </row>
    <row r="441" spans="1:22" hidden="1" x14ac:dyDescent="0.2">
      <c r="A441" t="s">
        <v>17</v>
      </c>
      <c r="B441" t="s">
        <v>80</v>
      </c>
      <c r="C441" s="1">
        <v>41358</v>
      </c>
      <c r="D441" t="s">
        <v>19</v>
      </c>
      <c r="E441">
        <v>13140001</v>
      </c>
      <c r="F441" t="s">
        <v>81</v>
      </c>
      <c r="G441" s="4">
        <v>42689</v>
      </c>
      <c r="H441" t="s">
        <v>21</v>
      </c>
      <c r="I441" s="2">
        <v>6136.93</v>
      </c>
      <c r="K441" s="2">
        <v>6136.93</v>
      </c>
      <c r="L441" s="3">
        <v>1</v>
      </c>
      <c r="M441" s="2">
        <v>6136.93</v>
      </c>
      <c r="N441" s="3">
        <f t="array" ref="N441">$D$4</f>
        <v>3.55</v>
      </c>
      <c r="O441" s="2">
        <f t="array" ref="O441">IF(Tabela_padrão__GM_CONTAS_PAGAR_ABERTOS[[#This Row],[SIGLA_MOEDA]]="US$",Tabela_padrão__GM_CONTAS_PAGAR_ABERTOS[[#This Row],[VALOR_DOCUM]]*$D$4,Tabela_padrão__GM_CONTAS_PAGAR_ABERTOS[[#This Row],[SALDO_CONVERTIDO]])</f>
        <v>6136.93</v>
      </c>
      <c r="P4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1" t="s">
        <v>47</v>
      </c>
      <c r="R441" t="s">
        <v>82</v>
      </c>
      <c r="S441" s="1">
        <v>42557</v>
      </c>
      <c r="T441" t="s">
        <v>4876</v>
      </c>
      <c r="U441" s="3">
        <v>2.0125999999999999</v>
      </c>
      <c r="V441" s="2">
        <f>Tabela_padrão__GM_CONTAS_PAGAR_ABERTOS[[#This Row],[PTAX DESEMB]]*Tabela_padrão__GM_CONTAS_PAGAR_ABERTOS[[#This Row],[VALOR_DOCUM]]</f>
        <v>12351.185318</v>
      </c>
    </row>
    <row r="442" spans="1:22" hidden="1" x14ac:dyDescent="0.2">
      <c r="A442" t="s">
        <v>45</v>
      </c>
      <c r="B442" t="s">
        <v>18</v>
      </c>
      <c r="C442" s="1">
        <v>41319</v>
      </c>
      <c r="D442" t="s">
        <v>91</v>
      </c>
      <c r="E442">
        <v>13140001</v>
      </c>
      <c r="F442" t="s">
        <v>102</v>
      </c>
      <c r="G442" s="4">
        <v>42689</v>
      </c>
      <c r="H442" t="s">
        <v>21</v>
      </c>
      <c r="I442" s="2">
        <v>251.88</v>
      </c>
      <c r="K442" s="2">
        <v>251.88</v>
      </c>
      <c r="L442" s="3">
        <v>1</v>
      </c>
      <c r="M442" s="2">
        <v>251.88</v>
      </c>
      <c r="N442" s="3">
        <f t="array" ref="N442">$D$4</f>
        <v>3.55</v>
      </c>
      <c r="O442" s="2">
        <f t="array" ref="O442">IF(Tabela_padrão__GM_CONTAS_PAGAR_ABERTOS[[#This Row],[SIGLA_MOEDA]]="US$",Tabela_padrão__GM_CONTAS_PAGAR_ABERTOS[[#This Row],[VALOR_DOCUM]]*$D$4,Tabela_padrão__GM_CONTAS_PAGAR_ABERTOS[[#This Row],[SALDO_CONVERTIDO]])</f>
        <v>251.88</v>
      </c>
      <c r="P4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2" t="s">
        <v>47</v>
      </c>
      <c r="R442" t="s">
        <v>103</v>
      </c>
      <c r="S442" s="1">
        <v>42557</v>
      </c>
      <c r="T442" t="s">
        <v>5553</v>
      </c>
      <c r="U442" s="3">
        <v>1.9670000000000001</v>
      </c>
      <c r="V442" s="2">
        <f>Tabela_padrão__GM_CONTAS_PAGAR_ABERTOS[[#This Row],[PTAX DESEMB]]*Tabela_padrão__GM_CONTAS_PAGAR_ABERTOS[[#This Row],[VALOR_DOCUM]]</f>
        <v>495.44796000000002</v>
      </c>
    </row>
    <row r="443" spans="1:22" hidden="1" x14ac:dyDescent="0.2">
      <c r="A443" t="s">
        <v>45</v>
      </c>
      <c r="B443" t="s">
        <v>18</v>
      </c>
      <c r="C443" s="1">
        <v>41339</v>
      </c>
      <c r="D443" t="s">
        <v>91</v>
      </c>
      <c r="E443">
        <v>13140001</v>
      </c>
      <c r="F443" t="s">
        <v>92</v>
      </c>
      <c r="G443" s="4">
        <v>42689</v>
      </c>
      <c r="H443" t="s">
        <v>21</v>
      </c>
      <c r="I443" s="2">
        <v>587.72</v>
      </c>
      <c r="K443" s="2">
        <v>587.72</v>
      </c>
      <c r="L443" s="3">
        <v>1</v>
      </c>
      <c r="M443" s="2">
        <v>587.72</v>
      </c>
      <c r="N443" s="3">
        <f t="array" ref="N443">$D$4</f>
        <v>3.55</v>
      </c>
      <c r="O443" s="2">
        <f t="array" ref="O443">IF(Tabela_padrão__GM_CONTAS_PAGAR_ABERTOS[[#This Row],[SIGLA_MOEDA]]="US$",Tabela_padrão__GM_CONTAS_PAGAR_ABERTOS[[#This Row],[VALOR_DOCUM]]*$D$4,Tabela_padrão__GM_CONTAS_PAGAR_ABERTOS[[#This Row],[SALDO_CONVERTIDO]])</f>
        <v>587.72</v>
      </c>
      <c r="P4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3" t="s">
        <v>47</v>
      </c>
      <c r="R443" t="s">
        <v>94</v>
      </c>
      <c r="S443" s="1">
        <v>42557</v>
      </c>
      <c r="T443" t="s">
        <v>5570</v>
      </c>
      <c r="U443" s="3">
        <v>1.9693000000000001</v>
      </c>
      <c r="V443" s="2">
        <f>Tabela_padrão__GM_CONTAS_PAGAR_ABERTOS[[#This Row],[PTAX DESEMB]]*Tabela_padrão__GM_CONTAS_PAGAR_ABERTOS[[#This Row],[VALOR_DOCUM]]</f>
        <v>1157.3969960000002</v>
      </c>
    </row>
    <row r="444" spans="1:22" hidden="1" x14ac:dyDescent="0.2">
      <c r="A444" t="s">
        <v>45</v>
      </c>
      <c r="B444" t="s">
        <v>18</v>
      </c>
      <c r="C444" s="1">
        <v>41823</v>
      </c>
      <c r="D444" t="s">
        <v>72</v>
      </c>
      <c r="E444">
        <v>19105002</v>
      </c>
      <c r="F444" t="s">
        <v>233</v>
      </c>
      <c r="G444" s="4">
        <v>42689</v>
      </c>
      <c r="H444" t="s">
        <v>21</v>
      </c>
      <c r="I444" s="2">
        <v>14210.53</v>
      </c>
      <c r="K444" s="2">
        <v>14210.53</v>
      </c>
      <c r="L444" s="3">
        <v>1</v>
      </c>
      <c r="M444" s="2">
        <v>14210.53</v>
      </c>
      <c r="N444" s="3">
        <f t="array" ref="N444">$D$4</f>
        <v>3.55</v>
      </c>
      <c r="O444" s="2">
        <f t="array" ref="O444">IF(Tabela_padrão__GM_CONTAS_PAGAR_ABERTOS[[#This Row],[SIGLA_MOEDA]]="US$",Tabela_padrão__GM_CONTAS_PAGAR_ABERTOS[[#This Row],[VALOR_DOCUM]]*$D$4,Tabela_padrão__GM_CONTAS_PAGAR_ABERTOS[[#This Row],[SALDO_CONVERTIDO]])</f>
        <v>14210.53</v>
      </c>
      <c r="P4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4" t="s">
        <v>196</v>
      </c>
      <c r="R444" t="s">
        <v>234</v>
      </c>
      <c r="S444" s="1">
        <v>42557</v>
      </c>
      <c r="T444" t="s">
        <v>5622</v>
      </c>
      <c r="U444" s="3">
        <v>2.2134</v>
      </c>
      <c r="V444" s="2">
        <f>Tabela_padrão__GM_CONTAS_PAGAR_ABERTOS[[#This Row],[PTAX DESEMB]]*Tabela_padrão__GM_CONTAS_PAGAR_ABERTOS[[#This Row],[VALOR_DOCUM]]</f>
        <v>31453.587102000001</v>
      </c>
    </row>
    <row r="445" spans="1:22" hidden="1" x14ac:dyDescent="0.2">
      <c r="A445" t="s">
        <v>45</v>
      </c>
      <c r="B445" t="s">
        <v>18</v>
      </c>
      <c r="C445" s="1">
        <v>41823</v>
      </c>
      <c r="D445" t="s">
        <v>72</v>
      </c>
      <c r="E445">
        <v>13140001</v>
      </c>
      <c r="F445" t="s">
        <v>233</v>
      </c>
      <c r="G445" s="4">
        <v>42689</v>
      </c>
      <c r="H445" t="s">
        <v>21</v>
      </c>
      <c r="I445" s="2">
        <v>1699.46</v>
      </c>
      <c r="K445" s="2">
        <v>1699.46</v>
      </c>
      <c r="L445" s="3">
        <v>1</v>
      </c>
      <c r="M445" s="2">
        <v>1699.46</v>
      </c>
      <c r="N445" s="3">
        <f t="array" ref="N445">$D$4</f>
        <v>3.55</v>
      </c>
      <c r="O445" s="2">
        <f t="array" ref="O445">IF(Tabela_padrão__GM_CONTAS_PAGAR_ABERTOS[[#This Row],[SIGLA_MOEDA]]="US$",Tabela_padrão__GM_CONTAS_PAGAR_ABERTOS[[#This Row],[VALOR_DOCUM]]*$D$4,Tabela_padrão__GM_CONTAS_PAGAR_ABERTOS[[#This Row],[SALDO_CONVERTIDO]])</f>
        <v>1699.46</v>
      </c>
      <c r="P4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5" t="s">
        <v>47</v>
      </c>
      <c r="R445" t="s">
        <v>234</v>
      </c>
      <c r="S445" s="1">
        <v>42557</v>
      </c>
      <c r="T445" t="s">
        <v>5628</v>
      </c>
      <c r="U445" s="3">
        <v>2.2134</v>
      </c>
      <c r="V445" s="2">
        <f>Tabela_padrão__GM_CONTAS_PAGAR_ABERTOS[[#This Row],[PTAX DESEMB]]*Tabela_padrão__GM_CONTAS_PAGAR_ABERTOS[[#This Row],[VALOR_DOCUM]]</f>
        <v>3761.5847640000002</v>
      </c>
    </row>
    <row r="446" spans="1:22" hidden="1" x14ac:dyDescent="0.2">
      <c r="A446" t="s">
        <v>45</v>
      </c>
      <c r="B446" t="s">
        <v>18</v>
      </c>
      <c r="C446" s="1">
        <v>41771</v>
      </c>
      <c r="D446" t="s">
        <v>122</v>
      </c>
      <c r="E446">
        <v>13140001</v>
      </c>
      <c r="F446" t="s">
        <v>214</v>
      </c>
      <c r="G446" s="4">
        <v>42690</v>
      </c>
      <c r="H446" t="s">
        <v>21</v>
      </c>
      <c r="I446" s="2">
        <v>840.29</v>
      </c>
      <c r="K446" s="2">
        <v>840.29</v>
      </c>
      <c r="L446" s="3">
        <v>1</v>
      </c>
      <c r="M446" s="2">
        <v>840.29</v>
      </c>
      <c r="N446" s="3">
        <f t="array" ref="N446">$D$4</f>
        <v>3.55</v>
      </c>
      <c r="O446" s="2">
        <f t="array" ref="O446">IF(Tabela_padrão__GM_CONTAS_PAGAR_ABERTOS[[#This Row],[SIGLA_MOEDA]]="US$",Tabela_padrão__GM_CONTAS_PAGAR_ABERTOS[[#This Row],[VALOR_DOCUM]]*$D$4,Tabela_padrão__GM_CONTAS_PAGAR_ABERTOS[[#This Row],[SALDO_CONVERTIDO]])</f>
        <v>840.29</v>
      </c>
      <c r="P4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6" t="s">
        <v>47</v>
      </c>
      <c r="R446" t="s">
        <v>215</v>
      </c>
      <c r="S446" s="1">
        <v>42557</v>
      </c>
      <c r="T446" t="s">
        <v>1249</v>
      </c>
      <c r="U446" s="3">
        <v>2.2191999999999998</v>
      </c>
      <c r="V446" s="2">
        <f>Tabela_padrão__GM_CONTAS_PAGAR_ABERTOS[[#This Row],[PTAX DESEMB]]*Tabela_padrão__GM_CONTAS_PAGAR_ABERTOS[[#This Row],[VALOR_DOCUM]]</f>
        <v>1864.7715679999999</v>
      </c>
    </row>
    <row r="447" spans="1:22" hidden="1" x14ac:dyDescent="0.2">
      <c r="A447" t="s">
        <v>45</v>
      </c>
      <c r="B447" t="s">
        <v>18</v>
      </c>
      <c r="C447" s="1">
        <v>41768</v>
      </c>
      <c r="D447" t="s">
        <v>122</v>
      </c>
      <c r="E447">
        <v>19105002</v>
      </c>
      <c r="F447" t="s">
        <v>210</v>
      </c>
      <c r="G447" s="4">
        <v>42690</v>
      </c>
      <c r="H447" t="s">
        <v>21</v>
      </c>
      <c r="I447" s="2">
        <v>5083.33</v>
      </c>
      <c r="K447" s="2">
        <v>5083.33</v>
      </c>
      <c r="L447" s="3">
        <v>1</v>
      </c>
      <c r="M447" s="2">
        <v>5083.33</v>
      </c>
      <c r="N447" s="3">
        <f t="array" ref="N447">$D$4</f>
        <v>3.55</v>
      </c>
      <c r="O447" s="2">
        <f t="array" ref="O447">IF(Tabela_padrão__GM_CONTAS_PAGAR_ABERTOS[[#This Row],[SIGLA_MOEDA]]="US$",Tabela_padrão__GM_CONTAS_PAGAR_ABERTOS[[#This Row],[VALOR_DOCUM]]*$D$4,Tabela_padrão__GM_CONTAS_PAGAR_ABERTOS[[#This Row],[SALDO_CONVERTIDO]])</f>
        <v>5083.33</v>
      </c>
      <c r="P4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7" t="s">
        <v>211</v>
      </c>
      <c r="R447" t="s">
        <v>212</v>
      </c>
      <c r="S447" s="1">
        <v>42557</v>
      </c>
      <c r="T447" t="s">
        <v>2780</v>
      </c>
      <c r="U447" s="3">
        <v>2.2107000000000001</v>
      </c>
      <c r="V447" s="2">
        <f>Tabela_padrão__GM_CONTAS_PAGAR_ABERTOS[[#This Row],[PTAX DESEMB]]*Tabela_padrão__GM_CONTAS_PAGAR_ABERTOS[[#This Row],[VALOR_DOCUM]]</f>
        <v>11237.717631</v>
      </c>
    </row>
    <row r="448" spans="1:22" hidden="1" x14ac:dyDescent="0.2">
      <c r="A448" t="s">
        <v>45</v>
      </c>
      <c r="B448" t="s">
        <v>18</v>
      </c>
      <c r="C448" s="1">
        <v>41771</v>
      </c>
      <c r="D448" t="s">
        <v>122</v>
      </c>
      <c r="E448">
        <v>19105002</v>
      </c>
      <c r="F448" t="s">
        <v>214</v>
      </c>
      <c r="G448" s="4">
        <v>42690</v>
      </c>
      <c r="H448" t="s">
        <v>21</v>
      </c>
      <c r="I448" s="2">
        <v>8166.66</v>
      </c>
      <c r="K448" s="2">
        <v>8166.66</v>
      </c>
      <c r="L448" s="3">
        <v>1</v>
      </c>
      <c r="M448" s="2">
        <v>8166.66</v>
      </c>
      <c r="N448" s="3">
        <f t="array" ref="N448">$D$4</f>
        <v>3.55</v>
      </c>
      <c r="O448" s="2">
        <f t="array" ref="O448">IF(Tabela_padrão__GM_CONTAS_PAGAR_ABERTOS[[#This Row],[SIGLA_MOEDA]]="US$",Tabela_padrão__GM_CONTAS_PAGAR_ABERTOS[[#This Row],[VALOR_DOCUM]]*$D$4,Tabela_padrão__GM_CONTAS_PAGAR_ABERTOS[[#This Row],[SALDO_CONVERTIDO]])</f>
        <v>8166.66</v>
      </c>
      <c r="P4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8" t="s">
        <v>211</v>
      </c>
      <c r="R448" t="s">
        <v>215</v>
      </c>
      <c r="S448" s="1">
        <v>42557</v>
      </c>
      <c r="T448" t="s">
        <v>5604</v>
      </c>
      <c r="U448" s="3">
        <v>2.2191999999999998</v>
      </c>
      <c r="V448" s="2">
        <f>Tabela_padrão__GM_CONTAS_PAGAR_ABERTOS[[#This Row],[PTAX DESEMB]]*Tabela_padrão__GM_CONTAS_PAGAR_ABERTOS[[#This Row],[VALOR_DOCUM]]</f>
        <v>18123.451871999998</v>
      </c>
    </row>
    <row r="449" spans="1:22" hidden="1" x14ac:dyDescent="0.2">
      <c r="A449" t="s">
        <v>45</v>
      </c>
      <c r="B449" t="s">
        <v>18</v>
      </c>
      <c r="C449" s="1">
        <v>41768</v>
      </c>
      <c r="D449" t="s">
        <v>122</v>
      </c>
      <c r="E449">
        <v>13140001</v>
      </c>
      <c r="F449" t="s">
        <v>210</v>
      </c>
      <c r="G449" s="4">
        <v>42690</v>
      </c>
      <c r="H449" t="s">
        <v>21</v>
      </c>
      <c r="I449" s="2">
        <v>523.04</v>
      </c>
      <c r="K449" s="2">
        <v>523.04</v>
      </c>
      <c r="L449" s="3">
        <v>1</v>
      </c>
      <c r="M449" s="2">
        <v>523.04</v>
      </c>
      <c r="N449" s="3">
        <f t="array" ref="N449">$D$4</f>
        <v>3.55</v>
      </c>
      <c r="O449" s="2">
        <f t="array" ref="O449">IF(Tabela_padrão__GM_CONTAS_PAGAR_ABERTOS[[#This Row],[SIGLA_MOEDA]]="US$",Tabela_padrão__GM_CONTAS_PAGAR_ABERTOS[[#This Row],[VALOR_DOCUM]]*$D$4,Tabela_padrão__GM_CONTAS_PAGAR_ABERTOS[[#This Row],[SALDO_CONVERTIDO]])</f>
        <v>523.04</v>
      </c>
      <c r="P4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49" t="s">
        <v>47</v>
      </c>
      <c r="R449" t="s">
        <v>212</v>
      </c>
      <c r="S449" s="1">
        <v>42557</v>
      </c>
      <c r="T449" t="s">
        <v>5614</v>
      </c>
      <c r="U449" s="3">
        <v>2.2107000000000001</v>
      </c>
      <c r="V449" s="2">
        <f>Tabela_padrão__GM_CONTAS_PAGAR_ABERTOS[[#This Row],[PTAX DESEMB]]*Tabela_padrão__GM_CONTAS_PAGAR_ABERTOS[[#This Row],[VALOR_DOCUM]]</f>
        <v>1156.2845279999999</v>
      </c>
    </row>
    <row r="450" spans="1:22" hidden="1" x14ac:dyDescent="0.2">
      <c r="A450" t="s">
        <v>17</v>
      </c>
      <c r="B450" t="s">
        <v>18</v>
      </c>
      <c r="C450" s="1">
        <v>41978</v>
      </c>
      <c r="D450" t="s">
        <v>19</v>
      </c>
      <c r="E450">
        <v>13140003</v>
      </c>
      <c r="F450" t="s">
        <v>2089</v>
      </c>
      <c r="G450" s="4">
        <v>42697</v>
      </c>
      <c r="H450" t="s">
        <v>66</v>
      </c>
      <c r="I450" s="2">
        <v>91500</v>
      </c>
      <c r="K450" s="2">
        <v>91500</v>
      </c>
      <c r="L450" s="3">
        <v>3.2904</v>
      </c>
      <c r="M450" s="2">
        <v>301071.59999999998</v>
      </c>
      <c r="N450" s="3">
        <f t="array" ref="N450">$D$4</f>
        <v>3.55</v>
      </c>
      <c r="O450" s="2">
        <f t="array" ref="O450">IF(Tabela_padrão__GM_CONTAS_PAGAR_ABERTOS[[#This Row],[SIGLA_MOEDA]]="US$",Tabela_padrão__GM_CONTAS_PAGAR_ABERTOS[[#This Row],[VALOR_DOCUM]]*$D$4,Tabela_padrão__GM_CONTAS_PAGAR_ABERTOS[[#This Row],[SALDO_CONVERTIDO]])</f>
        <v>324825</v>
      </c>
      <c r="P450" s="5">
        <f>(Tabela_padrão__GM_CONTAS_PAGAR_ABERTOS[[#This Row],[Saldo Projetado]]-Tabela_padrão__GM_CONTAS_PAGAR_ABERTOS[[#This Row],[SALDO_CONVERTIDO]])/Tabela_padrão__GM_CONTAS_PAGAR_ABERTOS[[#This Row],[Saldo Projetado]]</f>
        <v>7.3126760563380355E-2</v>
      </c>
      <c r="Q450" t="s">
        <v>268</v>
      </c>
      <c r="R450" t="s">
        <v>2090</v>
      </c>
      <c r="S450" s="1">
        <v>42557</v>
      </c>
      <c r="T450" t="s">
        <v>4234</v>
      </c>
      <c r="U450" s="3">
        <v>2.5796999999999999</v>
      </c>
      <c r="V450" s="2">
        <f>Tabela_padrão__GM_CONTAS_PAGAR_ABERTOS[[#This Row],[PTAX DESEMB]]*Tabela_padrão__GM_CONTAS_PAGAR_ABERTOS[[#This Row],[VALOR_DOCUM]]</f>
        <v>236042.55</v>
      </c>
    </row>
    <row r="451" spans="1:22" x14ac:dyDescent="0.2">
      <c r="A451" t="s">
        <v>17</v>
      </c>
      <c r="B451" t="s">
        <v>18</v>
      </c>
      <c r="C451" s="1">
        <v>41977</v>
      </c>
      <c r="D451" t="s">
        <v>19</v>
      </c>
      <c r="E451">
        <v>19105006</v>
      </c>
      <c r="F451" t="s">
        <v>2089</v>
      </c>
      <c r="G451" s="4">
        <v>42697</v>
      </c>
      <c r="H451" t="s">
        <v>66</v>
      </c>
      <c r="I451" s="2">
        <v>1866666.67</v>
      </c>
      <c r="K451" s="2">
        <v>1866666.67</v>
      </c>
      <c r="L451" s="3">
        <v>3.2904</v>
      </c>
      <c r="M451" s="2">
        <v>6142080.0109679997</v>
      </c>
      <c r="N451" s="3">
        <f t="array" ref="N451">$D$4</f>
        <v>3.55</v>
      </c>
      <c r="O451" s="2">
        <f t="array" ref="O451">IF(Tabela_padrão__GM_CONTAS_PAGAR_ABERTOS[[#This Row],[SIGLA_MOEDA]]="US$",Tabela_padrão__GM_CONTAS_PAGAR_ABERTOS[[#This Row],[VALOR_DOCUM]]*$D$4,Tabela_padrão__GM_CONTAS_PAGAR_ABERTOS[[#This Row],[SALDO_CONVERTIDO]])</f>
        <v>6626666.6784999995</v>
      </c>
      <c r="P451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451" t="s">
        <v>637</v>
      </c>
      <c r="R451" t="s">
        <v>2090</v>
      </c>
      <c r="S451" s="1">
        <v>42557</v>
      </c>
      <c r="T451" t="s">
        <v>5663</v>
      </c>
      <c r="U451" s="3">
        <v>2.5607000000000002</v>
      </c>
      <c r="V451" s="2">
        <f>Tabela_padrão__GM_CONTAS_PAGAR_ABERTOS[[#This Row],[PTAX DESEMB]]*Tabela_padrão__GM_CONTAS_PAGAR_ABERTOS[[#This Row],[VALOR_DOCUM]]</f>
        <v>4779973.3418690003</v>
      </c>
    </row>
    <row r="452" spans="1:22" hidden="1" x14ac:dyDescent="0.2">
      <c r="A452" t="s">
        <v>17</v>
      </c>
      <c r="B452" t="s">
        <v>18</v>
      </c>
      <c r="C452" s="1">
        <v>42528</v>
      </c>
      <c r="D452" t="s">
        <v>19</v>
      </c>
      <c r="E452">
        <v>13140003</v>
      </c>
      <c r="F452" t="s">
        <v>640</v>
      </c>
      <c r="G452" s="4">
        <v>42704</v>
      </c>
      <c r="H452" t="s">
        <v>66</v>
      </c>
      <c r="I452" s="2">
        <v>136257.64000000001</v>
      </c>
      <c r="K452" s="2">
        <v>136257.64000000001</v>
      </c>
      <c r="L452" s="3">
        <v>3.2904</v>
      </c>
      <c r="M452" s="2">
        <v>448342.13865600002</v>
      </c>
      <c r="N452" s="3">
        <f t="array" ref="N452">$D$4</f>
        <v>3.55</v>
      </c>
      <c r="O452" s="2">
        <f t="array" ref="O452">IF(Tabela_padrão__GM_CONTAS_PAGAR_ABERTOS[[#This Row],[SIGLA_MOEDA]]="US$",Tabela_padrão__GM_CONTAS_PAGAR_ABERTOS[[#This Row],[VALOR_DOCUM]]*$D$4,Tabela_padrão__GM_CONTAS_PAGAR_ABERTOS[[#This Row],[SALDO_CONVERTIDO]])</f>
        <v>483714.62200000003</v>
      </c>
      <c r="P45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52" t="s">
        <v>268</v>
      </c>
      <c r="R452" t="s">
        <v>638</v>
      </c>
      <c r="S452" s="1">
        <v>42557</v>
      </c>
      <c r="T452" t="s">
        <v>641</v>
      </c>
      <c r="U452" s="3">
        <v>3.5097999999999998</v>
      </c>
      <c r="V452" s="2">
        <f>Tabela_padrão__GM_CONTAS_PAGAR_ABERTOS[[#This Row],[PTAX DESEMB]]*Tabela_padrão__GM_CONTAS_PAGAR_ABERTOS[[#This Row],[VALOR_DOCUM]]</f>
        <v>478237.06487200002</v>
      </c>
    </row>
    <row r="453" spans="1:22" hidden="1" x14ac:dyDescent="0.2">
      <c r="A453" t="s">
        <v>17</v>
      </c>
      <c r="B453" t="s">
        <v>18</v>
      </c>
      <c r="C453" s="1">
        <v>42709</v>
      </c>
      <c r="D453" t="s">
        <v>2169</v>
      </c>
      <c r="E453">
        <v>13140002</v>
      </c>
      <c r="F453" t="s">
        <v>2907</v>
      </c>
      <c r="G453" s="4">
        <v>42709</v>
      </c>
      <c r="H453" t="s">
        <v>66</v>
      </c>
      <c r="I453" s="2">
        <v>169361.11</v>
      </c>
      <c r="K453" s="2">
        <v>169361.11</v>
      </c>
      <c r="L453" s="3">
        <v>3.2904</v>
      </c>
      <c r="M453" s="2">
        <v>557265.79634400003</v>
      </c>
      <c r="N453" s="3">
        <f t="array" ref="N453">$D$4</f>
        <v>3.55</v>
      </c>
      <c r="O453" s="2">
        <f t="array" ref="O453">IF(Tabela_padrão__GM_CONTAS_PAGAR_ABERTOS[[#This Row],[SIGLA_MOEDA]]="US$",Tabela_padrão__GM_CONTAS_PAGAR_ABERTOS[[#This Row],[VALOR_DOCUM]]*$D$4,Tabela_padrão__GM_CONTAS_PAGAR_ABERTOS[[#This Row],[SALDO_CONVERTIDO]])</f>
        <v>601231.94049999991</v>
      </c>
      <c r="P453" s="5">
        <f>(Tabela_padrão__GM_CONTAS_PAGAR_ABERTOS[[#This Row],[Saldo Projetado]]-Tabela_padrão__GM_CONTAS_PAGAR_ABERTOS[[#This Row],[SALDO_CONVERTIDO]])/Tabela_padrão__GM_CONTAS_PAGAR_ABERTOS[[#This Row],[Saldo Projetado]]</f>
        <v>7.3126760563380092E-2</v>
      </c>
      <c r="Q453" t="s">
        <v>283</v>
      </c>
      <c r="R453" t="s">
        <v>2172</v>
      </c>
      <c r="S453" s="1">
        <v>42557</v>
      </c>
      <c r="T453" t="s">
        <v>3603</v>
      </c>
      <c r="U453" s="3">
        <v>1</v>
      </c>
      <c r="V453" s="2">
        <f>Tabela_padrão__GM_CONTAS_PAGAR_ABERTOS[[#This Row],[PTAX DESEMB]]*Tabela_padrão__GM_CONTAS_PAGAR_ABERTOS[[#This Row],[VALOR_DOCUM]]</f>
        <v>169361.11</v>
      </c>
    </row>
    <row r="454" spans="1:22" hidden="1" x14ac:dyDescent="0.2">
      <c r="A454" t="s">
        <v>17</v>
      </c>
      <c r="B454" t="s">
        <v>18</v>
      </c>
      <c r="C454" s="1">
        <v>42277</v>
      </c>
      <c r="D454" t="s">
        <v>60</v>
      </c>
      <c r="E454">
        <v>19105002</v>
      </c>
      <c r="F454" t="s">
        <v>365</v>
      </c>
      <c r="G454" s="4">
        <v>42714</v>
      </c>
      <c r="H454" t="s">
        <v>21</v>
      </c>
      <c r="I454" s="2">
        <v>9113.31</v>
      </c>
      <c r="K454" s="2">
        <v>9113.31</v>
      </c>
      <c r="L454" s="3">
        <v>1</v>
      </c>
      <c r="M454" s="2">
        <v>9113.31</v>
      </c>
      <c r="N454" s="3">
        <f t="array" ref="N454">$D$4</f>
        <v>3.55</v>
      </c>
      <c r="O454" s="2">
        <f t="array" ref="O454">IF(Tabela_padrão__GM_CONTAS_PAGAR_ABERTOS[[#This Row],[SIGLA_MOEDA]]="US$",Tabela_padrão__GM_CONTAS_PAGAR_ABERTOS[[#This Row],[VALOR_DOCUM]]*$D$4,Tabela_padrão__GM_CONTAS_PAGAR_ABERTOS[[#This Row],[SALDO_CONVERTIDO]])</f>
        <v>9113.31</v>
      </c>
      <c r="P4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54" t="s">
        <v>62</v>
      </c>
      <c r="R454" t="s">
        <v>366</v>
      </c>
      <c r="S454" s="1">
        <v>42557</v>
      </c>
      <c r="T454" t="s">
        <v>2871</v>
      </c>
      <c r="U454" s="3">
        <v>4.1172000000000004</v>
      </c>
      <c r="V454" s="2">
        <f>Tabela_padrão__GM_CONTAS_PAGAR_ABERTOS[[#This Row],[PTAX DESEMB]]*Tabela_padrão__GM_CONTAS_PAGAR_ABERTOS[[#This Row],[VALOR_DOCUM]]</f>
        <v>37521.319931999999</v>
      </c>
    </row>
    <row r="455" spans="1:22" hidden="1" x14ac:dyDescent="0.2">
      <c r="A455" t="s">
        <v>45</v>
      </c>
      <c r="B455" t="s">
        <v>18</v>
      </c>
      <c r="C455" s="1">
        <v>41439</v>
      </c>
      <c r="D455" t="s">
        <v>122</v>
      </c>
      <c r="E455">
        <v>19105002</v>
      </c>
      <c r="F455" t="s">
        <v>123</v>
      </c>
      <c r="G455" s="4">
        <v>42719</v>
      </c>
      <c r="H455" t="s">
        <v>21</v>
      </c>
      <c r="I455" s="2">
        <v>8166.67</v>
      </c>
      <c r="K455" s="2">
        <v>8166.67</v>
      </c>
      <c r="L455" s="3">
        <v>1</v>
      </c>
      <c r="M455" s="2">
        <v>8166.67</v>
      </c>
      <c r="N455" s="3">
        <f t="array" ref="N455">$D$4</f>
        <v>3.55</v>
      </c>
      <c r="O455" s="2">
        <f t="array" ref="O455">IF(Tabela_padrão__GM_CONTAS_PAGAR_ABERTOS[[#This Row],[SIGLA_MOEDA]]="US$",Tabela_padrão__GM_CONTAS_PAGAR_ABERTOS[[#This Row],[VALOR_DOCUM]]*$D$4,Tabela_padrão__GM_CONTAS_PAGAR_ABERTOS[[#This Row],[SALDO_CONVERTIDO]])</f>
        <v>8166.67</v>
      </c>
      <c r="P4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55" t="s">
        <v>124</v>
      </c>
      <c r="R455" t="s">
        <v>125</v>
      </c>
      <c r="S455" s="1">
        <v>42557</v>
      </c>
      <c r="T455" t="s">
        <v>128</v>
      </c>
      <c r="U455" s="3">
        <v>2.1446999999999998</v>
      </c>
      <c r="V455" s="2">
        <f>Tabela_padrão__GM_CONTAS_PAGAR_ABERTOS[[#This Row],[PTAX DESEMB]]*Tabela_padrão__GM_CONTAS_PAGAR_ABERTOS[[#This Row],[VALOR_DOCUM]]</f>
        <v>17515.057149</v>
      </c>
    </row>
    <row r="456" spans="1:22" hidden="1" x14ac:dyDescent="0.2">
      <c r="A456" t="s">
        <v>45</v>
      </c>
      <c r="B456" t="s">
        <v>18</v>
      </c>
      <c r="C456" s="1">
        <v>41925</v>
      </c>
      <c r="D456" t="s">
        <v>122</v>
      </c>
      <c r="E456">
        <v>19105002</v>
      </c>
      <c r="F456" t="s">
        <v>248</v>
      </c>
      <c r="G456" s="4">
        <v>42719</v>
      </c>
      <c r="H456" t="s">
        <v>21</v>
      </c>
      <c r="I456" s="2">
        <v>3033.33</v>
      </c>
      <c r="K456" s="2">
        <v>3033.33</v>
      </c>
      <c r="L456" s="3">
        <v>1</v>
      </c>
      <c r="M456" s="2">
        <v>3033.33</v>
      </c>
      <c r="N456" s="3">
        <f t="array" ref="N456">$D$4</f>
        <v>3.55</v>
      </c>
      <c r="O456" s="2">
        <f t="array" ref="O456">IF(Tabela_padrão__GM_CONTAS_PAGAR_ABERTOS[[#This Row],[SIGLA_MOEDA]]="US$",Tabela_padrão__GM_CONTAS_PAGAR_ABERTOS[[#This Row],[VALOR_DOCUM]]*$D$4,Tabela_padrão__GM_CONTAS_PAGAR_ABERTOS[[#This Row],[SALDO_CONVERTIDO]])</f>
        <v>3033.33</v>
      </c>
      <c r="P4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56" t="s">
        <v>211</v>
      </c>
      <c r="R456" t="s">
        <v>249</v>
      </c>
      <c r="S456" s="1">
        <v>42557</v>
      </c>
      <c r="T456" t="s">
        <v>250</v>
      </c>
      <c r="U456" s="3">
        <v>2.4102999999999999</v>
      </c>
      <c r="V456" s="2">
        <f>Tabela_padrão__GM_CONTAS_PAGAR_ABERTOS[[#This Row],[PTAX DESEMB]]*Tabela_padrão__GM_CONTAS_PAGAR_ABERTOS[[#This Row],[VALOR_DOCUM]]</f>
        <v>7311.235298999999</v>
      </c>
    </row>
    <row r="457" spans="1:22" hidden="1" x14ac:dyDescent="0.2">
      <c r="A457" t="s">
        <v>262</v>
      </c>
      <c r="B457" t="s">
        <v>18</v>
      </c>
      <c r="C457" s="1">
        <v>42023</v>
      </c>
      <c r="D457" t="s">
        <v>263</v>
      </c>
      <c r="E457">
        <v>13140003</v>
      </c>
      <c r="F457" t="s">
        <v>264</v>
      </c>
      <c r="G457" s="4">
        <v>42719</v>
      </c>
      <c r="H457" t="s">
        <v>66</v>
      </c>
      <c r="I457" s="2">
        <v>778385.42</v>
      </c>
      <c r="K457" s="2">
        <v>778385.42</v>
      </c>
      <c r="L457" s="3">
        <v>3.2904</v>
      </c>
      <c r="M457" s="2">
        <v>2561199.3859680002</v>
      </c>
      <c r="N457" s="3">
        <f t="array" ref="N457">$D$4</f>
        <v>3.55</v>
      </c>
      <c r="O457" s="2">
        <f t="array" ref="O457">IF(Tabela_padrão__GM_CONTAS_PAGAR_ABERTOS[[#This Row],[SIGLA_MOEDA]]="US$",Tabela_padrão__GM_CONTAS_PAGAR_ABERTOS[[#This Row],[VALOR_DOCUM]]*$D$4,Tabela_padrão__GM_CONTAS_PAGAR_ABERTOS[[#This Row],[SALDO_CONVERTIDO]])</f>
        <v>2763268.2409999999</v>
      </c>
      <c r="P457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457" t="s">
        <v>268</v>
      </c>
      <c r="R457" t="s">
        <v>266</v>
      </c>
      <c r="S457" s="1">
        <v>42557</v>
      </c>
      <c r="T457" t="s">
        <v>269</v>
      </c>
      <c r="U457" s="3">
        <v>2.6193</v>
      </c>
      <c r="V457" s="2">
        <f>Tabela_padrão__GM_CONTAS_PAGAR_ABERTOS[[#This Row],[PTAX DESEMB]]*Tabela_padrão__GM_CONTAS_PAGAR_ABERTOS[[#This Row],[VALOR_DOCUM]]</f>
        <v>2038824.9306060001</v>
      </c>
    </row>
    <row r="458" spans="1:22" hidden="1" x14ac:dyDescent="0.2">
      <c r="A458" t="s">
        <v>45</v>
      </c>
      <c r="B458" t="s">
        <v>18</v>
      </c>
      <c r="C458" s="1">
        <v>41319</v>
      </c>
      <c r="D458" t="s">
        <v>91</v>
      </c>
      <c r="E458">
        <v>13140001</v>
      </c>
      <c r="F458" t="s">
        <v>99</v>
      </c>
      <c r="G458" s="4">
        <v>42719</v>
      </c>
      <c r="H458" t="s">
        <v>21</v>
      </c>
      <c r="I458" s="2">
        <v>80.599999999999994</v>
      </c>
      <c r="K458" s="2">
        <v>80.599999999999994</v>
      </c>
      <c r="L458" s="3">
        <v>1</v>
      </c>
      <c r="M458" s="2">
        <v>80.599999999999994</v>
      </c>
      <c r="N458" s="3">
        <f t="array" ref="N458">$D$4</f>
        <v>3.55</v>
      </c>
      <c r="O458" s="2">
        <f t="array" ref="O458">IF(Tabela_padrão__GM_CONTAS_PAGAR_ABERTOS[[#This Row],[SIGLA_MOEDA]]="US$",Tabela_padrão__GM_CONTAS_PAGAR_ABERTOS[[#This Row],[VALOR_DOCUM]]*$D$4,Tabela_padrão__GM_CONTAS_PAGAR_ABERTOS[[#This Row],[SALDO_CONVERTIDO]])</f>
        <v>80.599999999999994</v>
      </c>
      <c r="P4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58" t="s">
        <v>47</v>
      </c>
      <c r="R458" t="s">
        <v>100</v>
      </c>
      <c r="S458" s="1">
        <v>42557</v>
      </c>
      <c r="T458" t="s">
        <v>1175</v>
      </c>
      <c r="U458" s="3">
        <v>1.9670000000000001</v>
      </c>
      <c r="V458" s="2">
        <f>Tabela_padrão__GM_CONTAS_PAGAR_ABERTOS[[#This Row],[PTAX DESEMB]]*Tabela_padrão__GM_CONTAS_PAGAR_ABERTOS[[#This Row],[VALOR_DOCUM]]</f>
        <v>158.5402</v>
      </c>
    </row>
    <row r="459" spans="1:22" hidden="1" x14ac:dyDescent="0.2">
      <c r="A459" t="s">
        <v>45</v>
      </c>
      <c r="B459" t="s">
        <v>18</v>
      </c>
      <c r="C459" s="1">
        <v>41339</v>
      </c>
      <c r="D459" t="s">
        <v>91</v>
      </c>
      <c r="E459">
        <v>13140001</v>
      </c>
      <c r="F459" t="s">
        <v>92</v>
      </c>
      <c r="G459" s="4">
        <v>42719</v>
      </c>
      <c r="H459" t="s">
        <v>21</v>
      </c>
      <c r="I459" s="2">
        <v>528.32000000000005</v>
      </c>
      <c r="K459" s="2">
        <v>528.32000000000005</v>
      </c>
      <c r="L459" s="3">
        <v>1</v>
      </c>
      <c r="M459" s="2">
        <v>528.32000000000005</v>
      </c>
      <c r="N459" s="3">
        <f t="array" ref="N459">$D$4</f>
        <v>3.55</v>
      </c>
      <c r="O459" s="2">
        <f t="array" ref="O459">IF(Tabela_padrão__GM_CONTAS_PAGAR_ABERTOS[[#This Row],[SIGLA_MOEDA]]="US$",Tabela_padrão__GM_CONTAS_PAGAR_ABERTOS[[#This Row],[VALOR_DOCUM]]*$D$4,Tabela_padrão__GM_CONTAS_PAGAR_ABERTOS[[#This Row],[SALDO_CONVERTIDO]])</f>
        <v>528.32000000000005</v>
      </c>
      <c r="P4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59" t="s">
        <v>47</v>
      </c>
      <c r="R459" t="s">
        <v>94</v>
      </c>
      <c r="S459" s="1">
        <v>42557</v>
      </c>
      <c r="T459" t="s">
        <v>1182</v>
      </c>
      <c r="U459" s="3">
        <v>1.9693000000000001</v>
      </c>
      <c r="V459" s="2">
        <f>Tabela_padrão__GM_CONTAS_PAGAR_ABERTOS[[#This Row],[PTAX DESEMB]]*Tabela_padrão__GM_CONTAS_PAGAR_ABERTOS[[#This Row],[VALOR_DOCUM]]</f>
        <v>1040.4205760000002</v>
      </c>
    </row>
    <row r="460" spans="1:22" hidden="1" x14ac:dyDescent="0.2">
      <c r="A460" t="s">
        <v>45</v>
      </c>
      <c r="B460" t="s">
        <v>18</v>
      </c>
      <c r="C460" s="1">
        <v>41441</v>
      </c>
      <c r="D460" t="s">
        <v>122</v>
      </c>
      <c r="E460">
        <v>13140001</v>
      </c>
      <c r="F460" t="s">
        <v>130</v>
      </c>
      <c r="G460" s="4">
        <v>42719</v>
      </c>
      <c r="H460" t="s">
        <v>21</v>
      </c>
      <c r="I460" s="2">
        <v>357.51</v>
      </c>
      <c r="K460" s="2">
        <v>357.51</v>
      </c>
      <c r="L460" s="3">
        <v>1</v>
      </c>
      <c r="M460" s="2">
        <v>357.51</v>
      </c>
      <c r="N460" s="3">
        <f t="array" ref="N460">$D$4</f>
        <v>3.55</v>
      </c>
      <c r="O460" s="2">
        <f t="array" ref="O460">IF(Tabela_padrão__GM_CONTAS_PAGAR_ABERTOS[[#This Row],[SIGLA_MOEDA]]="US$",Tabela_padrão__GM_CONTAS_PAGAR_ABERTOS[[#This Row],[VALOR_DOCUM]]*$D$4,Tabela_padrão__GM_CONTAS_PAGAR_ABERTOS[[#This Row],[SALDO_CONVERTIDO]])</f>
        <v>357.51</v>
      </c>
      <c r="P4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0" t="s">
        <v>47</v>
      </c>
      <c r="R460" t="s">
        <v>125</v>
      </c>
      <c r="S460" s="1">
        <v>42557</v>
      </c>
      <c r="T460" t="s">
        <v>1189</v>
      </c>
      <c r="U460" s="3">
        <v>2.1366999999999998</v>
      </c>
      <c r="V460" s="2">
        <f>Tabela_padrão__GM_CONTAS_PAGAR_ABERTOS[[#This Row],[PTAX DESEMB]]*Tabela_padrão__GM_CONTAS_PAGAR_ABERTOS[[#This Row],[VALOR_DOCUM]]</f>
        <v>763.89161699999988</v>
      </c>
    </row>
    <row r="461" spans="1:22" hidden="1" x14ac:dyDescent="0.2">
      <c r="A461" t="s">
        <v>45</v>
      </c>
      <c r="B461" t="s">
        <v>18</v>
      </c>
      <c r="C461" s="1">
        <v>41768</v>
      </c>
      <c r="D461" t="s">
        <v>122</v>
      </c>
      <c r="E461">
        <v>19105002</v>
      </c>
      <c r="F461" t="s">
        <v>210</v>
      </c>
      <c r="G461" s="4">
        <v>42719</v>
      </c>
      <c r="H461" t="s">
        <v>21</v>
      </c>
      <c r="I461" s="2">
        <v>5083.33</v>
      </c>
      <c r="K461" s="2">
        <v>5083.33</v>
      </c>
      <c r="L461" s="3">
        <v>1</v>
      </c>
      <c r="M461" s="2">
        <v>5083.33</v>
      </c>
      <c r="N461" s="3">
        <f t="array" ref="N461">$D$4</f>
        <v>3.55</v>
      </c>
      <c r="O461" s="2">
        <f t="array" ref="O461">IF(Tabela_padrão__GM_CONTAS_PAGAR_ABERTOS[[#This Row],[SIGLA_MOEDA]]="US$",Tabela_padrão__GM_CONTAS_PAGAR_ABERTOS[[#This Row],[VALOR_DOCUM]]*$D$4,Tabela_padrão__GM_CONTAS_PAGAR_ABERTOS[[#This Row],[SALDO_CONVERTIDO]])</f>
        <v>5083.33</v>
      </c>
      <c r="P4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1" t="s">
        <v>211</v>
      </c>
      <c r="R461" t="s">
        <v>212</v>
      </c>
      <c r="S461" s="1">
        <v>42557</v>
      </c>
      <c r="T461" t="s">
        <v>1238</v>
      </c>
      <c r="U461" s="3">
        <v>2.2107000000000001</v>
      </c>
      <c r="V461" s="2">
        <f>Tabela_padrão__GM_CONTAS_PAGAR_ABERTOS[[#This Row],[PTAX DESEMB]]*Tabela_padrão__GM_CONTAS_PAGAR_ABERTOS[[#This Row],[VALOR_DOCUM]]</f>
        <v>11237.717631</v>
      </c>
    </row>
    <row r="462" spans="1:22" hidden="1" x14ac:dyDescent="0.2">
      <c r="A462" t="s">
        <v>17</v>
      </c>
      <c r="B462" t="s">
        <v>18</v>
      </c>
      <c r="C462" s="1">
        <v>41394</v>
      </c>
      <c r="D462" t="s">
        <v>31</v>
      </c>
      <c r="E462">
        <v>19105006</v>
      </c>
      <c r="F462" t="s">
        <v>148</v>
      </c>
      <c r="G462" s="4">
        <v>44865</v>
      </c>
      <c r="H462" t="s">
        <v>21</v>
      </c>
      <c r="I462" s="2">
        <v>34061.300000000003</v>
      </c>
      <c r="K462" s="2">
        <v>34061.300000000003</v>
      </c>
      <c r="L462" s="3">
        <v>1</v>
      </c>
      <c r="M462" s="2">
        <v>34061.300000000003</v>
      </c>
      <c r="N462" s="3">
        <f t="array" ref="N462">$D$4</f>
        <v>3.55</v>
      </c>
      <c r="O462" s="2">
        <f t="array" ref="O462">IF(Tabela_padrão__GM_CONTAS_PAGAR_ABERTOS[[#This Row],[SIGLA_MOEDA]]="US$",Tabela_padrão__GM_CONTAS_PAGAR_ABERTOS[[#This Row],[VALOR_DOCUM]]*$D$4,Tabela_padrão__GM_CONTAS_PAGAR_ABERTOS[[#This Row],[SALDO_CONVERTIDO]])</f>
        <v>34061.300000000003</v>
      </c>
      <c r="P4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2" t="s">
        <v>38</v>
      </c>
      <c r="R462" t="s">
        <v>142</v>
      </c>
      <c r="S462" s="1">
        <v>42557</v>
      </c>
      <c r="T462" t="s">
        <v>1195</v>
      </c>
      <c r="U462" s="3">
        <v>1.9999</v>
      </c>
      <c r="V462" s="2">
        <f>Tabela_padrão__GM_CONTAS_PAGAR_ABERTOS[[#This Row],[PTAX DESEMB]]*Tabela_padrão__GM_CONTAS_PAGAR_ABERTOS[[#This Row],[VALOR_DOCUM]]</f>
        <v>68119.193870000003</v>
      </c>
    </row>
    <row r="463" spans="1:22" hidden="1" x14ac:dyDescent="0.2">
      <c r="A463" t="s">
        <v>17</v>
      </c>
      <c r="B463" t="s">
        <v>18</v>
      </c>
      <c r="C463" s="1">
        <v>41394</v>
      </c>
      <c r="D463" t="s">
        <v>31</v>
      </c>
      <c r="E463">
        <v>19105006</v>
      </c>
      <c r="F463" t="s">
        <v>145</v>
      </c>
      <c r="G463" s="4">
        <v>43769</v>
      </c>
      <c r="H463" t="s">
        <v>21</v>
      </c>
      <c r="I463" s="2">
        <v>60003.33</v>
      </c>
      <c r="K463" s="2">
        <v>60003.33</v>
      </c>
      <c r="L463" s="3">
        <v>1</v>
      </c>
      <c r="M463" s="2">
        <v>60003.33</v>
      </c>
      <c r="N463" s="3">
        <f t="array" ref="N463">$D$4</f>
        <v>3.55</v>
      </c>
      <c r="O463" s="2">
        <f t="array" ref="O463">IF(Tabela_padrão__GM_CONTAS_PAGAR_ABERTOS[[#This Row],[SIGLA_MOEDA]]="US$",Tabela_padrão__GM_CONTAS_PAGAR_ABERTOS[[#This Row],[VALOR_DOCUM]]*$D$4,Tabela_padrão__GM_CONTAS_PAGAR_ABERTOS[[#This Row],[SALDO_CONVERTIDO]])</f>
        <v>60003.33</v>
      </c>
      <c r="P4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3" t="s">
        <v>38</v>
      </c>
      <c r="R463" t="s">
        <v>146</v>
      </c>
      <c r="S463" s="1">
        <v>42557</v>
      </c>
      <c r="T463" t="s">
        <v>1196</v>
      </c>
      <c r="U463" s="3">
        <v>1.9999</v>
      </c>
      <c r="V463" s="2">
        <f>Tabela_padrão__GM_CONTAS_PAGAR_ABERTOS[[#This Row],[PTAX DESEMB]]*Tabela_padrão__GM_CONTAS_PAGAR_ABERTOS[[#This Row],[VALOR_DOCUM]]</f>
        <v>120000.659667</v>
      </c>
    </row>
    <row r="464" spans="1:22" hidden="1" x14ac:dyDescent="0.2">
      <c r="A464" t="s">
        <v>17</v>
      </c>
      <c r="B464" t="s">
        <v>18</v>
      </c>
      <c r="C464" s="1">
        <v>41394</v>
      </c>
      <c r="D464" t="s">
        <v>31</v>
      </c>
      <c r="E464">
        <v>19105006</v>
      </c>
      <c r="F464" t="s">
        <v>145</v>
      </c>
      <c r="G464" s="4">
        <v>44500</v>
      </c>
      <c r="H464" t="s">
        <v>21</v>
      </c>
      <c r="I464" s="2">
        <v>64501</v>
      </c>
      <c r="K464" s="2">
        <v>64501</v>
      </c>
      <c r="L464" s="3">
        <v>1</v>
      </c>
      <c r="M464" s="2">
        <v>64501</v>
      </c>
      <c r="N464" s="3">
        <f t="array" ref="N464">$D$4</f>
        <v>3.55</v>
      </c>
      <c r="O464" s="2">
        <f t="array" ref="O464">IF(Tabela_padrão__GM_CONTAS_PAGAR_ABERTOS[[#This Row],[SIGLA_MOEDA]]="US$",Tabela_padrão__GM_CONTAS_PAGAR_ABERTOS[[#This Row],[VALOR_DOCUM]]*$D$4,Tabela_padrão__GM_CONTAS_PAGAR_ABERTOS[[#This Row],[SALDO_CONVERTIDO]])</f>
        <v>64501</v>
      </c>
      <c r="P4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4" t="s">
        <v>38</v>
      </c>
      <c r="R464" t="s">
        <v>146</v>
      </c>
      <c r="S464" s="1">
        <v>42557</v>
      </c>
      <c r="T464" t="s">
        <v>1197</v>
      </c>
      <c r="U464" s="3">
        <v>1.9999</v>
      </c>
      <c r="V464" s="2">
        <f>Tabela_padrão__GM_CONTAS_PAGAR_ABERTOS[[#This Row],[PTAX DESEMB]]*Tabela_padrão__GM_CONTAS_PAGAR_ABERTOS[[#This Row],[VALOR_DOCUM]]</f>
        <v>128995.5499</v>
      </c>
    </row>
    <row r="465" spans="1:22" hidden="1" x14ac:dyDescent="0.2">
      <c r="A465" t="s">
        <v>17</v>
      </c>
      <c r="B465" t="s">
        <v>18</v>
      </c>
      <c r="C465" s="1">
        <v>41394</v>
      </c>
      <c r="D465" t="s">
        <v>31</v>
      </c>
      <c r="E465">
        <v>13140003</v>
      </c>
      <c r="F465" t="s">
        <v>150</v>
      </c>
      <c r="G465" s="4">
        <v>44135</v>
      </c>
      <c r="H465" t="s">
        <v>21</v>
      </c>
      <c r="I465" s="2">
        <v>7801.18</v>
      </c>
      <c r="K465" s="2">
        <v>7801.18</v>
      </c>
      <c r="L465" s="3">
        <v>1</v>
      </c>
      <c r="M465" s="2">
        <v>7801.18</v>
      </c>
      <c r="N465" s="3">
        <f t="array" ref="N465">$D$4</f>
        <v>3.55</v>
      </c>
      <c r="O465" s="2">
        <f t="array" ref="O465">IF(Tabela_padrão__GM_CONTAS_PAGAR_ABERTOS[[#This Row],[SIGLA_MOEDA]]="US$",Tabela_padrão__GM_CONTAS_PAGAR_ABERTOS[[#This Row],[VALOR_DOCUM]]*$D$4,Tabela_padrão__GM_CONTAS_PAGAR_ABERTOS[[#This Row],[SALDO_CONVERTIDO]])</f>
        <v>7801.18</v>
      </c>
      <c r="P4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5" t="s">
        <v>33</v>
      </c>
      <c r="R465" t="s">
        <v>142</v>
      </c>
      <c r="S465" s="1">
        <v>42557</v>
      </c>
      <c r="T465" t="s">
        <v>1198</v>
      </c>
      <c r="U465" s="3">
        <v>1.9999</v>
      </c>
      <c r="V465" s="2">
        <f>Tabela_padrão__GM_CONTAS_PAGAR_ABERTOS[[#This Row],[PTAX DESEMB]]*Tabela_padrão__GM_CONTAS_PAGAR_ABERTOS[[#This Row],[VALOR_DOCUM]]</f>
        <v>15601.579882</v>
      </c>
    </row>
    <row r="466" spans="1:22" hidden="1" x14ac:dyDescent="0.2">
      <c r="A466" t="s">
        <v>17</v>
      </c>
      <c r="B466" t="s">
        <v>18</v>
      </c>
      <c r="C466" s="1">
        <v>41394</v>
      </c>
      <c r="D466" t="s">
        <v>31</v>
      </c>
      <c r="E466">
        <v>13140003</v>
      </c>
      <c r="F466" t="s">
        <v>150</v>
      </c>
      <c r="G466" s="4">
        <v>45230</v>
      </c>
      <c r="H466" t="s">
        <v>21</v>
      </c>
      <c r="I466" s="2">
        <v>4073.43</v>
      </c>
      <c r="K466" s="2">
        <v>4073.43</v>
      </c>
      <c r="L466" s="3">
        <v>1</v>
      </c>
      <c r="M466" s="2">
        <v>4073.43</v>
      </c>
      <c r="N466" s="3">
        <f t="array" ref="N466">$D$4</f>
        <v>3.55</v>
      </c>
      <c r="O466" s="2">
        <f t="array" ref="O466">IF(Tabela_padrão__GM_CONTAS_PAGAR_ABERTOS[[#This Row],[SIGLA_MOEDA]]="US$",Tabela_padrão__GM_CONTAS_PAGAR_ABERTOS[[#This Row],[VALOR_DOCUM]]*$D$4,Tabela_padrão__GM_CONTAS_PAGAR_ABERTOS[[#This Row],[SALDO_CONVERTIDO]])</f>
        <v>4073.43</v>
      </c>
      <c r="P4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6" t="s">
        <v>33</v>
      </c>
      <c r="R466" t="s">
        <v>142</v>
      </c>
      <c r="S466" s="1">
        <v>42557</v>
      </c>
      <c r="T466" t="s">
        <v>1199</v>
      </c>
      <c r="U466" s="3">
        <v>1.9999</v>
      </c>
      <c r="V466" s="2">
        <f>Tabela_padrão__GM_CONTAS_PAGAR_ABERTOS[[#This Row],[PTAX DESEMB]]*Tabela_padrão__GM_CONTAS_PAGAR_ABERTOS[[#This Row],[VALOR_DOCUM]]</f>
        <v>8146.4526569999998</v>
      </c>
    </row>
    <row r="467" spans="1:22" hidden="1" x14ac:dyDescent="0.2">
      <c r="A467" t="s">
        <v>17</v>
      </c>
      <c r="B467" t="s">
        <v>18</v>
      </c>
      <c r="C467" s="1">
        <v>41394</v>
      </c>
      <c r="D467" t="s">
        <v>31</v>
      </c>
      <c r="E467">
        <v>13140003</v>
      </c>
      <c r="F467" t="s">
        <v>1200</v>
      </c>
      <c r="G467" s="4">
        <v>45596</v>
      </c>
      <c r="H467" t="s">
        <v>21</v>
      </c>
      <c r="I467" s="2">
        <v>5214.03</v>
      </c>
      <c r="K467" s="2">
        <v>5214.03</v>
      </c>
      <c r="L467" s="3">
        <v>1</v>
      </c>
      <c r="M467" s="2">
        <v>5214.03</v>
      </c>
      <c r="N467" s="3">
        <f t="array" ref="N467">$D$4</f>
        <v>3.55</v>
      </c>
      <c r="O467" s="2">
        <f t="array" ref="O467">IF(Tabela_padrão__GM_CONTAS_PAGAR_ABERTOS[[#This Row],[SIGLA_MOEDA]]="US$",Tabela_padrão__GM_CONTAS_PAGAR_ABERTOS[[#This Row],[VALOR_DOCUM]]*$D$4,Tabela_padrão__GM_CONTAS_PAGAR_ABERTOS[[#This Row],[SALDO_CONVERTIDO]])</f>
        <v>5214.03</v>
      </c>
      <c r="P4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7" t="s">
        <v>33</v>
      </c>
      <c r="R467" t="s">
        <v>146</v>
      </c>
      <c r="S467" s="1">
        <v>42557</v>
      </c>
      <c r="T467" t="s">
        <v>1201</v>
      </c>
      <c r="U467" s="3">
        <v>1.9999</v>
      </c>
      <c r="V467" s="2">
        <f>Tabela_padrão__GM_CONTAS_PAGAR_ABERTOS[[#This Row],[PTAX DESEMB]]*Tabela_padrão__GM_CONTAS_PAGAR_ABERTOS[[#This Row],[VALOR_DOCUM]]</f>
        <v>10427.538596999999</v>
      </c>
    </row>
    <row r="468" spans="1:22" hidden="1" x14ac:dyDescent="0.2">
      <c r="A468" t="s">
        <v>17</v>
      </c>
      <c r="B468" t="s">
        <v>18</v>
      </c>
      <c r="C468" s="1">
        <v>41394</v>
      </c>
      <c r="D468" t="s">
        <v>31</v>
      </c>
      <c r="E468">
        <v>13140003</v>
      </c>
      <c r="F468" t="s">
        <v>1200</v>
      </c>
      <c r="G468" s="4">
        <v>44500</v>
      </c>
      <c r="H468" t="s">
        <v>21</v>
      </c>
      <c r="I468" s="2">
        <v>12479.29</v>
      </c>
      <c r="K468" s="2">
        <v>12479.29</v>
      </c>
      <c r="L468" s="3">
        <v>1</v>
      </c>
      <c r="M468" s="2">
        <v>12479.29</v>
      </c>
      <c r="N468" s="3">
        <f t="array" ref="N468">$D$4</f>
        <v>3.55</v>
      </c>
      <c r="O468" s="2">
        <f t="array" ref="O468">IF(Tabela_padrão__GM_CONTAS_PAGAR_ABERTOS[[#This Row],[SIGLA_MOEDA]]="US$",Tabela_padrão__GM_CONTAS_PAGAR_ABERTOS[[#This Row],[VALOR_DOCUM]]*$D$4,Tabela_padrão__GM_CONTAS_PAGAR_ABERTOS[[#This Row],[SALDO_CONVERTIDO]])</f>
        <v>12479.29</v>
      </c>
      <c r="P4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8" t="s">
        <v>33</v>
      </c>
      <c r="R468" t="s">
        <v>146</v>
      </c>
      <c r="S468" s="1">
        <v>42557</v>
      </c>
      <c r="T468" t="s">
        <v>1202</v>
      </c>
      <c r="U468" s="3">
        <v>1.9999</v>
      </c>
      <c r="V468" s="2">
        <f>Tabela_padrão__GM_CONTAS_PAGAR_ABERTOS[[#This Row],[PTAX DESEMB]]*Tabela_padrão__GM_CONTAS_PAGAR_ABERTOS[[#This Row],[VALOR_DOCUM]]</f>
        <v>24957.332071000001</v>
      </c>
    </row>
    <row r="469" spans="1:22" hidden="1" x14ac:dyDescent="0.2">
      <c r="A469" t="s">
        <v>17</v>
      </c>
      <c r="B469" t="s">
        <v>18</v>
      </c>
      <c r="C469" s="1">
        <v>41394</v>
      </c>
      <c r="D469" t="s">
        <v>31</v>
      </c>
      <c r="E469">
        <v>13140003</v>
      </c>
      <c r="F469" t="s">
        <v>1200</v>
      </c>
      <c r="G469" s="4">
        <v>44865</v>
      </c>
      <c r="H469" t="s">
        <v>21</v>
      </c>
      <c r="I469" s="2">
        <v>10128.75</v>
      </c>
      <c r="K469" s="2">
        <v>10128.75</v>
      </c>
      <c r="L469" s="3">
        <v>1</v>
      </c>
      <c r="M469" s="2">
        <v>10128.75</v>
      </c>
      <c r="N469" s="3">
        <f t="array" ref="N469">$D$4</f>
        <v>3.55</v>
      </c>
      <c r="O469" s="2">
        <f t="array" ref="O469">IF(Tabela_padrão__GM_CONTAS_PAGAR_ABERTOS[[#This Row],[SIGLA_MOEDA]]="US$",Tabela_padrão__GM_CONTAS_PAGAR_ABERTOS[[#This Row],[VALOR_DOCUM]]*$D$4,Tabela_padrão__GM_CONTAS_PAGAR_ABERTOS[[#This Row],[SALDO_CONVERTIDO]])</f>
        <v>10128.75</v>
      </c>
      <c r="P4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69" t="s">
        <v>33</v>
      </c>
      <c r="R469" t="s">
        <v>146</v>
      </c>
      <c r="S469" s="1">
        <v>42557</v>
      </c>
      <c r="T469" t="s">
        <v>1203</v>
      </c>
      <c r="U469" s="3">
        <v>1.9999</v>
      </c>
      <c r="V469" s="2">
        <f>Tabela_padrão__GM_CONTAS_PAGAR_ABERTOS[[#This Row],[PTAX DESEMB]]*Tabela_padrão__GM_CONTAS_PAGAR_ABERTOS[[#This Row],[VALOR_DOCUM]]</f>
        <v>20256.487125</v>
      </c>
    </row>
    <row r="470" spans="1:22" hidden="1" x14ac:dyDescent="0.2">
      <c r="A470" t="s">
        <v>17</v>
      </c>
      <c r="B470" t="s">
        <v>18</v>
      </c>
      <c r="C470" s="1">
        <v>41394</v>
      </c>
      <c r="D470" t="s">
        <v>31</v>
      </c>
      <c r="E470">
        <v>13140003</v>
      </c>
      <c r="F470" t="s">
        <v>136</v>
      </c>
      <c r="G470" s="4">
        <v>43404</v>
      </c>
      <c r="H470" t="s">
        <v>21</v>
      </c>
      <c r="I470" s="2">
        <v>2965.87</v>
      </c>
      <c r="K470" s="2">
        <v>2965.87</v>
      </c>
      <c r="L470" s="3">
        <v>1</v>
      </c>
      <c r="M470" s="2">
        <v>2965.87</v>
      </c>
      <c r="N470" s="3">
        <f t="array" ref="N470">$D$4</f>
        <v>3.55</v>
      </c>
      <c r="O470" s="2">
        <f t="array" ref="O470">IF(Tabela_padrão__GM_CONTAS_PAGAR_ABERTOS[[#This Row],[SIGLA_MOEDA]]="US$",Tabela_padrão__GM_CONTAS_PAGAR_ABERTOS[[#This Row],[VALOR_DOCUM]]*$D$4,Tabela_padrão__GM_CONTAS_PAGAR_ABERTOS[[#This Row],[SALDO_CONVERTIDO]])</f>
        <v>2965.87</v>
      </c>
      <c r="P4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0" t="s">
        <v>33</v>
      </c>
      <c r="R470" t="s">
        <v>137</v>
      </c>
      <c r="S470" s="1">
        <v>42557</v>
      </c>
      <c r="T470" t="s">
        <v>1204</v>
      </c>
      <c r="U470" s="3">
        <v>1.9999</v>
      </c>
      <c r="V470" s="2">
        <f>Tabela_padrão__GM_CONTAS_PAGAR_ABERTOS[[#This Row],[PTAX DESEMB]]*Tabela_padrão__GM_CONTAS_PAGAR_ABERTOS[[#This Row],[VALOR_DOCUM]]</f>
        <v>5931.443413</v>
      </c>
    </row>
    <row r="471" spans="1:22" hidden="1" x14ac:dyDescent="0.2">
      <c r="A471" t="s">
        <v>1205</v>
      </c>
      <c r="B471" t="s">
        <v>18</v>
      </c>
      <c r="C471" s="1">
        <v>41432</v>
      </c>
      <c r="D471" t="s">
        <v>1206</v>
      </c>
      <c r="E471">
        <v>15101001</v>
      </c>
      <c r="F471" t="s">
        <v>1207</v>
      </c>
      <c r="G471" s="4">
        <v>43189</v>
      </c>
      <c r="H471" t="s">
        <v>21</v>
      </c>
      <c r="I471" s="2">
        <v>500000</v>
      </c>
      <c r="K471" s="2">
        <v>500000</v>
      </c>
      <c r="L471" s="3">
        <v>1</v>
      </c>
      <c r="M471" s="2">
        <v>500000</v>
      </c>
      <c r="N471" s="3">
        <f t="array" ref="N471">$D$4</f>
        <v>3.55</v>
      </c>
      <c r="O471" s="2">
        <f t="array" ref="O471">IF(Tabela_padrão__GM_CONTAS_PAGAR_ABERTOS[[#This Row],[SIGLA_MOEDA]]="US$",Tabela_padrão__GM_CONTAS_PAGAR_ABERTOS[[#This Row],[VALOR_DOCUM]]*$D$4,Tabela_padrão__GM_CONTAS_PAGAR_ABERTOS[[#This Row],[SALDO_CONVERTIDO]])</f>
        <v>500000</v>
      </c>
      <c r="P4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1" t="s">
        <v>1208</v>
      </c>
      <c r="R471" t="s">
        <v>1209</v>
      </c>
      <c r="S471" s="1">
        <v>42557</v>
      </c>
      <c r="T471" t="s">
        <v>1210</v>
      </c>
      <c r="U471" s="3">
        <v>2.125</v>
      </c>
      <c r="V471" s="2">
        <f>Tabela_padrão__GM_CONTAS_PAGAR_ABERTOS[[#This Row],[PTAX DESEMB]]*Tabela_padrão__GM_CONTAS_PAGAR_ABERTOS[[#This Row],[VALOR_DOCUM]]</f>
        <v>1062500</v>
      </c>
    </row>
    <row r="472" spans="1:22" hidden="1" x14ac:dyDescent="0.2">
      <c r="A472" t="s">
        <v>45</v>
      </c>
      <c r="B472" t="s">
        <v>18</v>
      </c>
      <c r="C472" s="1">
        <v>41768</v>
      </c>
      <c r="D472" t="s">
        <v>122</v>
      </c>
      <c r="E472">
        <v>13140001</v>
      </c>
      <c r="F472" t="s">
        <v>210</v>
      </c>
      <c r="G472" s="4">
        <v>42719</v>
      </c>
      <c r="H472" t="s">
        <v>21</v>
      </c>
      <c r="I472" s="2">
        <v>487.52</v>
      </c>
      <c r="K472" s="2">
        <v>487.52</v>
      </c>
      <c r="L472" s="3">
        <v>1</v>
      </c>
      <c r="M472" s="2">
        <v>487.52</v>
      </c>
      <c r="N472" s="3">
        <f t="array" ref="N472">$D$4</f>
        <v>3.55</v>
      </c>
      <c r="O472" s="2">
        <f t="array" ref="O472">IF(Tabela_padrão__GM_CONTAS_PAGAR_ABERTOS[[#This Row],[SIGLA_MOEDA]]="US$",Tabela_padrão__GM_CONTAS_PAGAR_ABERTOS[[#This Row],[VALOR_DOCUM]]*$D$4,Tabela_padrão__GM_CONTAS_PAGAR_ABERTOS[[#This Row],[SALDO_CONVERTIDO]])</f>
        <v>487.52</v>
      </c>
      <c r="P4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2" t="s">
        <v>47</v>
      </c>
      <c r="R472" t="s">
        <v>212</v>
      </c>
      <c r="S472" s="1">
        <v>42557</v>
      </c>
      <c r="T472" t="s">
        <v>1253</v>
      </c>
      <c r="U472" s="3">
        <v>2.2107000000000001</v>
      </c>
      <c r="V472" s="2">
        <f>Tabela_padrão__GM_CONTAS_PAGAR_ABERTOS[[#This Row],[PTAX DESEMB]]*Tabela_padrão__GM_CONTAS_PAGAR_ABERTOS[[#This Row],[VALOR_DOCUM]]</f>
        <v>1077.760464</v>
      </c>
    </row>
    <row r="473" spans="1:22" hidden="1" x14ac:dyDescent="0.2">
      <c r="A473" t="s">
        <v>45</v>
      </c>
      <c r="B473" t="s">
        <v>18</v>
      </c>
      <c r="C473" s="1">
        <v>41925</v>
      </c>
      <c r="D473" t="s">
        <v>122</v>
      </c>
      <c r="E473">
        <v>13140001</v>
      </c>
      <c r="F473" t="s">
        <v>248</v>
      </c>
      <c r="G473" s="4">
        <v>42719</v>
      </c>
      <c r="H473" t="s">
        <v>21</v>
      </c>
      <c r="I473" s="2">
        <v>312.45</v>
      </c>
      <c r="K473" s="2">
        <v>312.45</v>
      </c>
      <c r="L473" s="3">
        <v>1</v>
      </c>
      <c r="M473" s="2">
        <v>312.45</v>
      </c>
      <c r="N473" s="3">
        <f t="array" ref="N473">$D$4</f>
        <v>3.55</v>
      </c>
      <c r="O473" s="2">
        <f t="array" ref="O473">IF(Tabela_padrão__GM_CONTAS_PAGAR_ABERTOS[[#This Row],[SIGLA_MOEDA]]="US$",Tabela_padrão__GM_CONTAS_PAGAR_ABERTOS[[#This Row],[VALOR_DOCUM]]*$D$4,Tabela_padrão__GM_CONTAS_PAGAR_ABERTOS[[#This Row],[SALDO_CONVERTIDO]])</f>
        <v>312.45</v>
      </c>
      <c r="P4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3" t="s">
        <v>47</v>
      </c>
      <c r="R473" t="s">
        <v>249</v>
      </c>
      <c r="S473" s="1">
        <v>42557</v>
      </c>
      <c r="T473" t="s">
        <v>1268</v>
      </c>
      <c r="U473" s="3">
        <v>2.4102999999999999</v>
      </c>
      <c r="V473" s="2">
        <f>Tabela_padrão__GM_CONTAS_PAGAR_ABERTOS[[#This Row],[PTAX DESEMB]]*Tabela_padrão__GM_CONTAS_PAGAR_ABERTOS[[#This Row],[VALOR_DOCUM]]</f>
        <v>753.09823499999993</v>
      </c>
    </row>
    <row r="474" spans="1:22" x14ac:dyDescent="0.2">
      <c r="A474" t="s">
        <v>262</v>
      </c>
      <c r="B474" t="s">
        <v>18</v>
      </c>
      <c r="C474" s="1">
        <v>42023</v>
      </c>
      <c r="D474" t="s">
        <v>263</v>
      </c>
      <c r="E474">
        <v>19105006</v>
      </c>
      <c r="F474" t="s">
        <v>264</v>
      </c>
      <c r="G474" s="4">
        <v>42719</v>
      </c>
      <c r="H474" t="s">
        <v>66</v>
      </c>
      <c r="I474" s="2">
        <v>2500000</v>
      </c>
      <c r="K474" s="2">
        <v>2500000</v>
      </c>
      <c r="L474" s="3">
        <v>3.2904</v>
      </c>
      <c r="M474" s="2">
        <v>8226000</v>
      </c>
      <c r="N474" s="3">
        <f t="array" ref="N474">$D$4</f>
        <v>3.55</v>
      </c>
      <c r="O474" s="2">
        <f t="array" ref="O474">IF(Tabela_padrão__GM_CONTAS_PAGAR_ABERTOS[[#This Row],[SIGLA_MOEDA]]="US$",Tabela_padrão__GM_CONTAS_PAGAR_ABERTOS[[#This Row],[VALOR_DOCUM]]*$D$4,Tabela_padrão__GM_CONTAS_PAGAR_ABERTOS[[#This Row],[SALDO_CONVERTIDO]])</f>
        <v>8875000</v>
      </c>
      <c r="P47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74" t="s">
        <v>265</v>
      </c>
      <c r="R474" t="s">
        <v>266</v>
      </c>
      <c r="S474" s="1">
        <v>42557</v>
      </c>
      <c r="T474" t="s">
        <v>1276</v>
      </c>
      <c r="U474" s="3">
        <v>2.6193</v>
      </c>
      <c r="V474" s="2">
        <f>Tabela_padrão__GM_CONTAS_PAGAR_ABERTOS[[#This Row],[PTAX DESEMB]]*Tabela_padrão__GM_CONTAS_PAGAR_ABERTOS[[#This Row],[VALOR_DOCUM]]</f>
        <v>6548250</v>
      </c>
    </row>
    <row r="475" spans="1:22" hidden="1" x14ac:dyDescent="0.2">
      <c r="A475" t="s">
        <v>17</v>
      </c>
      <c r="B475" t="s">
        <v>202</v>
      </c>
      <c r="C475" s="1">
        <v>41641</v>
      </c>
      <c r="D475" t="s">
        <v>1216</v>
      </c>
      <c r="E475">
        <v>15101001</v>
      </c>
      <c r="F475" t="s">
        <v>27</v>
      </c>
      <c r="G475" s="4">
        <v>42835</v>
      </c>
      <c r="H475" t="s">
        <v>21</v>
      </c>
      <c r="I475" s="2">
        <v>500000</v>
      </c>
      <c r="K475" s="2">
        <v>500000</v>
      </c>
      <c r="L475" s="3">
        <v>1</v>
      </c>
      <c r="M475" s="2">
        <v>500000</v>
      </c>
      <c r="N475" s="3">
        <f t="array" ref="N475">$D$4</f>
        <v>3.55</v>
      </c>
      <c r="O475" s="2">
        <f t="array" ref="O475">IF(Tabela_padrão__GM_CONTAS_PAGAR_ABERTOS[[#This Row],[SIGLA_MOEDA]]="US$",Tabela_padrão__GM_CONTAS_PAGAR_ABERTOS[[#This Row],[VALOR_DOCUM]]*$D$4,Tabela_padrão__GM_CONTAS_PAGAR_ABERTOS[[#This Row],[SALDO_CONVERTIDO]])</f>
        <v>500000</v>
      </c>
      <c r="P4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5" t="s">
        <v>1217</v>
      </c>
      <c r="R475" t="s">
        <v>1218</v>
      </c>
      <c r="S475" s="1">
        <v>42557</v>
      </c>
      <c r="T475" t="s">
        <v>1219</v>
      </c>
      <c r="U475" s="3">
        <v>2.3426</v>
      </c>
      <c r="V475" s="2">
        <f>Tabela_padrão__GM_CONTAS_PAGAR_ABERTOS[[#This Row],[PTAX DESEMB]]*Tabela_padrão__GM_CONTAS_PAGAR_ABERTOS[[#This Row],[VALOR_DOCUM]]</f>
        <v>1171300</v>
      </c>
    </row>
    <row r="476" spans="1:22" x14ac:dyDescent="0.2">
      <c r="A476" t="s">
        <v>262</v>
      </c>
      <c r="B476" t="s">
        <v>18</v>
      </c>
      <c r="C476" s="1">
        <v>42023</v>
      </c>
      <c r="D476" t="s">
        <v>263</v>
      </c>
      <c r="E476">
        <v>19105006</v>
      </c>
      <c r="F476" t="s">
        <v>271</v>
      </c>
      <c r="G476" s="4">
        <v>42719</v>
      </c>
      <c r="H476" t="s">
        <v>66</v>
      </c>
      <c r="I476" s="2">
        <v>2000000</v>
      </c>
      <c r="K476" s="2">
        <v>2000000</v>
      </c>
      <c r="L476" s="3">
        <v>3.2904</v>
      </c>
      <c r="M476" s="2">
        <v>6580800</v>
      </c>
      <c r="N476" s="3">
        <f t="array" ref="N476">$D$4</f>
        <v>3.55</v>
      </c>
      <c r="O476" s="2">
        <f t="array" ref="O476">IF(Tabela_padrão__GM_CONTAS_PAGAR_ABERTOS[[#This Row],[SIGLA_MOEDA]]="US$",Tabela_padrão__GM_CONTAS_PAGAR_ABERTOS[[#This Row],[VALOR_DOCUM]]*$D$4,Tabela_padrão__GM_CONTAS_PAGAR_ABERTOS[[#This Row],[SALDO_CONVERTIDO]])</f>
        <v>7100000</v>
      </c>
      <c r="P47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76" t="s">
        <v>265</v>
      </c>
      <c r="R476" t="s">
        <v>272</v>
      </c>
      <c r="S476" s="1">
        <v>42557</v>
      </c>
      <c r="T476" t="s">
        <v>1280</v>
      </c>
      <c r="U476" s="3">
        <v>2.6193</v>
      </c>
      <c r="V476" s="2">
        <f>Tabela_padrão__GM_CONTAS_PAGAR_ABERTOS[[#This Row],[PTAX DESEMB]]*Tabela_padrão__GM_CONTAS_PAGAR_ABERTOS[[#This Row],[VALOR_DOCUM]]</f>
        <v>5238600</v>
      </c>
    </row>
    <row r="477" spans="1:22" x14ac:dyDescent="0.2">
      <c r="A477" t="s">
        <v>17</v>
      </c>
      <c r="B477" t="s">
        <v>18</v>
      </c>
      <c r="C477" s="1">
        <v>42214</v>
      </c>
      <c r="D477" t="s">
        <v>263</v>
      </c>
      <c r="E477">
        <v>19105006</v>
      </c>
      <c r="F477" t="s">
        <v>344</v>
      </c>
      <c r="G477" s="4">
        <v>42719</v>
      </c>
      <c r="H477" t="s">
        <v>66</v>
      </c>
      <c r="I477" s="2">
        <v>1500000</v>
      </c>
      <c r="K477" s="2">
        <v>1500000</v>
      </c>
      <c r="L477" s="3">
        <v>3.2904</v>
      </c>
      <c r="M477" s="2">
        <v>4935600</v>
      </c>
      <c r="N477" s="3">
        <f t="array" ref="N477">$D$4</f>
        <v>3.55</v>
      </c>
      <c r="O477" s="2">
        <f t="array" ref="O477">IF(Tabela_padrão__GM_CONTAS_PAGAR_ABERTOS[[#This Row],[SIGLA_MOEDA]]="US$",Tabela_padrão__GM_CONTAS_PAGAR_ABERTOS[[#This Row],[VALOR_DOCUM]]*$D$4,Tabela_padrão__GM_CONTAS_PAGAR_ABERTOS[[#This Row],[SALDO_CONVERTIDO]])</f>
        <v>5325000</v>
      </c>
      <c r="P47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77" t="s">
        <v>265</v>
      </c>
      <c r="R477" t="s">
        <v>345</v>
      </c>
      <c r="S477" s="1">
        <v>42557</v>
      </c>
      <c r="T477" t="s">
        <v>1315</v>
      </c>
      <c r="U477" s="3">
        <v>3.3815</v>
      </c>
      <c r="V477" s="2">
        <f>Tabela_padrão__GM_CONTAS_PAGAR_ABERTOS[[#This Row],[PTAX DESEMB]]*Tabela_padrão__GM_CONTAS_PAGAR_ABERTOS[[#This Row],[VALOR_DOCUM]]</f>
        <v>5072250</v>
      </c>
    </row>
    <row r="478" spans="1:22" hidden="1" x14ac:dyDescent="0.2">
      <c r="A478" t="s">
        <v>45</v>
      </c>
      <c r="B478" t="s">
        <v>18</v>
      </c>
      <c r="C478" s="1">
        <v>41339</v>
      </c>
      <c r="D478" t="s">
        <v>91</v>
      </c>
      <c r="E478">
        <v>19105002</v>
      </c>
      <c r="F478" t="s">
        <v>92</v>
      </c>
      <c r="G478" s="4">
        <v>42719</v>
      </c>
      <c r="H478" t="s">
        <v>21</v>
      </c>
      <c r="I478" s="2">
        <v>20000</v>
      </c>
      <c r="K478" s="2">
        <v>20000</v>
      </c>
      <c r="L478" s="3">
        <v>1</v>
      </c>
      <c r="M478" s="2">
        <v>20000</v>
      </c>
      <c r="N478" s="3">
        <f t="array" ref="N478">$D$4</f>
        <v>3.55</v>
      </c>
      <c r="O478" s="2">
        <f t="array" ref="O478">IF(Tabela_padrão__GM_CONTAS_PAGAR_ABERTOS[[#This Row],[SIGLA_MOEDA]]="US$",Tabela_padrão__GM_CONTAS_PAGAR_ABERTOS[[#This Row],[VALOR_DOCUM]]*$D$4,Tabela_padrão__GM_CONTAS_PAGAR_ABERTOS[[#This Row],[SALDO_CONVERTIDO]])</f>
        <v>20000</v>
      </c>
      <c r="P4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8" t="s">
        <v>93</v>
      </c>
      <c r="R478" t="s">
        <v>94</v>
      </c>
      <c r="S478" s="1">
        <v>42557</v>
      </c>
      <c r="T478" t="s">
        <v>1969</v>
      </c>
      <c r="U478" s="3">
        <v>1.9693000000000001</v>
      </c>
      <c r="V478" s="2">
        <f>Tabela_padrão__GM_CONTAS_PAGAR_ABERTOS[[#This Row],[PTAX DESEMB]]*Tabela_padrão__GM_CONTAS_PAGAR_ABERTOS[[#This Row],[VALOR_DOCUM]]</f>
        <v>39386</v>
      </c>
    </row>
    <row r="479" spans="1:22" hidden="1" x14ac:dyDescent="0.2">
      <c r="A479" t="s">
        <v>45</v>
      </c>
      <c r="B479" t="s">
        <v>18</v>
      </c>
      <c r="C479" s="1">
        <v>41319</v>
      </c>
      <c r="D479" t="s">
        <v>91</v>
      </c>
      <c r="E479">
        <v>19105002</v>
      </c>
      <c r="F479" t="s">
        <v>99</v>
      </c>
      <c r="G479" s="4">
        <v>42719</v>
      </c>
      <c r="H479" t="s">
        <v>21</v>
      </c>
      <c r="I479" s="2">
        <v>2833.33</v>
      </c>
      <c r="K479" s="2">
        <v>2833.33</v>
      </c>
      <c r="L479" s="3">
        <v>1</v>
      </c>
      <c r="M479" s="2">
        <v>2833.33</v>
      </c>
      <c r="N479" s="3">
        <f t="array" ref="N479">$D$4</f>
        <v>3.55</v>
      </c>
      <c r="O479" s="2">
        <f t="array" ref="O479">IF(Tabela_padrão__GM_CONTAS_PAGAR_ABERTOS[[#This Row],[SIGLA_MOEDA]]="US$",Tabela_padrão__GM_CONTAS_PAGAR_ABERTOS[[#This Row],[VALOR_DOCUM]]*$D$4,Tabela_padrão__GM_CONTAS_PAGAR_ABERTOS[[#This Row],[SALDO_CONVERTIDO]])</f>
        <v>2833.33</v>
      </c>
      <c r="P4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79" t="s">
        <v>93</v>
      </c>
      <c r="R479" t="s">
        <v>100</v>
      </c>
      <c r="S479" s="1">
        <v>42557</v>
      </c>
      <c r="T479" t="s">
        <v>1974</v>
      </c>
      <c r="U479" s="3">
        <v>1.9670000000000001</v>
      </c>
      <c r="V479" s="2">
        <f>Tabela_padrão__GM_CONTAS_PAGAR_ABERTOS[[#This Row],[PTAX DESEMB]]*Tabela_padrão__GM_CONTAS_PAGAR_ABERTOS[[#This Row],[VALOR_DOCUM]]</f>
        <v>5573.1601099999998</v>
      </c>
    </row>
    <row r="480" spans="1:22" hidden="1" x14ac:dyDescent="0.2">
      <c r="A480" t="s">
        <v>45</v>
      </c>
      <c r="B480" t="s">
        <v>18</v>
      </c>
      <c r="C480" s="1">
        <v>41319</v>
      </c>
      <c r="D480" t="s">
        <v>91</v>
      </c>
      <c r="E480">
        <v>19105002</v>
      </c>
      <c r="F480" t="s">
        <v>102</v>
      </c>
      <c r="G480" s="4">
        <v>42719</v>
      </c>
      <c r="H480" t="s">
        <v>21</v>
      </c>
      <c r="I480" s="2">
        <v>8000</v>
      </c>
      <c r="K480" s="2">
        <v>8000</v>
      </c>
      <c r="L480" s="3">
        <v>1</v>
      </c>
      <c r="M480" s="2">
        <v>8000</v>
      </c>
      <c r="N480" s="3">
        <f t="array" ref="N480">$D$4</f>
        <v>3.55</v>
      </c>
      <c r="O480" s="2">
        <f t="array" ref="O480">IF(Tabela_padrão__GM_CONTAS_PAGAR_ABERTOS[[#This Row],[SIGLA_MOEDA]]="US$",Tabela_padrão__GM_CONTAS_PAGAR_ABERTOS[[#This Row],[VALOR_DOCUM]]*$D$4,Tabela_padrão__GM_CONTAS_PAGAR_ABERTOS[[#This Row],[SALDO_CONVERTIDO]])</f>
        <v>8000</v>
      </c>
      <c r="P4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0" t="s">
        <v>93</v>
      </c>
      <c r="R480" t="s">
        <v>103</v>
      </c>
      <c r="S480" s="1">
        <v>42557</v>
      </c>
      <c r="T480" t="s">
        <v>2726</v>
      </c>
      <c r="U480" s="3">
        <v>1.9670000000000001</v>
      </c>
      <c r="V480" s="2">
        <f>Tabela_padrão__GM_CONTAS_PAGAR_ABERTOS[[#This Row],[PTAX DESEMB]]*Tabela_padrão__GM_CONTAS_PAGAR_ABERTOS[[#This Row],[VALOR_DOCUM]]</f>
        <v>15736</v>
      </c>
    </row>
    <row r="481" spans="1:22" hidden="1" x14ac:dyDescent="0.2">
      <c r="A481" t="s">
        <v>45</v>
      </c>
      <c r="B481" t="s">
        <v>18</v>
      </c>
      <c r="C481" s="1">
        <v>41332</v>
      </c>
      <c r="D481" t="s">
        <v>19</v>
      </c>
      <c r="E481">
        <v>19105002</v>
      </c>
      <c r="F481" t="s">
        <v>46</v>
      </c>
      <c r="G481" s="4">
        <v>42719</v>
      </c>
      <c r="H481" t="s">
        <v>21</v>
      </c>
      <c r="I481" s="2">
        <v>5386.36</v>
      </c>
      <c r="K481" s="2">
        <v>5386.36</v>
      </c>
      <c r="L481" s="3">
        <v>1</v>
      </c>
      <c r="M481" s="2">
        <v>5386.36</v>
      </c>
      <c r="N481" s="3">
        <f t="array" ref="N481">$D$4</f>
        <v>3.55</v>
      </c>
      <c r="O481" s="2">
        <f t="array" ref="O481">IF(Tabela_padrão__GM_CONTAS_PAGAR_ABERTOS[[#This Row],[SIGLA_MOEDA]]="US$",Tabela_padrão__GM_CONTAS_PAGAR_ABERTOS[[#This Row],[VALOR_DOCUM]]*$D$4,Tabela_padrão__GM_CONTAS_PAGAR_ABERTOS[[#This Row],[SALDO_CONVERTIDO]])</f>
        <v>5386.36</v>
      </c>
      <c r="P4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1" t="s">
        <v>22</v>
      </c>
      <c r="R481" t="s">
        <v>48</v>
      </c>
      <c r="S481" s="1">
        <v>42557</v>
      </c>
      <c r="T481" t="s">
        <v>2727</v>
      </c>
      <c r="U481" s="3">
        <v>1.9818</v>
      </c>
      <c r="V481" s="2">
        <f>Tabela_padrão__GM_CONTAS_PAGAR_ABERTOS[[#This Row],[PTAX DESEMB]]*Tabela_padrão__GM_CONTAS_PAGAR_ABERTOS[[#This Row],[VALOR_DOCUM]]</f>
        <v>10674.688247999999</v>
      </c>
    </row>
    <row r="482" spans="1:22" hidden="1" x14ac:dyDescent="0.2">
      <c r="A482" t="s">
        <v>45</v>
      </c>
      <c r="B482" t="s">
        <v>18</v>
      </c>
      <c r="C482" s="1">
        <v>41823</v>
      </c>
      <c r="D482" t="s">
        <v>72</v>
      </c>
      <c r="E482">
        <v>19105002</v>
      </c>
      <c r="F482" t="s">
        <v>233</v>
      </c>
      <c r="G482" s="4">
        <v>42719</v>
      </c>
      <c r="H482" t="s">
        <v>21</v>
      </c>
      <c r="I482" s="2">
        <v>14210.53</v>
      </c>
      <c r="K482" s="2">
        <v>14210.53</v>
      </c>
      <c r="L482" s="3">
        <v>1</v>
      </c>
      <c r="M482" s="2">
        <v>14210.53</v>
      </c>
      <c r="N482" s="3">
        <f t="array" ref="N482">$D$4</f>
        <v>3.55</v>
      </c>
      <c r="O482" s="2">
        <f t="array" ref="O482">IF(Tabela_padrão__GM_CONTAS_PAGAR_ABERTOS[[#This Row],[SIGLA_MOEDA]]="US$",Tabela_padrão__GM_CONTAS_PAGAR_ABERTOS[[#This Row],[VALOR_DOCUM]]*$D$4,Tabela_padrão__GM_CONTAS_PAGAR_ABERTOS[[#This Row],[SALDO_CONVERTIDO]])</f>
        <v>14210.53</v>
      </c>
      <c r="P4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2" t="s">
        <v>196</v>
      </c>
      <c r="R482" t="s">
        <v>234</v>
      </c>
      <c r="S482" s="1">
        <v>42557</v>
      </c>
      <c r="T482" t="s">
        <v>3513</v>
      </c>
      <c r="U482" s="3">
        <v>2.2134</v>
      </c>
      <c r="V482" s="2">
        <f>Tabela_padrão__GM_CONTAS_PAGAR_ABERTOS[[#This Row],[PTAX DESEMB]]*Tabela_padrão__GM_CONTAS_PAGAR_ABERTOS[[#This Row],[VALOR_DOCUM]]</f>
        <v>31453.587102000001</v>
      </c>
    </row>
    <row r="483" spans="1:22" hidden="1" x14ac:dyDescent="0.2">
      <c r="A483" t="s">
        <v>17</v>
      </c>
      <c r="B483" t="s">
        <v>18</v>
      </c>
      <c r="C483" s="1">
        <v>42283</v>
      </c>
      <c r="D483" t="s">
        <v>263</v>
      </c>
      <c r="E483">
        <v>13140003</v>
      </c>
      <c r="F483" t="s">
        <v>372</v>
      </c>
      <c r="G483" s="4">
        <v>42719</v>
      </c>
      <c r="H483" t="s">
        <v>66</v>
      </c>
      <c r="I483" s="2">
        <v>183750</v>
      </c>
      <c r="K483" s="2">
        <v>183750</v>
      </c>
      <c r="L483" s="3">
        <v>3.2904</v>
      </c>
      <c r="M483" s="2">
        <v>604611</v>
      </c>
      <c r="N483" s="3">
        <f t="array" ref="N483">$D$4</f>
        <v>3.55</v>
      </c>
      <c r="O483" s="2">
        <f t="array" ref="O483">IF(Tabela_padrão__GM_CONTAS_PAGAR_ABERTOS[[#This Row],[SIGLA_MOEDA]]="US$",Tabela_padrão__GM_CONTAS_PAGAR_ABERTOS[[#This Row],[VALOR_DOCUM]]*$D$4,Tabela_padrão__GM_CONTAS_PAGAR_ABERTOS[[#This Row],[SALDO_CONVERTIDO]])</f>
        <v>652312.5</v>
      </c>
      <c r="P48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83" t="s">
        <v>268</v>
      </c>
      <c r="R483" t="s">
        <v>373</v>
      </c>
      <c r="S483" s="1">
        <v>42557</v>
      </c>
      <c r="T483" t="s">
        <v>3587</v>
      </c>
      <c r="U483" s="3">
        <v>3.9140999999999999</v>
      </c>
      <c r="V483" s="2">
        <f>Tabela_padrão__GM_CONTAS_PAGAR_ABERTOS[[#This Row],[PTAX DESEMB]]*Tabela_padrão__GM_CONTAS_PAGAR_ABERTOS[[#This Row],[VALOR_DOCUM]]</f>
        <v>719215.875</v>
      </c>
    </row>
    <row r="484" spans="1:22" hidden="1" x14ac:dyDescent="0.2">
      <c r="A484" t="s">
        <v>17</v>
      </c>
      <c r="B484" t="s">
        <v>18</v>
      </c>
      <c r="C484" s="1">
        <v>40941</v>
      </c>
      <c r="D484" t="s">
        <v>19</v>
      </c>
      <c r="E484">
        <v>19105002</v>
      </c>
      <c r="F484" t="s">
        <v>69</v>
      </c>
      <c r="G484" s="4">
        <v>42719</v>
      </c>
      <c r="H484" t="s">
        <v>21</v>
      </c>
      <c r="I484" s="2">
        <v>149850</v>
      </c>
      <c r="K484" s="2">
        <v>149850</v>
      </c>
      <c r="L484" s="3">
        <v>1</v>
      </c>
      <c r="M484" s="2">
        <v>149850</v>
      </c>
      <c r="N484" s="3">
        <f t="array" ref="N484">$D$4</f>
        <v>3.55</v>
      </c>
      <c r="O484" s="2">
        <f t="array" ref="O484">IF(Tabela_padrão__GM_CONTAS_PAGAR_ABERTOS[[#This Row],[SIGLA_MOEDA]]="US$",Tabela_padrão__GM_CONTAS_PAGAR_ABERTOS[[#This Row],[VALOR_DOCUM]]*$D$4,Tabela_padrão__GM_CONTAS_PAGAR_ABERTOS[[#This Row],[SALDO_CONVERTIDO]])</f>
        <v>149850</v>
      </c>
      <c r="P4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4" t="s">
        <v>22</v>
      </c>
      <c r="R484" t="s">
        <v>70</v>
      </c>
      <c r="S484" s="1">
        <v>42557</v>
      </c>
      <c r="T484" t="s">
        <v>4109</v>
      </c>
      <c r="U484" s="3">
        <v>1.7376</v>
      </c>
      <c r="V484" s="2">
        <f>Tabela_padrão__GM_CONTAS_PAGAR_ABERTOS[[#This Row],[PTAX DESEMB]]*Tabela_padrão__GM_CONTAS_PAGAR_ABERTOS[[#This Row],[VALOR_DOCUM]]</f>
        <v>260379.36000000002</v>
      </c>
    </row>
    <row r="485" spans="1:22" hidden="1" x14ac:dyDescent="0.2">
      <c r="A485" t="s">
        <v>17</v>
      </c>
      <c r="B485" t="s">
        <v>18</v>
      </c>
      <c r="C485" s="1">
        <v>41246</v>
      </c>
      <c r="D485" t="s">
        <v>19</v>
      </c>
      <c r="E485">
        <v>13140001</v>
      </c>
      <c r="F485" t="s">
        <v>69</v>
      </c>
      <c r="G485" s="4">
        <v>42719</v>
      </c>
      <c r="H485" t="s">
        <v>21</v>
      </c>
      <c r="I485" s="2">
        <v>19815.68</v>
      </c>
      <c r="K485" s="2">
        <v>19815.68</v>
      </c>
      <c r="L485" s="3">
        <v>1</v>
      </c>
      <c r="M485" s="2">
        <v>19815.68</v>
      </c>
      <c r="N485" s="3">
        <f t="array" ref="N485">$D$4</f>
        <v>3.55</v>
      </c>
      <c r="O485" s="2">
        <f t="array" ref="O485">IF(Tabela_padrão__GM_CONTAS_PAGAR_ABERTOS[[#This Row],[SIGLA_MOEDA]]="US$",Tabela_padrão__GM_CONTAS_PAGAR_ABERTOS[[#This Row],[VALOR_DOCUM]]*$D$4,Tabela_padrão__GM_CONTAS_PAGAR_ABERTOS[[#This Row],[SALDO_CONVERTIDO]])</f>
        <v>19815.68</v>
      </c>
      <c r="P4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5" t="s">
        <v>47</v>
      </c>
      <c r="R485" t="s">
        <v>70</v>
      </c>
      <c r="S485" s="1">
        <v>42557</v>
      </c>
      <c r="T485" t="s">
        <v>4116</v>
      </c>
      <c r="U485" s="3">
        <v>2.1074000000000002</v>
      </c>
      <c r="V485" s="2">
        <f>Tabela_padrão__GM_CONTAS_PAGAR_ABERTOS[[#This Row],[PTAX DESEMB]]*Tabela_padrão__GM_CONTAS_PAGAR_ABERTOS[[#This Row],[VALOR_DOCUM]]</f>
        <v>41759.564032000002</v>
      </c>
    </row>
    <row r="486" spans="1:22" hidden="1" x14ac:dyDescent="0.2">
      <c r="A486" t="s">
        <v>45</v>
      </c>
      <c r="B486" t="s">
        <v>18</v>
      </c>
      <c r="C486" s="1">
        <v>41771</v>
      </c>
      <c r="D486" t="s">
        <v>122</v>
      </c>
      <c r="E486">
        <v>13140001</v>
      </c>
      <c r="F486" t="s">
        <v>214</v>
      </c>
      <c r="G486" s="4">
        <v>42719</v>
      </c>
      <c r="H486" t="s">
        <v>21</v>
      </c>
      <c r="I486" s="2">
        <v>783.22</v>
      </c>
      <c r="K486" s="2">
        <v>783.22</v>
      </c>
      <c r="L486" s="3">
        <v>1</v>
      </c>
      <c r="M486" s="2">
        <v>783.22</v>
      </c>
      <c r="N486" s="3">
        <f t="array" ref="N486">$D$4</f>
        <v>3.55</v>
      </c>
      <c r="O486" s="2">
        <f t="array" ref="O486">IF(Tabela_padrão__GM_CONTAS_PAGAR_ABERTOS[[#This Row],[SIGLA_MOEDA]]="US$",Tabela_padrão__GM_CONTAS_PAGAR_ABERTOS[[#This Row],[VALOR_DOCUM]]*$D$4,Tabela_padrão__GM_CONTAS_PAGAR_ABERTOS[[#This Row],[SALDO_CONVERTIDO]])</f>
        <v>783.22</v>
      </c>
      <c r="P4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6" t="s">
        <v>47</v>
      </c>
      <c r="R486" t="s">
        <v>215</v>
      </c>
      <c r="S486" s="1">
        <v>42557</v>
      </c>
      <c r="T486" t="s">
        <v>4206</v>
      </c>
      <c r="U486" s="3">
        <v>2.2191999999999998</v>
      </c>
      <c r="V486" s="2">
        <f>Tabela_padrão__GM_CONTAS_PAGAR_ABERTOS[[#This Row],[PTAX DESEMB]]*Tabela_padrão__GM_CONTAS_PAGAR_ABERTOS[[#This Row],[VALOR_DOCUM]]</f>
        <v>1738.1218239999998</v>
      </c>
    </row>
    <row r="487" spans="1:22" hidden="1" x14ac:dyDescent="0.2">
      <c r="A487" t="s">
        <v>262</v>
      </c>
      <c r="B487" t="s">
        <v>18</v>
      </c>
      <c r="C487" s="1">
        <v>42023</v>
      </c>
      <c r="D487" t="s">
        <v>263</v>
      </c>
      <c r="E487">
        <v>13140003</v>
      </c>
      <c r="F487" t="s">
        <v>271</v>
      </c>
      <c r="G487" s="4">
        <v>42719</v>
      </c>
      <c r="H487" t="s">
        <v>66</v>
      </c>
      <c r="I487" s="2">
        <v>248705</v>
      </c>
      <c r="K487" s="2">
        <v>248705</v>
      </c>
      <c r="L487" s="3">
        <v>3.2904</v>
      </c>
      <c r="M487" s="2">
        <v>818338.93200000003</v>
      </c>
      <c r="N487" s="3">
        <f t="array" ref="N487">$D$4</f>
        <v>3.55</v>
      </c>
      <c r="O487" s="2">
        <f t="array" ref="O487">IF(Tabela_padrão__GM_CONTAS_PAGAR_ABERTOS[[#This Row],[SIGLA_MOEDA]]="US$",Tabela_padrão__GM_CONTAS_PAGAR_ABERTOS[[#This Row],[VALOR_DOCUM]]*$D$4,Tabela_padrão__GM_CONTAS_PAGAR_ABERTOS[[#This Row],[SALDO_CONVERTIDO]])</f>
        <v>882902.75</v>
      </c>
      <c r="P487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487" t="s">
        <v>268</v>
      </c>
      <c r="R487" t="s">
        <v>272</v>
      </c>
      <c r="S487" s="1">
        <v>42557</v>
      </c>
      <c r="T487" t="s">
        <v>4238</v>
      </c>
      <c r="U487" s="3">
        <v>2.6193</v>
      </c>
      <c r="V487" s="2">
        <f>Tabela_padrão__GM_CONTAS_PAGAR_ABERTOS[[#This Row],[PTAX DESEMB]]*Tabela_padrão__GM_CONTAS_PAGAR_ABERTOS[[#This Row],[VALOR_DOCUM]]</f>
        <v>651433.00650000002</v>
      </c>
    </row>
    <row r="488" spans="1:22" hidden="1" x14ac:dyDescent="0.2">
      <c r="A488" t="s">
        <v>45</v>
      </c>
      <c r="B488" t="s">
        <v>18</v>
      </c>
      <c r="C488" s="1">
        <v>41319</v>
      </c>
      <c r="D488" t="s">
        <v>91</v>
      </c>
      <c r="E488">
        <v>13140001</v>
      </c>
      <c r="F488" t="s">
        <v>102</v>
      </c>
      <c r="G488" s="4">
        <v>42719</v>
      </c>
      <c r="H488" t="s">
        <v>21</v>
      </c>
      <c r="I488" s="2">
        <v>227.58</v>
      </c>
      <c r="K488" s="2">
        <v>227.58</v>
      </c>
      <c r="L488" s="3">
        <v>1</v>
      </c>
      <c r="M488" s="2">
        <v>227.58</v>
      </c>
      <c r="N488" s="3">
        <f t="array" ref="N488">$D$4</f>
        <v>3.55</v>
      </c>
      <c r="O488" s="2">
        <f t="array" ref="O488">IF(Tabela_padrão__GM_CONTAS_PAGAR_ABERTOS[[#This Row],[SIGLA_MOEDA]]="US$",Tabela_padrão__GM_CONTAS_PAGAR_ABERTOS[[#This Row],[VALOR_DOCUM]]*$D$4,Tabela_padrão__GM_CONTAS_PAGAR_ABERTOS[[#This Row],[SALDO_CONVERTIDO]])</f>
        <v>227.58</v>
      </c>
      <c r="P4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8" t="s">
        <v>47</v>
      </c>
      <c r="R488" t="s">
        <v>103</v>
      </c>
      <c r="S488" s="1">
        <v>42557</v>
      </c>
      <c r="T488" t="s">
        <v>4887</v>
      </c>
      <c r="U488" s="3">
        <v>1.9670000000000001</v>
      </c>
      <c r="V488" s="2">
        <f>Tabela_padrão__GM_CONTAS_PAGAR_ABERTOS[[#This Row],[PTAX DESEMB]]*Tabela_padrão__GM_CONTAS_PAGAR_ABERTOS[[#This Row],[VALOR_DOCUM]]</f>
        <v>447.64986000000005</v>
      </c>
    </row>
    <row r="489" spans="1:22" hidden="1" x14ac:dyDescent="0.2">
      <c r="A489" t="s">
        <v>45</v>
      </c>
      <c r="B489" t="s">
        <v>18</v>
      </c>
      <c r="C489" s="1">
        <v>41331</v>
      </c>
      <c r="D489" t="s">
        <v>19</v>
      </c>
      <c r="E489">
        <v>13140001</v>
      </c>
      <c r="F489" t="s">
        <v>46</v>
      </c>
      <c r="G489" s="4">
        <v>42719</v>
      </c>
      <c r="H489" t="s">
        <v>21</v>
      </c>
      <c r="I489" s="2">
        <v>451.35</v>
      </c>
      <c r="K489" s="2">
        <v>451.35</v>
      </c>
      <c r="L489" s="3">
        <v>1</v>
      </c>
      <c r="M489" s="2">
        <v>451.35</v>
      </c>
      <c r="N489" s="3">
        <f t="array" ref="N489">$D$4</f>
        <v>3.55</v>
      </c>
      <c r="O489" s="2">
        <f t="array" ref="O489">IF(Tabela_padrão__GM_CONTAS_PAGAR_ABERTOS[[#This Row],[SIGLA_MOEDA]]="US$",Tabela_padrão__GM_CONTAS_PAGAR_ABERTOS[[#This Row],[VALOR_DOCUM]]*$D$4,Tabela_padrão__GM_CONTAS_PAGAR_ABERTOS[[#This Row],[SALDO_CONVERTIDO]])</f>
        <v>451.35</v>
      </c>
      <c r="P4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89" t="s">
        <v>47</v>
      </c>
      <c r="R489" t="s">
        <v>48</v>
      </c>
      <c r="S489" s="1">
        <v>42557</v>
      </c>
      <c r="T489" t="s">
        <v>5543</v>
      </c>
      <c r="U489" s="3">
        <v>1.9676</v>
      </c>
      <c r="V489" s="2">
        <f>Tabela_padrão__GM_CONTAS_PAGAR_ABERTOS[[#This Row],[PTAX DESEMB]]*Tabela_padrão__GM_CONTAS_PAGAR_ABERTOS[[#This Row],[VALOR_DOCUM]]</f>
        <v>888.07626000000005</v>
      </c>
    </row>
    <row r="490" spans="1:22" hidden="1" x14ac:dyDescent="0.2">
      <c r="A490" t="s">
        <v>45</v>
      </c>
      <c r="B490" t="s">
        <v>18</v>
      </c>
      <c r="C490" s="1">
        <v>41771</v>
      </c>
      <c r="D490" t="s">
        <v>122</v>
      </c>
      <c r="E490">
        <v>19105002</v>
      </c>
      <c r="F490" t="s">
        <v>214</v>
      </c>
      <c r="G490" s="4">
        <v>42719</v>
      </c>
      <c r="H490" t="s">
        <v>21</v>
      </c>
      <c r="I490" s="2">
        <v>8166.66</v>
      </c>
      <c r="K490" s="2">
        <v>8166.66</v>
      </c>
      <c r="L490" s="3">
        <v>1</v>
      </c>
      <c r="M490" s="2">
        <v>8166.66</v>
      </c>
      <c r="N490" s="3">
        <f t="array" ref="N490">$D$4</f>
        <v>3.55</v>
      </c>
      <c r="O490" s="2">
        <f t="array" ref="O490">IF(Tabela_padrão__GM_CONTAS_PAGAR_ABERTOS[[#This Row],[SIGLA_MOEDA]]="US$",Tabela_padrão__GM_CONTAS_PAGAR_ABERTOS[[#This Row],[VALOR_DOCUM]]*$D$4,Tabela_padrão__GM_CONTAS_PAGAR_ABERTOS[[#This Row],[SALDO_CONVERTIDO]])</f>
        <v>8166.66</v>
      </c>
      <c r="P4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90" t="s">
        <v>211</v>
      </c>
      <c r="R490" t="s">
        <v>215</v>
      </c>
      <c r="S490" s="1">
        <v>42557</v>
      </c>
      <c r="T490" t="s">
        <v>5605</v>
      </c>
      <c r="U490" s="3">
        <v>2.2191999999999998</v>
      </c>
      <c r="V490" s="2">
        <f>Tabela_padrão__GM_CONTAS_PAGAR_ABERTOS[[#This Row],[PTAX DESEMB]]*Tabela_padrão__GM_CONTAS_PAGAR_ABERTOS[[#This Row],[VALOR_DOCUM]]</f>
        <v>18123.451871999998</v>
      </c>
    </row>
    <row r="491" spans="1:22" hidden="1" x14ac:dyDescent="0.2">
      <c r="A491" t="s">
        <v>45</v>
      </c>
      <c r="B491" t="s">
        <v>18</v>
      </c>
      <c r="C491" s="1">
        <v>41823</v>
      </c>
      <c r="D491" t="s">
        <v>72</v>
      </c>
      <c r="E491">
        <v>13140001</v>
      </c>
      <c r="F491" t="s">
        <v>233</v>
      </c>
      <c r="G491" s="4">
        <v>42719</v>
      </c>
      <c r="H491" t="s">
        <v>21</v>
      </c>
      <c r="I491" s="2">
        <v>1592.94</v>
      </c>
      <c r="K491" s="2">
        <v>1592.94</v>
      </c>
      <c r="L491" s="3">
        <v>1</v>
      </c>
      <c r="M491" s="2">
        <v>1592.94</v>
      </c>
      <c r="N491" s="3">
        <f t="array" ref="N491">$D$4</f>
        <v>3.55</v>
      </c>
      <c r="O491" s="2">
        <f t="array" ref="O491">IF(Tabela_padrão__GM_CONTAS_PAGAR_ABERTOS[[#This Row],[SIGLA_MOEDA]]="US$",Tabela_padrão__GM_CONTAS_PAGAR_ABERTOS[[#This Row],[VALOR_DOCUM]]*$D$4,Tabela_padrão__GM_CONTAS_PAGAR_ABERTOS[[#This Row],[SALDO_CONVERTIDO]])</f>
        <v>1592.94</v>
      </c>
      <c r="P4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91" t="s">
        <v>47</v>
      </c>
      <c r="R491" t="s">
        <v>234</v>
      </c>
      <c r="S491" s="1">
        <v>42557</v>
      </c>
      <c r="T491" t="s">
        <v>5629</v>
      </c>
      <c r="U491" s="3">
        <v>2.2134</v>
      </c>
      <c r="V491" s="2">
        <f>Tabela_padrão__GM_CONTAS_PAGAR_ABERTOS[[#This Row],[PTAX DESEMB]]*Tabela_padrão__GM_CONTAS_PAGAR_ABERTOS[[#This Row],[VALOR_DOCUM]]</f>
        <v>3525.813396</v>
      </c>
    </row>
    <row r="492" spans="1:22" hidden="1" x14ac:dyDescent="0.2">
      <c r="A492" t="s">
        <v>17</v>
      </c>
      <c r="B492" t="s">
        <v>18</v>
      </c>
      <c r="C492" s="1">
        <v>42214</v>
      </c>
      <c r="D492" t="s">
        <v>263</v>
      </c>
      <c r="E492">
        <v>13140003</v>
      </c>
      <c r="F492" t="s">
        <v>344</v>
      </c>
      <c r="G492" s="4">
        <v>42719</v>
      </c>
      <c r="H492" t="s">
        <v>66</v>
      </c>
      <c r="I492" s="2">
        <v>623992</v>
      </c>
      <c r="K492" s="2">
        <v>623992</v>
      </c>
      <c r="L492" s="3">
        <v>3.2904</v>
      </c>
      <c r="M492" s="2">
        <v>2053183.2768000001</v>
      </c>
      <c r="N492" s="3">
        <f t="array" ref="N492">$D$4</f>
        <v>3.55</v>
      </c>
      <c r="O492" s="2">
        <f t="array" ref="O492">IF(Tabela_padrão__GM_CONTAS_PAGAR_ABERTOS[[#This Row],[SIGLA_MOEDA]]="US$",Tabela_padrão__GM_CONTAS_PAGAR_ABERTOS[[#This Row],[VALOR_DOCUM]]*$D$4,Tabela_padrão__GM_CONTAS_PAGAR_ABERTOS[[#This Row],[SALDO_CONVERTIDO]])</f>
        <v>2215171.6</v>
      </c>
      <c r="P492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492" t="s">
        <v>268</v>
      </c>
      <c r="R492" t="s">
        <v>345</v>
      </c>
      <c r="S492" s="1">
        <v>42557</v>
      </c>
      <c r="T492" t="s">
        <v>5671</v>
      </c>
      <c r="U492" s="3">
        <v>3.3815</v>
      </c>
      <c r="V492" s="2">
        <f>Tabela_padrão__GM_CONTAS_PAGAR_ABERTOS[[#This Row],[PTAX DESEMB]]*Tabela_padrão__GM_CONTAS_PAGAR_ABERTOS[[#This Row],[VALOR_DOCUM]]</f>
        <v>2110028.9479999999</v>
      </c>
    </row>
    <row r="493" spans="1:22" x14ac:dyDescent="0.2">
      <c r="A493" t="s">
        <v>17</v>
      </c>
      <c r="B493" t="s">
        <v>18</v>
      </c>
      <c r="C493" s="1">
        <v>42283</v>
      </c>
      <c r="D493" t="s">
        <v>263</v>
      </c>
      <c r="E493">
        <v>19105006</v>
      </c>
      <c r="F493" t="s">
        <v>372</v>
      </c>
      <c r="G493" s="4">
        <v>42719</v>
      </c>
      <c r="H493" t="s">
        <v>66</v>
      </c>
      <c r="I493" s="2">
        <v>500000</v>
      </c>
      <c r="K493" s="2">
        <v>500000</v>
      </c>
      <c r="L493" s="3">
        <v>3.2904</v>
      </c>
      <c r="M493" s="2">
        <v>1645200</v>
      </c>
      <c r="N493" s="3">
        <f t="array" ref="N493">$D$4</f>
        <v>3.55</v>
      </c>
      <c r="O493" s="2">
        <f t="array" ref="O493">IF(Tabela_padrão__GM_CONTAS_PAGAR_ABERTOS[[#This Row],[SIGLA_MOEDA]]="US$",Tabela_padrão__GM_CONTAS_PAGAR_ABERTOS[[#This Row],[VALOR_DOCUM]]*$D$4,Tabela_padrão__GM_CONTAS_PAGAR_ABERTOS[[#This Row],[SALDO_CONVERTIDO]])</f>
        <v>1775000</v>
      </c>
      <c r="P49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93" t="s">
        <v>265</v>
      </c>
      <c r="R493" t="s">
        <v>373</v>
      </c>
      <c r="S493" s="1">
        <v>42557</v>
      </c>
      <c r="T493" t="s">
        <v>5691</v>
      </c>
      <c r="U493" s="3">
        <v>3.9140999999999999</v>
      </c>
      <c r="V493" s="2">
        <f>Tabela_padrão__GM_CONTAS_PAGAR_ABERTOS[[#This Row],[PTAX DESEMB]]*Tabela_padrão__GM_CONTAS_PAGAR_ABERTOS[[#This Row],[VALOR_DOCUM]]</f>
        <v>1957050</v>
      </c>
    </row>
    <row r="494" spans="1:22" hidden="1" x14ac:dyDescent="0.2">
      <c r="A494" t="s">
        <v>17</v>
      </c>
      <c r="B494" t="s">
        <v>18</v>
      </c>
      <c r="C494" s="1">
        <v>41942</v>
      </c>
      <c r="D494" t="s">
        <v>19</v>
      </c>
      <c r="E494">
        <v>13140003</v>
      </c>
      <c r="F494" t="s">
        <v>2808</v>
      </c>
      <c r="G494" s="4">
        <v>42736</v>
      </c>
      <c r="H494" t="s">
        <v>66</v>
      </c>
      <c r="I494" s="2">
        <v>55000</v>
      </c>
      <c r="K494" s="2">
        <v>55000</v>
      </c>
      <c r="L494" s="3">
        <v>3.2904</v>
      </c>
      <c r="M494" s="2">
        <v>180972</v>
      </c>
      <c r="N494" s="3">
        <f t="array" ref="N494">$D$4</f>
        <v>3.55</v>
      </c>
      <c r="O494" s="2">
        <f t="array" ref="O494">IF(Tabela_padrão__GM_CONTAS_PAGAR_ABERTOS[[#This Row],[SIGLA_MOEDA]]="US$",Tabela_padrão__GM_CONTAS_PAGAR_ABERTOS[[#This Row],[VALOR_DOCUM]]*$D$4,Tabela_padrão__GM_CONTAS_PAGAR_ABERTOS[[#This Row],[SALDO_CONVERTIDO]])</f>
        <v>195250</v>
      </c>
      <c r="P49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94" t="s">
        <v>268</v>
      </c>
      <c r="R494" t="s">
        <v>2818</v>
      </c>
      <c r="S494" s="1">
        <v>42557</v>
      </c>
      <c r="T494" t="s">
        <v>2819</v>
      </c>
      <c r="U494" s="3">
        <v>2.4346000000000001</v>
      </c>
      <c r="V494" s="2">
        <f>Tabela_padrão__GM_CONTAS_PAGAR_ABERTOS[[#This Row],[PTAX DESEMB]]*Tabela_padrão__GM_CONTAS_PAGAR_ABERTOS[[#This Row],[VALOR_DOCUM]]</f>
        <v>133903</v>
      </c>
    </row>
    <row r="495" spans="1:22" x14ac:dyDescent="0.2">
      <c r="A495" t="s">
        <v>17</v>
      </c>
      <c r="B495" t="s">
        <v>25</v>
      </c>
      <c r="C495" s="1">
        <v>42178</v>
      </c>
      <c r="D495" t="s">
        <v>278</v>
      </c>
      <c r="E495">
        <v>19105006</v>
      </c>
      <c r="F495" t="s">
        <v>2124</v>
      </c>
      <c r="G495" s="4">
        <v>42737</v>
      </c>
      <c r="H495" t="s">
        <v>66</v>
      </c>
      <c r="I495" s="2">
        <v>2800000</v>
      </c>
      <c r="K495" s="2">
        <v>2800000</v>
      </c>
      <c r="L495" s="3">
        <v>3.2904</v>
      </c>
      <c r="M495" s="2">
        <v>9213120</v>
      </c>
      <c r="N495" s="3">
        <f t="array" ref="N495">$D$4</f>
        <v>3.55</v>
      </c>
      <c r="O495" s="2">
        <f t="array" ref="O495">IF(Tabela_padrão__GM_CONTAS_PAGAR_ABERTOS[[#This Row],[SIGLA_MOEDA]]="US$",Tabela_padrão__GM_CONTAS_PAGAR_ABERTOS[[#This Row],[VALOR_DOCUM]]*$D$4,Tabela_padrão__GM_CONTAS_PAGAR_ABERTOS[[#This Row],[SALDO_CONVERTIDO]])</f>
        <v>9940000</v>
      </c>
      <c r="P49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495" t="s">
        <v>2125</v>
      </c>
      <c r="R495" t="s">
        <v>2126</v>
      </c>
      <c r="S495" s="1">
        <v>42557</v>
      </c>
      <c r="T495" t="s">
        <v>2127</v>
      </c>
      <c r="U495" s="3">
        <v>3.0756999999999999</v>
      </c>
      <c r="V495" s="2">
        <f>Tabela_padrão__GM_CONTAS_PAGAR_ABERTOS[[#This Row],[PTAX DESEMB]]*Tabela_padrão__GM_CONTAS_PAGAR_ABERTOS[[#This Row],[VALOR_DOCUM]]</f>
        <v>8611960</v>
      </c>
    </row>
    <row r="496" spans="1:22" hidden="1" x14ac:dyDescent="0.2">
      <c r="A496" t="s">
        <v>17</v>
      </c>
      <c r="B496" t="s">
        <v>25</v>
      </c>
      <c r="C496" s="1">
        <v>42178</v>
      </c>
      <c r="D496" t="s">
        <v>278</v>
      </c>
      <c r="E496">
        <v>13140003</v>
      </c>
      <c r="F496" t="s">
        <v>2124</v>
      </c>
      <c r="G496" s="4">
        <v>42737</v>
      </c>
      <c r="H496" t="s">
        <v>66</v>
      </c>
      <c r="I496" s="2">
        <v>286090</v>
      </c>
      <c r="K496" s="2">
        <v>286090</v>
      </c>
      <c r="L496" s="3">
        <v>3.2904</v>
      </c>
      <c r="M496" s="2">
        <v>941350.53599999996</v>
      </c>
      <c r="N496" s="3">
        <f t="array" ref="N496">$D$4</f>
        <v>3.55</v>
      </c>
      <c r="O496" s="2">
        <f t="array" ref="O496">IF(Tabela_padrão__GM_CONTAS_PAGAR_ABERTOS[[#This Row],[SIGLA_MOEDA]]="US$",Tabela_padrão__GM_CONTAS_PAGAR_ABERTOS[[#This Row],[VALOR_DOCUM]]*$D$4,Tabela_padrão__GM_CONTAS_PAGAR_ABERTOS[[#This Row],[SALDO_CONVERTIDO]])</f>
        <v>1015619.5</v>
      </c>
      <c r="P496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496" t="s">
        <v>268</v>
      </c>
      <c r="R496" t="s">
        <v>2126</v>
      </c>
      <c r="S496" s="1">
        <v>42557</v>
      </c>
      <c r="T496" t="s">
        <v>3568</v>
      </c>
      <c r="U496" s="3">
        <v>3.0756999999999999</v>
      </c>
      <c r="V496" s="2">
        <f>Tabela_padrão__GM_CONTAS_PAGAR_ABERTOS[[#This Row],[PTAX DESEMB]]*Tabela_padrão__GM_CONTAS_PAGAR_ABERTOS[[#This Row],[VALOR_DOCUM]]</f>
        <v>879927.01299999992</v>
      </c>
    </row>
    <row r="497" spans="1:22" hidden="1" x14ac:dyDescent="0.2">
      <c r="A497" t="s">
        <v>17</v>
      </c>
      <c r="B497" t="s">
        <v>18</v>
      </c>
      <c r="C497" s="1">
        <v>42277</v>
      </c>
      <c r="D497" t="s">
        <v>60</v>
      </c>
      <c r="E497">
        <v>19105002</v>
      </c>
      <c r="F497" t="s">
        <v>365</v>
      </c>
      <c r="G497" s="4">
        <v>42745</v>
      </c>
      <c r="H497" t="s">
        <v>21</v>
      </c>
      <c r="I497" s="2">
        <v>9113.31</v>
      </c>
      <c r="K497" s="2">
        <v>9113.31</v>
      </c>
      <c r="L497" s="3">
        <v>1</v>
      </c>
      <c r="M497" s="2">
        <v>9113.31</v>
      </c>
      <c r="N497" s="3">
        <f t="array" ref="N497">$D$4</f>
        <v>3.55</v>
      </c>
      <c r="O497" s="2">
        <f t="array" ref="O497">IF(Tabela_padrão__GM_CONTAS_PAGAR_ABERTOS[[#This Row],[SIGLA_MOEDA]]="US$",Tabela_padrão__GM_CONTAS_PAGAR_ABERTOS[[#This Row],[VALOR_DOCUM]]*$D$4,Tabela_padrão__GM_CONTAS_PAGAR_ABERTOS[[#This Row],[SALDO_CONVERTIDO]])</f>
        <v>9113.31</v>
      </c>
      <c r="P4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97" t="s">
        <v>62</v>
      </c>
      <c r="R497" t="s">
        <v>366</v>
      </c>
      <c r="S497" s="1">
        <v>42557</v>
      </c>
      <c r="T497" t="s">
        <v>5684</v>
      </c>
      <c r="U497" s="3">
        <v>4.1172000000000004</v>
      </c>
      <c r="V497" s="2">
        <f>Tabela_padrão__GM_CONTAS_PAGAR_ABERTOS[[#This Row],[PTAX DESEMB]]*Tabela_padrão__GM_CONTAS_PAGAR_ABERTOS[[#This Row],[VALOR_DOCUM]]</f>
        <v>37521.319931999999</v>
      </c>
    </row>
    <row r="498" spans="1:22" hidden="1" x14ac:dyDescent="0.2">
      <c r="A498" t="s">
        <v>45</v>
      </c>
      <c r="B498" t="s">
        <v>18</v>
      </c>
      <c r="C498" s="1">
        <v>41319</v>
      </c>
      <c r="D498" t="s">
        <v>91</v>
      </c>
      <c r="E498">
        <v>19105002</v>
      </c>
      <c r="F498" t="s">
        <v>99</v>
      </c>
      <c r="G498" s="4">
        <v>42750</v>
      </c>
      <c r="H498" t="s">
        <v>21</v>
      </c>
      <c r="I498" s="2">
        <v>2833.33</v>
      </c>
      <c r="K498" s="2">
        <v>2833.33</v>
      </c>
      <c r="L498" s="3">
        <v>1</v>
      </c>
      <c r="M498" s="2">
        <v>2833.33</v>
      </c>
      <c r="N498" s="3">
        <f t="array" ref="N498">$D$4</f>
        <v>3.55</v>
      </c>
      <c r="O498" s="2">
        <f t="array" ref="O498">IF(Tabela_padrão__GM_CONTAS_PAGAR_ABERTOS[[#This Row],[SIGLA_MOEDA]]="US$",Tabela_padrão__GM_CONTAS_PAGAR_ABERTOS[[#This Row],[VALOR_DOCUM]]*$D$4,Tabela_padrão__GM_CONTAS_PAGAR_ABERTOS[[#This Row],[SALDO_CONVERTIDO]])</f>
        <v>2833.33</v>
      </c>
      <c r="P4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98" t="s">
        <v>93</v>
      </c>
      <c r="R498" t="s">
        <v>100</v>
      </c>
      <c r="S498" s="1">
        <v>42557</v>
      </c>
      <c r="T498" t="s">
        <v>112</v>
      </c>
      <c r="U498" s="3">
        <v>1.9670000000000001</v>
      </c>
      <c r="V498" s="2">
        <f>Tabela_padrão__GM_CONTAS_PAGAR_ABERTOS[[#This Row],[PTAX DESEMB]]*Tabela_padrão__GM_CONTAS_PAGAR_ABERTOS[[#This Row],[VALOR_DOCUM]]</f>
        <v>5573.1601099999998</v>
      </c>
    </row>
    <row r="499" spans="1:22" hidden="1" x14ac:dyDescent="0.2">
      <c r="A499" t="s">
        <v>45</v>
      </c>
      <c r="B499" t="s">
        <v>18</v>
      </c>
      <c r="C499" s="1">
        <v>41439</v>
      </c>
      <c r="D499" t="s">
        <v>122</v>
      </c>
      <c r="E499">
        <v>19105002</v>
      </c>
      <c r="F499" t="s">
        <v>123</v>
      </c>
      <c r="G499" s="4">
        <v>42750</v>
      </c>
      <c r="H499" t="s">
        <v>21</v>
      </c>
      <c r="I499" s="2">
        <v>8166.67</v>
      </c>
      <c r="K499" s="2">
        <v>8166.67</v>
      </c>
      <c r="L499" s="3">
        <v>1</v>
      </c>
      <c r="M499" s="2">
        <v>8166.67</v>
      </c>
      <c r="N499" s="3">
        <f t="array" ref="N499">$D$4</f>
        <v>3.55</v>
      </c>
      <c r="O499" s="2">
        <f t="array" ref="O499">IF(Tabela_padrão__GM_CONTAS_PAGAR_ABERTOS[[#This Row],[SIGLA_MOEDA]]="US$",Tabela_padrão__GM_CONTAS_PAGAR_ABERTOS[[#This Row],[VALOR_DOCUM]]*$D$4,Tabela_padrão__GM_CONTAS_PAGAR_ABERTOS[[#This Row],[SALDO_CONVERTIDO]])</f>
        <v>8166.67</v>
      </c>
      <c r="P4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499" t="s">
        <v>124</v>
      </c>
      <c r="R499" t="s">
        <v>125</v>
      </c>
      <c r="S499" s="1">
        <v>42557</v>
      </c>
      <c r="T499" t="s">
        <v>129</v>
      </c>
      <c r="U499" s="3">
        <v>2.1446999999999998</v>
      </c>
      <c r="V499" s="2">
        <f>Tabela_padrão__GM_CONTAS_PAGAR_ABERTOS[[#This Row],[PTAX DESEMB]]*Tabela_padrão__GM_CONTAS_PAGAR_ABERTOS[[#This Row],[VALOR_DOCUM]]</f>
        <v>17515.057149</v>
      </c>
    </row>
    <row r="500" spans="1:22" hidden="1" x14ac:dyDescent="0.2">
      <c r="A500" t="s">
        <v>45</v>
      </c>
      <c r="B500" t="s">
        <v>18</v>
      </c>
      <c r="C500" s="1">
        <v>41925</v>
      </c>
      <c r="D500" t="s">
        <v>122</v>
      </c>
      <c r="E500">
        <v>13140001</v>
      </c>
      <c r="F500" t="s">
        <v>248</v>
      </c>
      <c r="G500" s="4">
        <v>42750</v>
      </c>
      <c r="H500" t="s">
        <v>21</v>
      </c>
      <c r="I500" s="2">
        <v>332.95</v>
      </c>
      <c r="K500" s="2">
        <v>332.95</v>
      </c>
      <c r="L500" s="3">
        <v>1</v>
      </c>
      <c r="M500" s="2">
        <v>332.95</v>
      </c>
      <c r="N500" s="3">
        <f t="array" ref="N500">$D$4</f>
        <v>3.55</v>
      </c>
      <c r="O500" s="2">
        <f t="array" ref="O500">IF(Tabela_padrão__GM_CONTAS_PAGAR_ABERTOS[[#This Row],[SIGLA_MOEDA]]="US$",Tabela_padrão__GM_CONTAS_PAGAR_ABERTOS[[#This Row],[VALOR_DOCUM]]*$D$4,Tabela_padrão__GM_CONTAS_PAGAR_ABERTOS[[#This Row],[SALDO_CONVERTIDO]])</f>
        <v>332.95</v>
      </c>
      <c r="P5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0" t="s">
        <v>47</v>
      </c>
      <c r="R500" t="s">
        <v>249</v>
      </c>
      <c r="S500" s="1">
        <v>42557</v>
      </c>
      <c r="T500" t="s">
        <v>255</v>
      </c>
      <c r="U500" s="3">
        <v>2.4102999999999999</v>
      </c>
      <c r="V500" s="2">
        <f>Tabela_padrão__GM_CONTAS_PAGAR_ABERTOS[[#This Row],[PTAX DESEMB]]*Tabela_padrão__GM_CONTAS_PAGAR_ABERTOS[[#This Row],[VALOR_DOCUM]]</f>
        <v>802.50938499999995</v>
      </c>
    </row>
    <row r="501" spans="1:22" hidden="1" x14ac:dyDescent="0.2">
      <c r="A501" t="s">
        <v>45</v>
      </c>
      <c r="B501" t="s">
        <v>18</v>
      </c>
      <c r="C501" s="1">
        <v>41319</v>
      </c>
      <c r="D501" t="s">
        <v>91</v>
      </c>
      <c r="E501">
        <v>13140001</v>
      </c>
      <c r="F501" t="s">
        <v>99</v>
      </c>
      <c r="G501" s="4">
        <v>42750</v>
      </c>
      <c r="H501" t="s">
        <v>21</v>
      </c>
      <c r="I501" s="2">
        <v>77.31</v>
      </c>
      <c r="K501" s="2">
        <v>77.31</v>
      </c>
      <c r="L501" s="3">
        <v>1</v>
      </c>
      <c r="M501" s="2">
        <v>77.31</v>
      </c>
      <c r="N501" s="3">
        <f t="array" ref="N501">$D$4</f>
        <v>3.55</v>
      </c>
      <c r="O501" s="2">
        <f t="array" ref="O501">IF(Tabela_padrão__GM_CONTAS_PAGAR_ABERTOS[[#This Row],[SIGLA_MOEDA]]="US$",Tabela_padrão__GM_CONTAS_PAGAR_ABERTOS[[#This Row],[VALOR_DOCUM]]*$D$4,Tabela_padrão__GM_CONTAS_PAGAR_ABERTOS[[#This Row],[SALDO_CONVERTIDO]])</f>
        <v>77.31</v>
      </c>
      <c r="P5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1" t="s">
        <v>47</v>
      </c>
      <c r="R501" t="s">
        <v>100</v>
      </c>
      <c r="S501" s="1">
        <v>42557</v>
      </c>
      <c r="T501" t="s">
        <v>1980</v>
      </c>
      <c r="U501" s="3">
        <v>1.9670000000000001</v>
      </c>
      <c r="V501" s="2">
        <f>Tabela_padrão__GM_CONTAS_PAGAR_ABERTOS[[#This Row],[PTAX DESEMB]]*Tabela_padrão__GM_CONTAS_PAGAR_ABERTOS[[#This Row],[VALOR_DOCUM]]</f>
        <v>152.06877</v>
      </c>
    </row>
    <row r="502" spans="1:22" hidden="1" x14ac:dyDescent="0.2">
      <c r="A502" t="s">
        <v>45</v>
      </c>
      <c r="B502" t="s">
        <v>18</v>
      </c>
      <c r="C502" s="1">
        <v>41441</v>
      </c>
      <c r="D502" t="s">
        <v>122</v>
      </c>
      <c r="E502">
        <v>13140001</v>
      </c>
      <c r="F502" t="s">
        <v>130</v>
      </c>
      <c r="G502" s="4">
        <v>42750</v>
      </c>
      <c r="H502" t="s">
        <v>21</v>
      </c>
      <c r="I502" s="2">
        <v>349.03</v>
      </c>
      <c r="K502" s="2">
        <v>349.03</v>
      </c>
      <c r="L502" s="3">
        <v>1</v>
      </c>
      <c r="M502" s="2">
        <v>349.03</v>
      </c>
      <c r="N502" s="3">
        <f t="array" ref="N502">$D$4</f>
        <v>3.55</v>
      </c>
      <c r="O502" s="2">
        <f t="array" ref="O502">IF(Tabela_padrão__GM_CONTAS_PAGAR_ABERTOS[[#This Row],[SIGLA_MOEDA]]="US$",Tabela_padrão__GM_CONTAS_PAGAR_ABERTOS[[#This Row],[VALOR_DOCUM]]*$D$4,Tabela_padrão__GM_CONTAS_PAGAR_ABERTOS[[#This Row],[SALDO_CONVERTIDO]])</f>
        <v>349.03</v>
      </c>
      <c r="P5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2" t="s">
        <v>47</v>
      </c>
      <c r="R502" t="s">
        <v>125</v>
      </c>
      <c r="S502" s="1">
        <v>42557</v>
      </c>
      <c r="T502" t="s">
        <v>1992</v>
      </c>
      <c r="U502" s="3">
        <v>2.1366999999999998</v>
      </c>
      <c r="V502" s="2">
        <f>Tabela_padrão__GM_CONTAS_PAGAR_ABERTOS[[#This Row],[PTAX DESEMB]]*Tabela_padrão__GM_CONTAS_PAGAR_ABERTOS[[#This Row],[VALOR_DOCUM]]</f>
        <v>745.77240099999983</v>
      </c>
    </row>
    <row r="503" spans="1:22" hidden="1" x14ac:dyDescent="0.2">
      <c r="A503" t="s">
        <v>45</v>
      </c>
      <c r="B503" t="s">
        <v>18</v>
      </c>
      <c r="C503" s="1">
        <v>41319</v>
      </c>
      <c r="D503" t="s">
        <v>91</v>
      </c>
      <c r="E503">
        <v>13140001</v>
      </c>
      <c r="F503" t="s">
        <v>102</v>
      </c>
      <c r="G503" s="4">
        <v>42750</v>
      </c>
      <c r="H503" t="s">
        <v>21</v>
      </c>
      <c r="I503" s="2">
        <v>218.3</v>
      </c>
      <c r="K503" s="2">
        <v>218.3</v>
      </c>
      <c r="L503" s="3">
        <v>1</v>
      </c>
      <c r="M503" s="2">
        <v>218.3</v>
      </c>
      <c r="N503" s="3">
        <f t="array" ref="N503">$D$4</f>
        <v>3.55</v>
      </c>
      <c r="O503" s="2">
        <f t="array" ref="O503">IF(Tabela_padrão__GM_CONTAS_PAGAR_ABERTOS[[#This Row],[SIGLA_MOEDA]]="US$",Tabela_padrão__GM_CONTAS_PAGAR_ABERTOS[[#This Row],[VALOR_DOCUM]]*$D$4,Tabela_padrão__GM_CONTAS_PAGAR_ABERTOS[[#This Row],[SALDO_CONVERTIDO]])</f>
        <v>218.3</v>
      </c>
      <c r="P5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3" t="s">
        <v>47</v>
      </c>
      <c r="R503" t="s">
        <v>103</v>
      </c>
      <c r="S503" s="1">
        <v>42557</v>
      </c>
      <c r="T503" t="s">
        <v>2743</v>
      </c>
      <c r="U503" s="3">
        <v>1.9670000000000001</v>
      </c>
      <c r="V503" s="2">
        <f>Tabela_padrão__GM_CONTAS_PAGAR_ABERTOS[[#This Row],[PTAX DESEMB]]*Tabela_padrão__GM_CONTAS_PAGAR_ABERTOS[[#This Row],[VALOR_DOCUM]]</f>
        <v>429.39610000000005</v>
      </c>
    </row>
    <row r="504" spans="1:22" hidden="1" x14ac:dyDescent="0.2">
      <c r="A504" t="s">
        <v>45</v>
      </c>
      <c r="B504" t="s">
        <v>18</v>
      </c>
      <c r="C504" s="1">
        <v>41823</v>
      </c>
      <c r="D504" t="s">
        <v>72</v>
      </c>
      <c r="E504">
        <v>19105002</v>
      </c>
      <c r="F504" t="s">
        <v>233</v>
      </c>
      <c r="G504" s="4">
        <v>42750</v>
      </c>
      <c r="H504" t="s">
        <v>21</v>
      </c>
      <c r="I504" s="2">
        <v>14210.53</v>
      </c>
      <c r="K504" s="2">
        <v>14210.53</v>
      </c>
      <c r="L504" s="3">
        <v>1</v>
      </c>
      <c r="M504" s="2">
        <v>14210.53</v>
      </c>
      <c r="N504" s="3">
        <f t="array" ref="N504">$D$4</f>
        <v>3.55</v>
      </c>
      <c r="O504" s="2">
        <f t="array" ref="O504">IF(Tabela_padrão__GM_CONTAS_PAGAR_ABERTOS[[#This Row],[SIGLA_MOEDA]]="US$",Tabela_padrão__GM_CONTAS_PAGAR_ABERTOS[[#This Row],[VALOR_DOCUM]]*$D$4,Tabela_padrão__GM_CONTAS_PAGAR_ABERTOS[[#This Row],[SALDO_CONVERTIDO]])</f>
        <v>14210.53</v>
      </c>
      <c r="P5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4" t="s">
        <v>196</v>
      </c>
      <c r="R504" t="s">
        <v>234</v>
      </c>
      <c r="S504" s="1">
        <v>42557</v>
      </c>
      <c r="T504" t="s">
        <v>3514</v>
      </c>
      <c r="U504" s="3">
        <v>2.2134</v>
      </c>
      <c r="V504" s="2">
        <f>Tabela_padrão__GM_CONTAS_PAGAR_ABERTOS[[#This Row],[PTAX DESEMB]]*Tabela_padrão__GM_CONTAS_PAGAR_ABERTOS[[#This Row],[VALOR_DOCUM]]</f>
        <v>31453.587102000001</v>
      </c>
    </row>
    <row r="505" spans="1:22" hidden="1" x14ac:dyDescent="0.2">
      <c r="A505" t="s">
        <v>45</v>
      </c>
      <c r="B505" t="s">
        <v>18</v>
      </c>
      <c r="C505" s="1">
        <v>41339</v>
      </c>
      <c r="D505" t="s">
        <v>91</v>
      </c>
      <c r="E505">
        <v>13140001</v>
      </c>
      <c r="F505" t="s">
        <v>92</v>
      </c>
      <c r="G505" s="4">
        <v>42750</v>
      </c>
      <c r="H505" t="s">
        <v>21</v>
      </c>
      <c r="I505" s="2">
        <v>503.76</v>
      </c>
      <c r="K505" s="2">
        <v>503.76</v>
      </c>
      <c r="L505" s="3">
        <v>1</v>
      </c>
      <c r="M505" s="2">
        <v>503.76</v>
      </c>
      <c r="N505" s="3">
        <f t="array" ref="N505">$D$4</f>
        <v>3.55</v>
      </c>
      <c r="O505" s="2">
        <f t="array" ref="O505">IF(Tabela_padrão__GM_CONTAS_PAGAR_ABERTOS[[#This Row],[SIGLA_MOEDA]]="US$",Tabela_padrão__GM_CONTAS_PAGAR_ABERTOS[[#This Row],[VALOR_DOCUM]]*$D$4,Tabela_padrão__GM_CONTAS_PAGAR_ABERTOS[[#This Row],[SALDO_CONVERTIDO]])</f>
        <v>503.76</v>
      </c>
      <c r="P5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5" t="s">
        <v>47</v>
      </c>
      <c r="R505" t="s">
        <v>94</v>
      </c>
      <c r="S505" s="1">
        <v>42557</v>
      </c>
      <c r="T505" t="s">
        <v>4157</v>
      </c>
      <c r="U505" s="3">
        <v>1.9693000000000001</v>
      </c>
      <c r="V505" s="2">
        <f>Tabela_padrão__GM_CONTAS_PAGAR_ABERTOS[[#This Row],[PTAX DESEMB]]*Tabela_padrão__GM_CONTAS_PAGAR_ABERTOS[[#This Row],[VALOR_DOCUM]]</f>
        <v>992.05456800000002</v>
      </c>
    </row>
    <row r="506" spans="1:22" hidden="1" x14ac:dyDescent="0.2">
      <c r="A506" t="s">
        <v>45</v>
      </c>
      <c r="B506" t="s">
        <v>18</v>
      </c>
      <c r="C506" s="1">
        <v>41823</v>
      </c>
      <c r="D506" t="s">
        <v>72</v>
      </c>
      <c r="E506">
        <v>13140001</v>
      </c>
      <c r="F506" t="s">
        <v>233</v>
      </c>
      <c r="G506" s="4">
        <v>42750</v>
      </c>
      <c r="H506" t="s">
        <v>21</v>
      </c>
      <c r="I506" s="2">
        <v>1703.07</v>
      </c>
      <c r="K506" s="2">
        <v>1703.07</v>
      </c>
      <c r="L506" s="3">
        <v>1</v>
      </c>
      <c r="M506" s="2">
        <v>1703.07</v>
      </c>
      <c r="N506" s="3">
        <f t="array" ref="N506">$D$4</f>
        <v>3.55</v>
      </c>
      <c r="O506" s="2">
        <f t="array" ref="O506">IF(Tabela_padrão__GM_CONTAS_PAGAR_ABERTOS[[#This Row],[SIGLA_MOEDA]]="US$",Tabela_padrão__GM_CONTAS_PAGAR_ABERTOS[[#This Row],[VALOR_DOCUM]]*$D$4,Tabela_padrão__GM_CONTAS_PAGAR_ABERTOS[[#This Row],[SALDO_CONVERTIDO]])</f>
        <v>1703.07</v>
      </c>
      <c r="P5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6" t="s">
        <v>47</v>
      </c>
      <c r="R506" t="s">
        <v>234</v>
      </c>
      <c r="S506" s="1">
        <v>42557</v>
      </c>
      <c r="T506" t="s">
        <v>4221</v>
      </c>
      <c r="U506" s="3">
        <v>2.2134</v>
      </c>
      <c r="V506" s="2">
        <f>Tabela_padrão__GM_CONTAS_PAGAR_ABERTOS[[#This Row],[PTAX DESEMB]]*Tabela_padrão__GM_CONTAS_PAGAR_ABERTOS[[#This Row],[VALOR_DOCUM]]</f>
        <v>3769.5751379999997</v>
      </c>
    </row>
    <row r="507" spans="1:22" hidden="1" x14ac:dyDescent="0.2">
      <c r="A507" t="s">
        <v>45</v>
      </c>
      <c r="B507" t="s">
        <v>18</v>
      </c>
      <c r="C507" s="1">
        <v>41319</v>
      </c>
      <c r="D507" t="s">
        <v>91</v>
      </c>
      <c r="E507">
        <v>19105002</v>
      </c>
      <c r="F507" t="s">
        <v>102</v>
      </c>
      <c r="G507" s="4">
        <v>42750</v>
      </c>
      <c r="H507" t="s">
        <v>21</v>
      </c>
      <c r="I507" s="2">
        <v>8000</v>
      </c>
      <c r="K507" s="2">
        <v>8000</v>
      </c>
      <c r="L507" s="3">
        <v>1</v>
      </c>
      <c r="M507" s="2">
        <v>8000</v>
      </c>
      <c r="N507" s="3">
        <f t="array" ref="N507">$D$4</f>
        <v>3.55</v>
      </c>
      <c r="O507" s="2">
        <f t="array" ref="O507">IF(Tabela_padrão__GM_CONTAS_PAGAR_ABERTOS[[#This Row],[SIGLA_MOEDA]]="US$",Tabela_padrão__GM_CONTAS_PAGAR_ABERTOS[[#This Row],[VALOR_DOCUM]]*$D$4,Tabela_padrão__GM_CONTAS_PAGAR_ABERTOS[[#This Row],[SALDO_CONVERTIDO]])</f>
        <v>8000</v>
      </c>
      <c r="P5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7" t="s">
        <v>93</v>
      </c>
      <c r="R507" t="s">
        <v>103</v>
      </c>
      <c r="S507" s="1">
        <v>42557</v>
      </c>
      <c r="T507" t="s">
        <v>4872</v>
      </c>
      <c r="U507" s="3">
        <v>1.9670000000000001</v>
      </c>
      <c r="V507" s="2">
        <f>Tabela_padrão__GM_CONTAS_PAGAR_ABERTOS[[#This Row],[PTAX DESEMB]]*Tabela_padrão__GM_CONTAS_PAGAR_ABERTOS[[#This Row],[VALOR_DOCUM]]</f>
        <v>15736</v>
      </c>
    </row>
    <row r="508" spans="1:22" hidden="1" x14ac:dyDescent="0.2">
      <c r="A508" t="s">
        <v>45</v>
      </c>
      <c r="B508" t="s">
        <v>18</v>
      </c>
      <c r="C508" s="1">
        <v>41331</v>
      </c>
      <c r="D508" t="s">
        <v>19</v>
      </c>
      <c r="E508">
        <v>13140001</v>
      </c>
      <c r="F508" t="s">
        <v>2555</v>
      </c>
      <c r="G508" s="4">
        <v>42750</v>
      </c>
      <c r="H508" t="s">
        <v>21</v>
      </c>
      <c r="I508" s="2">
        <v>441.89</v>
      </c>
      <c r="K508" s="2">
        <v>441.89</v>
      </c>
      <c r="L508" s="3">
        <v>1</v>
      </c>
      <c r="M508" s="2">
        <v>441.89</v>
      </c>
      <c r="N508" s="3">
        <f t="array" ref="N508">$D$4</f>
        <v>3.55</v>
      </c>
      <c r="O508" s="2">
        <f t="array" ref="O508">IF(Tabela_padrão__GM_CONTAS_PAGAR_ABERTOS[[#This Row],[SIGLA_MOEDA]]="US$",Tabela_padrão__GM_CONTAS_PAGAR_ABERTOS[[#This Row],[VALOR_DOCUM]]*$D$4,Tabela_padrão__GM_CONTAS_PAGAR_ABERTOS[[#This Row],[SALDO_CONVERTIDO]])</f>
        <v>441.89</v>
      </c>
      <c r="P5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8" t="s">
        <v>47</v>
      </c>
      <c r="R508" t="s">
        <v>48</v>
      </c>
      <c r="S508" s="1">
        <v>42557</v>
      </c>
      <c r="T508" t="s">
        <v>5544</v>
      </c>
      <c r="U508" s="3">
        <v>1.9676</v>
      </c>
      <c r="V508" s="2">
        <f>Tabela_padrão__GM_CONTAS_PAGAR_ABERTOS[[#This Row],[PTAX DESEMB]]*Tabela_padrão__GM_CONTAS_PAGAR_ABERTOS[[#This Row],[VALOR_DOCUM]]</f>
        <v>869.46276399999999</v>
      </c>
    </row>
    <row r="509" spans="1:22" hidden="1" x14ac:dyDescent="0.2">
      <c r="A509" t="s">
        <v>45</v>
      </c>
      <c r="B509" t="s">
        <v>18</v>
      </c>
      <c r="C509" s="1">
        <v>41339</v>
      </c>
      <c r="D509" t="s">
        <v>91</v>
      </c>
      <c r="E509">
        <v>19105002</v>
      </c>
      <c r="F509" t="s">
        <v>92</v>
      </c>
      <c r="G509" s="4">
        <v>42750</v>
      </c>
      <c r="H509" t="s">
        <v>21</v>
      </c>
      <c r="I509" s="2">
        <v>20000</v>
      </c>
      <c r="K509" s="2">
        <v>20000</v>
      </c>
      <c r="L509" s="3">
        <v>1</v>
      </c>
      <c r="M509" s="2">
        <v>20000</v>
      </c>
      <c r="N509" s="3">
        <f t="array" ref="N509">$D$4</f>
        <v>3.55</v>
      </c>
      <c r="O509" s="2">
        <f t="array" ref="O509">IF(Tabela_padrão__GM_CONTAS_PAGAR_ABERTOS[[#This Row],[SIGLA_MOEDA]]="US$",Tabela_padrão__GM_CONTAS_PAGAR_ABERTOS[[#This Row],[VALOR_DOCUM]]*$D$4,Tabela_padrão__GM_CONTAS_PAGAR_ABERTOS[[#This Row],[SALDO_CONVERTIDO]])</f>
        <v>20000</v>
      </c>
      <c r="P5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09" t="s">
        <v>93</v>
      </c>
      <c r="R509" t="s">
        <v>94</v>
      </c>
      <c r="S509" s="1">
        <v>42557</v>
      </c>
      <c r="T509" t="s">
        <v>5552</v>
      </c>
      <c r="U509" s="3">
        <v>1.9693000000000001</v>
      </c>
      <c r="V509" s="2">
        <f>Tabela_padrão__GM_CONTAS_PAGAR_ABERTOS[[#This Row],[PTAX DESEMB]]*Tabela_padrão__GM_CONTAS_PAGAR_ABERTOS[[#This Row],[VALOR_DOCUM]]</f>
        <v>39386</v>
      </c>
    </row>
    <row r="510" spans="1:22" hidden="1" x14ac:dyDescent="0.2">
      <c r="A510" t="s">
        <v>45</v>
      </c>
      <c r="B510" t="s">
        <v>18</v>
      </c>
      <c r="C510" s="1">
        <v>41332</v>
      </c>
      <c r="D510" t="s">
        <v>19</v>
      </c>
      <c r="E510">
        <v>19105002</v>
      </c>
      <c r="F510" t="s">
        <v>46</v>
      </c>
      <c r="G510" s="4">
        <v>42750</v>
      </c>
      <c r="H510" t="s">
        <v>21</v>
      </c>
      <c r="I510" s="2">
        <v>5386.36</v>
      </c>
      <c r="K510" s="2">
        <v>5386.36</v>
      </c>
      <c r="L510" s="3">
        <v>1</v>
      </c>
      <c r="M510" s="2">
        <v>5386.36</v>
      </c>
      <c r="N510" s="3">
        <f t="array" ref="N510">$D$4</f>
        <v>3.55</v>
      </c>
      <c r="O510" s="2">
        <f t="array" ref="O510">IF(Tabela_padrão__GM_CONTAS_PAGAR_ABERTOS[[#This Row],[SIGLA_MOEDA]]="US$",Tabela_padrão__GM_CONTAS_PAGAR_ABERTOS[[#This Row],[VALOR_DOCUM]]*$D$4,Tabela_padrão__GM_CONTAS_PAGAR_ABERTOS[[#This Row],[SALDO_CONVERTIDO]])</f>
        <v>5386.36</v>
      </c>
      <c r="P5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0" t="s">
        <v>22</v>
      </c>
      <c r="R510" t="s">
        <v>48</v>
      </c>
      <c r="S510" s="1">
        <v>42557</v>
      </c>
      <c r="T510" t="s">
        <v>5556</v>
      </c>
      <c r="U510" s="3">
        <v>1.9818</v>
      </c>
      <c r="V510" s="2">
        <f>Tabela_padrão__GM_CONTAS_PAGAR_ABERTOS[[#This Row],[PTAX DESEMB]]*Tabela_padrão__GM_CONTAS_PAGAR_ABERTOS[[#This Row],[VALOR_DOCUM]]</f>
        <v>10674.688247999999</v>
      </c>
    </row>
    <row r="511" spans="1:22" hidden="1" x14ac:dyDescent="0.2">
      <c r="A511" t="s">
        <v>45</v>
      </c>
      <c r="B511" t="s">
        <v>18</v>
      </c>
      <c r="C511" s="1">
        <v>41925</v>
      </c>
      <c r="D511" t="s">
        <v>122</v>
      </c>
      <c r="E511">
        <v>19105002</v>
      </c>
      <c r="F511" t="s">
        <v>248</v>
      </c>
      <c r="G511" s="4">
        <v>42750</v>
      </c>
      <c r="H511" t="s">
        <v>21</v>
      </c>
      <c r="I511" s="2">
        <v>3033.33</v>
      </c>
      <c r="K511" s="2">
        <v>3033.33</v>
      </c>
      <c r="L511" s="3">
        <v>1</v>
      </c>
      <c r="M511" s="2">
        <v>3033.33</v>
      </c>
      <c r="N511" s="3">
        <f t="array" ref="N511">$D$4</f>
        <v>3.55</v>
      </c>
      <c r="O511" s="2">
        <f t="array" ref="O511">IF(Tabela_padrão__GM_CONTAS_PAGAR_ABERTOS[[#This Row],[SIGLA_MOEDA]]="US$",Tabela_padrão__GM_CONTAS_PAGAR_ABERTOS[[#This Row],[VALOR_DOCUM]]*$D$4,Tabela_padrão__GM_CONTAS_PAGAR_ABERTOS[[#This Row],[SALDO_CONVERTIDO]])</f>
        <v>3033.33</v>
      </c>
      <c r="P5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1" t="s">
        <v>211</v>
      </c>
      <c r="R511" t="s">
        <v>249</v>
      </c>
      <c r="S511" s="1">
        <v>42557</v>
      </c>
      <c r="T511" t="s">
        <v>5639</v>
      </c>
      <c r="U511" s="3">
        <v>2.4102999999999999</v>
      </c>
      <c r="V511" s="2">
        <f>Tabela_padrão__GM_CONTAS_PAGAR_ABERTOS[[#This Row],[PTAX DESEMB]]*Tabela_padrão__GM_CONTAS_PAGAR_ABERTOS[[#This Row],[VALOR_DOCUM]]</f>
        <v>7311.235298999999</v>
      </c>
    </row>
    <row r="512" spans="1:22" hidden="1" x14ac:dyDescent="0.2">
      <c r="A512" t="s">
        <v>45</v>
      </c>
      <c r="B512" t="s">
        <v>18</v>
      </c>
      <c r="C512" s="1">
        <v>41768</v>
      </c>
      <c r="D512" t="s">
        <v>122</v>
      </c>
      <c r="E512">
        <v>19105002</v>
      </c>
      <c r="F512" t="s">
        <v>210</v>
      </c>
      <c r="G512" s="4">
        <v>42751</v>
      </c>
      <c r="H512" t="s">
        <v>21</v>
      </c>
      <c r="I512" s="2">
        <v>5083.33</v>
      </c>
      <c r="K512" s="2">
        <v>5083.33</v>
      </c>
      <c r="L512" s="3">
        <v>1</v>
      </c>
      <c r="M512" s="2">
        <v>5083.33</v>
      </c>
      <c r="N512" s="3">
        <f t="array" ref="N512">$D$4</f>
        <v>3.55</v>
      </c>
      <c r="O512" s="2">
        <f t="array" ref="O512">IF(Tabela_padrão__GM_CONTAS_PAGAR_ABERTOS[[#This Row],[SIGLA_MOEDA]]="US$",Tabela_padrão__GM_CONTAS_PAGAR_ABERTOS[[#This Row],[VALOR_DOCUM]]*$D$4,Tabela_padrão__GM_CONTAS_PAGAR_ABERTOS[[#This Row],[SALDO_CONVERTIDO]])</f>
        <v>5083.33</v>
      </c>
      <c r="P5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2" t="s">
        <v>211</v>
      </c>
      <c r="R512" t="s">
        <v>212</v>
      </c>
      <c r="S512" s="1">
        <v>42557</v>
      </c>
      <c r="T512" t="s">
        <v>2031</v>
      </c>
      <c r="U512" s="3">
        <v>2.2107000000000001</v>
      </c>
      <c r="V512" s="2">
        <f>Tabela_padrão__GM_CONTAS_PAGAR_ABERTOS[[#This Row],[PTAX DESEMB]]*Tabela_padrão__GM_CONTAS_PAGAR_ABERTOS[[#This Row],[VALOR_DOCUM]]</f>
        <v>11237.717631</v>
      </c>
    </row>
    <row r="513" spans="1:22" hidden="1" x14ac:dyDescent="0.2">
      <c r="A513" t="s">
        <v>45</v>
      </c>
      <c r="B513" t="s">
        <v>18</v>
      </c>
      <c r="C513" s="1">
        <v>41771</v>
      </c>
      <c r="D513" t="s">
        <v>122</v>
      </c>
      <c r="E513">
        <v>19105002</v>
      </c>
      <c r="F513" t="s">
        <v>214</v>
      </c>
      <c r="G513" s="4">
        <v>42751</v>
      </c>
      <c r="H513" t="s">
        <v>21</v>
      </c>
      <c r="I513" s="2">
        <v>8166.66</v>
      </c>
      <c r="K513" s="2">
        <v>8166.66</v>
      </c>
      <c r="L513" s="3">
        <v>1</v>
      </c>
      <c r="M513" s="2">
        <v>8166.66</v>
      </c>
      <c r="N513" s="3">
        <f t="array" ref="N513">$D$4</f>
        <v>3.55</v>
      </c>
      <c r="O513" s="2">
        <f t="array" ref="O513">IF(Tabela_padrão__GM_CONTAS_PAGAR_ABERTOS[[#This Row],[SIGLA_MOEDA]]="US$",Tabela_padrão__GM_CONTAS_PAGAR_ABERTOS[[#This Row],[VALOR_DOCUM]]*$D$4,Tabela_padrão__GM_CONTAS_PAGAR_ABERTOS[[#This Row],[SALDO_CONVERTIDO]])</f>
        <v>8166.66</v>
      </c>
      <c r="P5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3" t="s">
        <v>211</v>
      </c>
      <c r="R513" t="s">
        <v>215</v>
      </c>
      <c r="S513" s="1">
        <v>42557</v>
      </c>
      <c r="T513" t="s">
        <v>2786</v>
      </c>
      <c r="U513" s="3">
        <v>2.2191999999999998</v>
      </c>
      <c r="V513" s="2">
        <f>Tabela_padrão__GM_CONTAS_PAGAR_ABERTOS[[#This Row],[PTAX DESEMB]]*Tabela_padrão__GM_CONTAS_PAGAR_ABERTOS[[#This Row],[VALOR_DOCUM]]</f>
        <v>18123.451871999998</v>
      </c>
    </row>
    <row r="514" spans="1:22" hidden="1" x14ac:dyDescent="0.2">
      <c r="A514" t="s">
        <v>45</v>
      </c>
      <c r="B514" t="s">
        <v>18</v>
      </c>
      <c r="C514" s="1">
        <v>41768</v>
      </c>
      <c r="D514" t="s">
        <v>122</v>
      </c>
      <c r="E514">
        <v>13140001</v>
      </c>
      <c r="F514" t="s">
        <v>210</v>
      </c>
      <c r="G514" s="4">
        <v>42751</v>
      </c>
      <c r="H514" t="s">
        <v>21</v>
      </c>
      <c r="I514" s="2">
        <v>518.12</v>
      </c>
      <c r="K514" s="2">
        <v>518.12</v>
      </c>
      <c r="L514" s="3">
        <v>1</v>
      </c>
      <c r="M514" s="2">
        <v>518.12</v>
      </c>
      <c r="N514" s="3">
        <f t="array" ref="N514">$D$4</f>
        <v>3.55</v>
      </c>
      <c r="O514" s="2">
        <f t="array" ref="O514">IF(Tabela_padrão__GM_CONTAS_PAGAR_ABERTOS[[#This Row],[SIGLA_MOEDA]]="US$",Tabela_padrão__GM_CONTAS_PAGAR_ABERTOS[[#This Row],[VALOR_DOCUM]]*$D$4,Tabela_padrão__GM_CONTAS_PAGAR_ABERTOS[[#This Row],[SALDO_CONVERTIDO]])</f>
        <v>518.12</v>
      </c>
      <c r="P5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4" t="s">
        <v>47</v>
      </c>
      <c r="R514" t="s">
        <v>212</v>
      </c>
      <c r="S514" s="1">
        <v>42557</v>
      </c>
      <c r="T514" t="s">
        <v>2794</v>
      </c>
      <c r="U514" s="3">
        <v>2.2107000000000001</v>
      </c>
      <c r="V514" s="2">
        <f>Tabela_padrão__GM_CONTAS_PAGAR_ABERTOS[[#This Row],[PTAX DESEMB]]*Tabela_padrão__GM_CONTAS_PAGAR_ABERTOS[[#This Row],[VALOR_DOCUM]]</f>
        <v>1145.407884</v>
      </c>
    </row>
    <row r="515" spans="1:22" hidden="1" x14ac:dyDescent="0.2">
      <c r="A515" t="s">
        <v>45</v>
      </c>
      <c r="B515" t="s">
        <v>18</v>
      </c>
      <c r="C515" s="1">
        <v>41771</v>
      </c>
      <c r="D515" t="s">
        <v>122</v>
      </c>
      <c r="E515">
        <v>13140001</v>
      </c>
      <c r="F515" t="s">
        <v>214</v>
      </c>
      <c r="G515" s="4">
        <v>42751</v>
      </c>
      <c r="H515" t="s">
        <v>21</v>
      </c>
      <c r="I515" s="2">
        <v>832.4</v>
      </c>
      <c r="K515" s="2">
        <v>832.4</v>
      </c>
      <c r="L515" s="3">
        <v>1</v>
      </c>
      <c r="M515" s="2">
        <v>832.4</v>
      </c>
      <c r="N515" s="3">
        <f t="array" ref="N515">$D$4</f>
        <v>3.55</v>
      </c>
      <c r="O515" s="2">
        <f t="array" ref="O515">IF(Tabela_padrão__GM_CONTAS_PAGAR_ABERTOS[[#This Row],[SIGLA_MOEDA]]="US$",Tabela_padrão__GM_CONTAS_PAGAR_ABERTOS[[#This Row],[VALOR_DOCUM]]*$D$4,Tabela_padrão__GM_CONTAS_PAGAR_ABERTOS[[#This Row],[SALDO_CONVERTIDO]])</f>
        <v>832.4</v>
      </c>
      <c r="P5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5" t="s">
        <v>47</v>
      </c>
      <c r="R515" t="s">
        <v>215</v>
      </c>
      <c r="S515" s="1">
        <v>42557</v>
      </c>
      <c r="T515" t="s">
        <v>4924</v>
      </c>
      <c r="U515" s="3">
        <v>2.2191999999999998</v>
      </c>
      <c r="V515" s="2">
        <f>Tabela_padrão__GM_CONTAS_PAGAR_ABERTOS[[#This Row],[PTAX DESEMB]]*Tabela_padrão__GM_CONTAS_PAGAR_ABERTOS[[#This Row],[VALOR_DOCUM]]</f>
        <v>1847.2620799999997</v>
      </c>
    </row>
    <row r="516" spans="1:22" hidden="1" x14ac:dyDescent="0.2">
      <c r="A516" t="s">
        <v>17</v>
      </c>
      <c r="B516" t="s">
        <v>18</v>
      </c>
      <c r="C516" s="1">
        <v>42034</v>
      </c>
      <c r="D516" t="s">
        <v>19</v>
      </c>
      <c r="E516">
        <v>13140001</v>
      </c>
      <c r="F516" t="s">
        <v>4239</v>
      </c>
      <c r="G516" s="4">
        <v>42764</v>
      </c>
      <c r="H516" t="s">
        <v>21</v>
      </c>
      <c r="I516" s="2">
        <v>12512.5</v>
      </c>
      <c r="K516" s="2">
        <v>12512.5</v>
      </c>
      <c r="L516" s="3">
        <v>1</v>
      </c>
      <c r="M516" s="2">
        <v>12512.5</v>
      </c>
      <c r="N516" s="3">
        <f t="array" ref="N516">$D$4</f>
        <v>3.55</v>
      </c>
      <c r="O516" s="2">
        <f t="array" ref="O516">IF(Tabela_padrão__GM_CONTAS_PAGAR_ABERTOS[[#This Row],[SIGLA_MOEDA]]="US$",Tabela_padrão__GM_CONTAS_PAGAR_ABERTOS[[#This Row],[VALOR_DOCUM]]*$D$4,Tabela_padrão__GM_CONTAS_PAGAR_ABERTOS[[#This Row],[SALDO_CONVERTIDO]])</f>
        <v>12512.5</v>
      </c>
      <c r="P5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6" t="s">
        <v>47</v>
      </c>
      <c r="R516" t="s">
        <v>4240</v>
      </c>
      <c r="S516" s="1">
        <v>42557</v>
      </c>
      <c r="T516" t="s">
        <v>4241</v>
      </c>
      <c r="U516" s="3">
        <v>2.5960000000000001</v>
      </c>
      <c r="V516" s="2">
        <f>Tabela_padrão__GM_CONTAS_PAGAR_ABERTOS[[#This Row],[PTAX DESEMB]]*Tabela_padrão__GM_CONTAS_PAGAR_ABERTOS[[#This Row],[VALOR_DOCUM]]</f>
        <v>32482.45</v>
      </c>
    </row>
    <row r="517" spans="1:22" hidden="1" x14ac:dyDescent="0.2">
      <c r="A517" t="s">
        <v>17</v>
      </c>
      <c r="B517" t="s">
        <v>18</v>
      </c>
      <c r="C517" s="1">
        <v>42034</v>
      </c>
      <c r="D517" t="s">
        <v>19</v>
      </c>
      <c r="E517">
        <v>19105002</v>
      </c>
      <c r="F517" t="s">
        <v>4958</v>
      </c>
      <c r="G517" s="4">
        <v>42764</v>
      </c>
      <c r="H517" t="s">
        <v>21</v>
      </c>
      <c r="I517" s="2">
        <v>192500</v>
      </c>
      <c r="K517" s="2">
        <v>192500</v>
      </c>
      <c r="L517" s="3">
        <v>1</v>
      </c>
      <c r="M517" s="2">
        <v>192500</v>
      </c>
      <c r="N517" s="3">
        <f t="array" ref="N517">$D$4</f>
        <v>3.55</v>
      </c>
      <c r="O517" s="2">
        <f t="array" ref="O517">IF(Tabela_padrão__GM_CONTAS_PAGAR_ABERTOS[[#This Row],[SIGLA_MOEDA]]="US$",Tabela_padrão__GM_CONTAS_PAGAR_ABERTOS[[#This Row],[VALOR_DOCUM]]*$D$4,Tabela_padrão__GM_CONTAS_PAGAR_ABERTOS[[#This Row],[SALDO_CONVERTIDO]])</f>
        <v>192500</v>
      </c>
      <c r="P5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7" t="s">
        <v>22</v>
      </c>
      <c r="R517" t="s">
        <v>4240</v>
      </c>
      <c r="S517" s="1">
        <v>42557</v>
      </c>
      <c r="T517" t="s">
        <v>4959</v>
      </c>
      <c r="U517" s="3">
        <v>2.5960000000000001</v>
      </c>
      <c r="V517" s="2">
        <f>Tabela_padrão__GM_CONTAS_PAGAR_ABERTOS[[#This Row],[PTAX DESEMB]]*Tabela_padrão__GM_CONTAS_PAGAR_ABERTOS[[#This Row],[VALOR_DOCUM]]</f>
        <v>499730</v>
      </c>
    </row>
    <row r="518" spans="1:22" x14ac:dyDescent="0.2">
      <c r="A518" t="s">
        <v>17</v>
      </c>
      <c r="B518" t="s">
        <v>18</v>
      </c>
      <c r="C518" s="1">
        <v>42346</v>
      </c>
      <c r="D518" t="s">
        <v>2169</v>
      </c>
      <c r="E518">
        <v>19105004</v>
      </c>
      <c r="F518" t="s">
        <v>2170</v>
      </c>
      <c r="G518" s="4">
        <v>42765</v>
      </c>
      <c r="H518" t="s">
        <v>66</v>
      </c>
      <c r="I518" s="2">
        <v>5000000</v>
      </c>
      <c r="K518" s="2">
        <v>5000000</v>
      </c>
      <c r="L518" s="3">
        <v>3.2904</v>
      </c>
      <c r="M518" s="2">
        <v>16452000</v>
      </c>
      <c r="N518" s="3">
        <f t="array" ref="N518">$D$4</f>
        <v>3.55</v>
      </c>
      <c r="O518" s="2">
        <f t="array" ref="O518">IF(Tabela_padrão__GM_CONTAS_PAGAR_ABERTOS[[#This Row],[SIGLA_MOEDA]]="US$",Tabela_padrão__GM_CONTAS_PAGAR_ABERTOS[[#This Row],[VALOR_DOCUM]]*$D$4,Tabela_padrão__GM_CONTAS_PAGAR_ABERTOS[[#This Row],[SALDO_CONVERTIDO]])</f>
        <v>17750000</v>
      </c>
      <c r="P518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518" t="s">
        <v>2171</v>
      </c>
      <c r="R518" t="s">
        <v>2172</v>
      </c>
      <c r="S518" s="1">
        <v>42557</v>
      </c>
      <c r="T518" t="s">
        <v>2173</v>
      </c>
      <c r="U518" s="3">
        <v>3.7475999999999998</v>
      </c>
      <c r="V518" s="2">
        <f>Tabela_padrão__GM_CONTAS_PAGAR_ABERTOS[[#This Row],[PTAX DESEMB]]*Tabela_padrão__GM_CONTAS_PAGAR_ABERTOS[[#This Row],[VALOR_DOCUM]]</f>
        <v>18738000</v>
      </c>
    </row>
    <row r="519" spans="1:22" hidden="1" x14ac:dyDescent="0.2">
      <c r="A519" t="s">
        <v>17</v>
      </c>
      <c r="B519" t="s">
        <v>808</v>
      </c>
      <c r="C519" s="1">
        <v>42018</v>
      </c>
      <c r="D519" t="s">
        <v>1272</v>
      </c>
      <c r="E519">
        <v>15110001</v>
      </c>
      <c r="F519" t="s">
        <v>1273</v>
      </c>
      <c r="G519" s="4">
        <v>42674</v>
      </c>
      <c r="H519" t="s">
        <v>21</v>
      </c>
      <c r="I519" s="2">
        <v>10500</v>
      </c>
      <c r="J519">
        <v>6500</v>
      </c>
      <c r="K519" s="2">
        <v>4000</v>
      </c>
      <c r="L519" s="3">
        <v>1</v>
      </c>
      <c r="M519" s="2">
        <v>4000</v>
      </c>
      <c r="N519" s="3">
        <f t="array" ref="N519">$D$4</f>
        <v>3.55</v>
      </c>
      <c r="O519" s="2">
        <f t="array" ref="O519">IF(Tabela_padrão__GM_CONTAS_PAGAR_ABERTOS[[#This Row],[SIGLA_MOEDA]]="US$",Tabela_padrão__GM_CONTAS_PAGAR_ABERTOS[[#This Row],[VALOR_DOCUM]]*$D$4,Tabela_padrão__GM_CONTAS_PAGAR_ABERTOS[[#This Row],[SALDO_CONVERTIDO]])</f>
        <v>4000</v>
      </c>
      <c r="P5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19" t="s">
        <v>28</v>
      </c>
      <c r="R519" t="s">
        <v>1274</v>
      </c>
      <c r="S519" s="1">
        <v>42557</v>
      </c>
      <c r="T519" t="s">
        <v>1275</v>
      </c>
      <c r="U519" s="3">
        <v>2.6484999999999999</v>
      </c>
      <c r="V519" s="2">
        <f>Tabela_padrão__GM_CONTAS_PAGAR_ABERTOS[[#This Row],[PTAX DESEMB]]*Tabela_padrão__GM_CONTAS_PAGAR_ABERTOS[[#This Row],[VALOR_DOCUM]]</f>
        <v>27809.25</v>
      </c>
    </row>
    <row r="520" spans="1:22" hidden="1" x14ac:dyDescent="0.2">
      <c r="A520" t="s">
        <v>17</v>
      </c>
      <c r="B520" t="s">
        <v>18</v>
      </c>
      <c r="C520" s="1">
        <v>42346</v>
      </c>
      <c r="D520" t="s">
        <v>2169</v>
      </c>
      <c r="E520">
        <v>13140002</v>
      </c>
      <c r="F520" t="s">
        <v>2907</v>
      </c>
      <c r="G520" s="4">
        <v>42765</v>
      </c>
      <c r="H520" t="s">
        <v>66</v>
      </c>
      <c r="I520" s="2">
        <v>52111.11</v>
      </c>
      <c r="K520" s="2">
        <v>52111.11</v>
      </c>
      <c r="L520" s="3">
        <v>3.2904</v>
      </c>
      <c r="M520" s="2">
        <v>171466.39634400001</v>
      </c>
      <c r="N520" s="3">
        <f t="array" ref="N520">$D$4</f>
        <v>3.55</v>
      </c>
      <c r="O520" s="2">
        <f t="array" ref="O520">IF(Tabela_padrão__GM_CONTAS_PAGAR_ABERTOS[[#This Row],[SIGLA_MOEDA]]="US$",Tabela_padrão__GM_CONTAS_PAGAR_ABERTOS[[#This Row],[VALOR_DOCUM]]*$D$4,Tabela_padrão__GM_CONTAS_PAGAR_ABERTOS[[#This Row],[SALDO_CONVERTIDO]])</f>
        <v>184994.4405</v>
      </c>
      <c r="P520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520" t="s">
        <v>283</v>
      </c>
      <c r="R520" t="s">
        <v>2172</v>
      </c>
      <c r="S520" s="1">
        <v>42557</v>
      </c>
      <c r="T520" t="s">
        <v>2908</v>
      </c>
      <c r="U520" s="3">
        <v>3.7475999999999998</v>
      </c>
      <c r="V520" s="2">
        <f>Tabela_padrão__GM_CONTAS_PAGAR_ABERTOS[[#This Row],[PTAX DESEMB]]*Tabela_padrão__GM_CONTAS_PAGAR_ABERTOS[[#This Row],[VALOR_DOCUM]]</f>
        <v>195291.59583599999</v>
      </c>
    </row>
    <row r="521" spans="1:22" x14ac:dyDescent="0.2">
      <c r="A521" t="s">
        <v>17</v>
      </c>
      <c r="B521" t="s">
        <v>18</v>
      </c>
      <c r="C521" s="1">
        <v>42298</v>
      </c>
      <c r="D521" t="s">
        <v>393</v>
      </c>
      <c r="E521">
        <v>19105006</v>
      </c>
      <c r="F521" t="s">
        <v>394</v>
      </c>
      <c r="G521" s="4">
        <v>42766</v>
      </c>
      <c r="H521" t="s">
        <v>66</v>
      </c>
      <c r="I521" s="2">
        <v>4000000</v>
      </c>
      <c r="K521" s="2">
        <v>4000000</v>
      </c>
      <c r="L521" s="3">
        <v>3.2904</v>
      </c>
      <c r="M521" s="2">
        <v>13161600</v>
      </c>
      <c r="N521" s="3">
        <f t="array" ref="N521">$D$4</f>
        <v>3.55</v>
      </c>
      <c r="O521" s="2">
        <f t="array" ref="O521">IF(Tabela_padrão__GM_CONTAS_PAGAR_ABERTOS[[#This Row],[SIGLA_MOEDA]]="US$",Tabela_padrão__GM_CONTAS_PAGAR_ABERTOS[[#This Row],[VALOR_DOCUM]]*$D$4,Tabela_padrão__GM_CONTAS_PAGAR_ABERTOS[[#This Row],[SALDO_CONVERTIDO]])</f>
        <v>14200000</v>
      </c>
      <c r="P52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521" t="s">
        <v>395</v>
      </c>
      <c r="R521" t="s">
        <v>396</v>
      </c>
      <c r="S521" s="1">
        <v>42557</v>
      </c>
      <c r="T521" t="s">
        <v>397</v>
      </c>
      <c r="U521" s="3">
        <v>3.8656000000000001</v>
      </c>
      <c r="V521" s="2">
        <f>Tabela_padrão__GM_CONTAS_PAGAR_ABERTOS[[#This Row],[PTAX DESEMB]]*Tabela_padrão__GM_CONTAS_PAGAR_ABERTOS[[#This Row],[VALOR_DOCUM]]</f>
        <v>15462400</v>
      </c>
    </row>
    <row r="522" spans="1:22" hidden="1" x14ac:dyDescent="0.2">
      <c r="A522" t="s">
        <v>17</v>
      </c>
      <c r="B522" t="s">
        <v>18</v>
      </c>
      <c r="C522" s="1">
        <v>42298</v>
      </c>
      <c r="D522" t="s">
        <v>393</v>
      </c>
      <c r="E522">
        <v>13140003</v>
      </c>
      <c r="F522" t="s">
        <v>394</v>
      </c>
      <c r="G522" s="4">
        <v>42766</v>
      </c>
      <c r="H522" t="s">
        <v>66</v>
      </c>
      <c r="I522" s="2">
        <v>326900</v>
      </c>
      <c r="K522" s="2">
        <v>326900</v>
      </c>
      <c r="L522" s="3">
        <v>3.2904</v>
      </c>
      <c r="M522" s="2">
        <v>1075631.76</v>
      </c>
      <c r="N522" s="3">
        <f t="array" ref="N522">$D$4</f>
        <v>3.55</v>
      </c>
      <c r="O522" s="2">
        <f t="array" ref="O522">IF(Tabela_padrão__GM_CONTAS_PAGAR_ABERTOS[[#This Row],[SIGLA_MOEDA]]="US$",Tabela_padrão__GM_CONTAS_PAGAR_ABERTOS[[#This Row],[VALOR_DOCUM]]*$D$4,Tabela_padrão__GM_CONTAS_PAGAR_ABERTOS[[#This Row],[SALDO_CONVERTIDO]])</f>
        <v>1160495</v>
      </c>
      <c r="P522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522" t="s">
        <v>268</v>
      </c>
      <c r="R522" t="s">
        <v>398</v>
      </c>
      <c r="S522" s="1">
        <v>42557</v>
      </c>
      <c r="T522" t="s">
        <v>399</v>
      </c>
      <c r="U522" s="3">
        <v>3.8656000000000001</v>
      </c>
      <c r="V522" s="2">
        <f>Tabela_padrão__GM_CONTAS_PAGAR_ABERTOS[[#This Row],[PTAX DESEMB]]*Tabela_padrão__GM_CONTAS_PAGAR_ABERTOS[[#This Row],[VALOR_DOCUM]]</f>
        <v>1263664.6400000001</v>
      </c>
    </row>
    <row r="523" spans="1:22" x14ac:dyDescent="0.2">
      <c r="A523" t="s">
        <v>17</v>
      </c>
      <c r="B523" t="s">
        <v>18</v>
      </c>
      <c r="C523" s="1">
        <v>42403</v>
      </c>
      <c r="D523" t="s">
        <v>393</v>
      </c>
      <c r="E523">
        <v>19105006</v>
      </c>
      <c r="F523" t="s">
        <v>394</v>
      </c>
      <c r="G523" s="4">
        <v>42766</v>
      </c>
      <c r="H523" t="s">
        <v>66</v>
      </c>
      <c r="I523" s="2">
        <v>2000000</v>
      </c>
      <c r="K523" s="2">
        <v>2000000</v>
      </c>
      <c r="L523" s="3">
        <v>3.2904</v>
      </c>
      <c r="M523" s="2">
        <v>6580800</v>
      </c>
      <c r="N523" s="3">
        <f t="array" ref="N523">$D$4</f>
        <v>3.55</v>
      </c>
      <c r="O523" s="2">
        <f t="array" ref="O523">IF(Tabela_padrão__GM_CONTAS_PAGAR_ABERTOS[[#This Row],[SIGLA_MOEDA]]="US$",Tabela_padrão__GM_CONTAS_PAGAR_ABERTOS[[#This Row],[VALOR_DOCUM]]*$D$4,Tabela_padrão__GM_CONTAS_PAGAR_ABERTOS[[#This Row],[SALDO_CONVERTIDO]])</f>
        <v>7100000</v>
      </c>
      <c r="P52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523" t="s">
        <v>395</v>
      </c>
      <c r="R523" t="s">
        <v>2207</v>
      </c>
      <c r="S523" s="1">
        <v>42557</v>
      </c>
      <c r="T523" t="s">
        <v>2208</v>
      </c>
      <c r="U523" s="3">
        <v>3.9918999999999998</v>
      </c>
      <c r="V523" s="2">
        <f>Tabela_padrão__GM_CONTAS_PAGAR_ABERTOS[[#This Row],[PTAX DESEMB]]*Tabela_padrão__GM_CONTAS_PAGAR_ABERTOS[[#This Row],[VALOR_DOCUM]]</f>
        <v>7983800</v>
      </c>
    </row>
    <row r="524" spans="1:22" hidden="1" x14ac:dyDescent="0.2">
      <c r="A524" t="s">
        <v>17</v>
      </c>
      <c r="B524" t="s">
        <v>18</v>
      </c>
      <c r="C524" s="1">
        <v>42403</v>
      </c>
      <c r="D524" t="s">
        <v>393</v>
      </c>
      <c r="E524">
        <v>13140003</v>
      </c>
      <c r="F524" t="s">
        <v>394</v>
      </c>
      <c r="G524" s="4">
        <v>42766</v>
      </c>
      <c r="H524" t="s">
        <v>66</v>
      </c>
      <c r="I524" s="2">
        <v>126700</v>
      </c>
      <c r="K524" s="2">
        <v>126700</v>
      </c>
      <c r="L524" s="3">
        <v>3.2904</v>
      </c>
      <c r="M524" s="2">
        <v>416893.68</v>
      </c>
      <c r="N524" s="3">
        <f t="array" ref="N524">$D$4</f>
        <v>3.55</v>
      </c>
      <c r="O524" s="2">
        <f t="array" ref="O524">IF(Tabela_padrão__GM_CONTAS_PAGAR_ABERTOS[[#This Row],[SIGLA_MOEDA]]="US$",Tabela_padrão__GM_CONTAS_PAGAR_ABERTOS[[#This Row],[VALOR_DOCUM]]*$D$4,Tabela_padrão__GM_CONTAS_PAGAR_ABERTOS[[#This Row],[SALDO_CONVERTIDO]])</f>
        <v>449785</v>
      </c>
      <c r="P524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524" t="s">
        <v>268</v>
      </c>
      <c r="R524" t="s">
        <v>2207</v>
      </c>
      <c r="S524" s="1">
        <v>42557</v>
      </c>
      <c r="T524" t="s">
        <v>2933</v>
      </c>
      <c r="U524" s="3">
        <v>3.9918999999999998</v>
      </c>
      <c r="V524" s="2">
        <f>Tabela_padrão__GM_CONTAS_PAGAR_ABERTOS[[#This Row],[PTAX DESEMB]]*Tabela_padrão__GM_CONTAS_PAGAR_ABERTOS[[#This Row],[VALOR_DOCUM]]</f>
        <v>505773.73</v>
      </c>
    </row>
    <row r="525" spans="1:22" hidden="1" x14ac:dyDescent="0.2">
      <c r="A525" t="s">
        <v>17</v>
      </c>
      <c r="B525" t="s">
        <v>18</v>
      </c>
      <c r="C525" s="1">
        <v>42277</v>
      </c>
      <c r="D525" t="s">
        <v>60</v>
      </c>
      <c r="E525">
        <v>19105002</v>
      </c>
      <c r="F525" t="s">
        <v>365</v>
      </c>
      <c r="G525" s="4">
        <v>42776</v>
      </c>
      <c r="H525" t="s">
        <v>21</v>
      </c>
      <c r="I525" s="2">
        <v>9113.31</v>
      </c>
      <c r="K525" s="2">
        <v>9113.31</v>
      </c>
      <c r="L525" s="3">
        <v>1</v>
      </c>
      <c r="M525" s="2">
        <v>9113.31</v>
      </c>
      <c r="N525" s="3">
        <f t="array" ref="N525">$D$4</f>
        <v>3.55</v>
      </c>
      <c r="O525" s="2">
        <f t="array" ref="O525">IF(Tabela_padrão__GM_CONTAS_PAGAR_ABERTOS[[#This Row],[SIGLA_MOEDA]]="US$",Tabela_padrão__GM_CONTAS_PAGAR_ABERTOS[[#This Row],[VALOR_DOCUM]]*$D$4,Tabela_padrão__GM_CONTAS_PAGAR_ABERTOS[[#This Row],[SALDO_CONVERTIDO]])</f>
        <v>9113.31</v>
      </c>
      <c r="P5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25" t="s">
        <v>62</v>
      </c>
      <c r="R525" t="s">
        <v>366</v>
      </c>
      <c r="S525" s="1">
        <v>42557</v>
      </c>
      <c r="T525" t="s">
        <v>2153</v>
      </c>
      <c r="U525" s="3">
        <v>4.1172000000000004</v>
      </c>
      <c r="V525" s="2">
        <f>Tabela_padrão__GM_CONTAS_PAGAR_ABERTOS[[#This Row],[PTAX DESEMB]]*Tabela_padrão__GM_CONTAS_PAGAR_ABERTOS[[#This Row],[VALOR_DOCUM]]</f>
        <v>37521.319931999999</v>
      </c>
    </row>
    <row r="526" spans="1:22" hidden="1" x14ac:dyDescent="0.2">
      <c r="A526" t="s">
        <v>17</v>
      </c>
      <c r="B526" t="s">
        <v>18</v>
      </c>
      <c r="C526" s="1">
        <v>41327</v>
      </c>
      <c r="D526" t="s">
        <v>19</v>
      </c>
      <c r="E526">
        <v>13140001</v>
      </c>
      <c r="F526" t="s">
        <v>116</v>
      </c>
      <c r="G526" s="4">
        <v>42781</v>
      </c>
      <c r="H526" t="s">
        <v>21</v>
      </c>
      <c r="I526" s="2">
        <v>1993.33</v>
      </c>
      <c r="K526" s="2">
        <v>1993.33</v>
      </c>
      <c r="L526" s="3">
        <v>1</v>
      </c>
      <c r="M526" s="2">
        <v>1993.33</v>
      </c>
      <c r="N526" s="3">
        <f t="array" ref="N526">$D$4</f>
        <v>3.55</v>
      </c>
      <c r="O526" s="2">
        <f t="array" ref="O526">IF(Tabela_padrão__GM_CONTAS_PAGAR_ABERTOS[[#This Row],[SIGLA_MOEDA]]="US$",Tabela_padrão__GM_CONTAS_PAGAR_ABERTOS[[#This Row],[VALOR_DOCUM]]*$D$4,Tabela_padrão__GM_CONTAS_PAGAR_ABERTOS[[#This Row],[SALDO_CONVERTIDO]])</f>
        <v>1993.33</v>
      </c>
      <c r="P5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26" t="s">
        <v>47</v>
      </c>
      <c r="R526" t="s">
        <v>117</v>
      </c>
      <c r="S526" s="1">
        <v>42557</v>
      </c>
      <c r="T526" t="s">
        <v>118</v>
      </c>
      <c r="U526" s="3">
        <v>1.972</v>
      </c>
      <c r="V526" s="2">
        <f>Tabela_padrão__GM_CONTAS_PAGAR_ABERTOS[[#This Row],[PTAX DESEMB]]*Tabela_padrão__GM_CONTAS_PAGAR_ABERTOS[[#This Row],[VALOR_DOCUM]]</f>
        <v>3930.8467599999999</v>
      </c>
    </row>
    <row r="527" spans="1:22" hidden="1" x14ac:dyDescent="0.2">
      <c r="A527" t="s">
        <v>17</v>
      </c>
      <c r="B527" t="s">
        <v>18</v>
      </c>
      <c r="C527" s="1">
        <v>42045</v>
      </c>
      <c r="D527" t="s">
        <v>1283</v>
      </c>
      <c r="E527">
        <v>13130015</v>
      </c>
      <c r="F527" t="s">
        <v>1284</v>
      </c>
      <c r="G527" s="4">
        <v>42358</v>
      </c>
      <c r="H527" t="s">
        <v>21</v>
      </c>
      <c r="I527" s="2">
        <v>7000</v>
      </c>
      <c r="J527">
        <v>0</v>
      </c>
      <c r="K527" s="2">
        <v>7000</v>
      </c>
      <c r="L527" s="3">
        <v>1</v>
      </c>
      <c r="M527" s="2">
        <v>7000</v>
      </c>
      <c r="N527" s="3">
        <f t="array" ref="N527">$D$4</f>
        <v>3.55</v>
      </c>
      <c r="O527" s="2">
        <f t="array" ref="O527">IF(Tabela_padrão__GM_CONTAS_PAGAR_ABERTOS[[#This Row],[SIGLA_MOEDA]]="US$",Tabela_padrão__GM_CONTAS_PAGAR_ABERTOS[[#This Row],[VALOR_DOCUM]]*$D$4,Tabela_padrão__GM_CONTAS_PAGAR_ABERTOS[[#This Row],[SALDO_CONVERTIDO]])</f>
        <v>7000</v>
      </c>
      <c r="P5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27" t="s">
        <v>1285</v>
      </c>
      <c r="R527" t="s">
        <v>1286</v>
      </c>
      <c r="S527" s="1">
        <v>42557</v>
      </c>
      <c r="T527" t="s">
        <v>1287</v>
      </c>
      <c r="U527" s="3">
        <v>2.7873000000000001</v>
      </c>
      <c r="V527" s="2">
        <f>Tabela_padrão__GM_CONTAS_PAGAR_ABERTOS[[#This Row],[PTAX DESEMB]]*Tabela_padrão__GM_CONTAS_PAGAR_ABERTOS[[#This Row],[VALOR_DOCUM]]</f>
        <v>19511.100000000002</v>
      </c>
    </row>
    <row r="528" spans="1:22" hidden="1" x14ac:dyDescent="0.2">
      <c r="A528" t="s">
        <v>45</v>
      </c>
      <c r="B528" t="s">
        <v>18</v>
      </c>
      <c r="C528" s="1">
        <v>41441</v>
      </c>
      <c r="D528" t="s">
        <v>122</v>
      </c>
      <c r="E528">
        <v>13140001</v>
      </c>
      <c r="F528" t="s">
        <v>130</v>
      </c>
      <c r="G528" s="4">
        <v>42781</v>
      </c>
      <c r="H528" t="s">
        <v>21</v>
      </c>
      <c r="I528" s="2">
        <v>328.49</v>
      </c>
      <c r="K528" s="2">
        <v>328.49</v>
      </c>
      <c r="L528" s="3">
        <v>1</v>
      </c>
      <c r="M528" s="2">
        <v>328.49</v>
      </c>
      <c r="N528" s="3">
        <f t="array" ref="N528">$D$4</f>
        <v>3.55</v>
      </c>
      <c r="O528" s="2">
        <f t="array" ref="O528">IF(Tabela_padrão__GM_CONTAS_PAGAR_ABERTOS[[#This Row],[SIGLA_MOEDA]]="US$",Tabela_padrão__GM_CONTAS_PAGAR_ABERTOS[[#This Row],[VALOR_DOCUM]]*$D$4,Tabela_padrão__GM_CONTAS_PAGAR_ABERTOS[[#This Row],[SALDO_CONVERTIDO]])</f>
        <v>328.49</v>
      </c>
      <c r="P5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28" t="s">
        <v>47</v>
      </c>
      <c r="R528" t="s">
        <v>125</v>
      </c>
      <c r="S528" s="1">
        <v>42557</v>
      </c>
      <c r="T528" t="s">
        <v>133</v>
      </c>
      <c r="U528" s="3">
        <v>2.1366999999999998</v>
      </c>
      <c r="V528" s="2">
        <f>Tabela_padrão__GM_CONTAS_PAGAR_ABERTOS[[#This Row],[PTAX DESEMB]]*Tabela_padrão__GM_CONTAS_PAGAR_ABERTOS[[#This Row],[VALOR_DOCUM]]</f>
        <v>701.88458299999991</v>
      </c>
    </row>
    <row r="529" spans="1:22" hidden="1" x14ac:dyDescent="0.2">
      <c r="A529" t="s">
        <v>45</v>
      </c>
      <c r="B529" t="s">
        <v>18</v>
      </c>
      <c r="C529" s="1">
        <v>41768</v>
      </c>
      <c r="D529" t="s">
        <v>122</v>
      </c>
      <c r="E529">
        <v>13140001</v>
      </c>
      <c r="F529" t="s">
        <v>210</v>
      </c>
      <c r="G529" s="4">
        <v>42781</v>
      </c>
      <c r="H529" t="s">
        <v>21</v>
      </c>
      <c r="I529" s="2">
        <v>467</v>
      </c>
      <c r="K529" s="2">
        <v>467</v>
      </c>
      <c r="L529" s="3">
        <v>1</v>
      </c>
      <c r="M529" s="2">
        <v>467</v>
      </c>
      <c r="N529" s="3">
        <f t="array" ref="N529">$D$4</f>
        <v>3.55</v>
      </c>
      <c r="O529" s="2">
        <f t="array" ref="O529">IF(Tabela_padrão__GM_CONTAS_PAGAR_ABERTOS[[#This Row],[SIGLA_MOEDA]]="US$",Tabela_padrão__GM_CONTAS_PAGAR_ABERTOS[[#This Row],[VALOR_DOCUM]]*$D$4,Tabela_padrão__GM_CONTAS_PAGAR_ABERTOS[[#This Row],[SALDO_CONVERTIDO]])</f>
        <v>467</v>
      </c>
      <c r="P5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29" t="s">
        <v>47</v>
      </c>
      <c r="R529" t="s">
        <v>212</v>
      </c>
      <c r="S529" s="1">
        <v>42557</v>
      </c>
      <c r="T529" t="s">
        <v>223</v>
      </c>
      <c r="U529" s="3">
        <v>2.2107000000000001</v>
      </c>
      <c r="V529" s="2">
        <f>Tabela_padrão__GM_CONTAS_PAGAR_ABERTOS[[#This Row],[PTAX DESEMB]]*Tabela_padrão__GM_CONTAS_PAGAR_ABERTOS[[#This Row],[VALOR_DOCUM]]</f>
        <v>1032.3969</v>
      </c>
    </row>
    <row r="530" spans="1:22" hidden="1" x14ac:dyDescent="0.2">
      <c r="A530" t="s">
        <v>45</v>
      </c>
      <c r="B530" t="s">
        <v>18</v>
      </c>
      <c r="C530" s="1">
        <v>41823</v>
      </c>
      <c r="D530" t="s">
        <v>72</v>
      </c>
      <c r="E530">
        <v>13140001</v>
      </c>
      <c r="F530" t="s">
        <v>233</v>
      </c>
      <c r="G530" s="4">
        <v>42781</v>
      </c>
      <c r="H530" t="s">
        <v>21</v>
      </c>
      <c r="I530" s="2">
        <v>1544.96</v>
      </c>
      <c r="K530" s="2">
        <v>1544.96</v>
      </c>
      <c r="L530" s="3">
        <v>1</v>
      </c>
      <c r="M530" s="2">
        <v>1544.96</v>
      </c>
      <c r="N530" s="3">
        <f t="array" ref="N530">$D$4</f>
        <v>3.55</v>
      </c>
      <c r="O530" s="2">
        <f t="array" ref="O530">IF(Tabela_padrão__GM_CONTAS_PAGAR_ABERTOS[[#This Row],[SIGLA_MOEDA]]="US$",Tabela_padrão__GM_CONTAS_PAGAR_ABERTOS[[#This Row],[VALOR_DOCUM]]*$D$4,Tabela_padrão__GM_CONTAS_PAGAR_ABERTOS[[#This Row],[SALDO_CONVERTIDO]])</f>
        <v>1544.96</v>
      </c>
      <c r="P5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0" t="s">
        <v>47</v>
      </c>
      <c r="R530" t="s">
        <v>234</v>
      </c>
      <c r="S530" s="1">
        <v>42557</v>
      </c>
      <c r="T530" t="s">
        <v>240</v>
      </c>
      <c r="U530" s="3">
        <v>2.2134</v>
      </c>
      <c r="V530" s="2">
        <f>Tabela_padrão__GM_CONTAS_PAGAR_ABERTOS[[#This Row],[PTAX DESEMB]]*Tabela_padrão__GM_CONTAS_PAGAR_ABERTOS[[#This Row],[VALOR_DOCUM]]</f>
        <v>3419.6144640000002</v>
      </c>
    </row>
    <row r="531" spans="1:22" hidden="1" x14ac:dyDescent="0.2">
      <c r="A531" t="s">
        <v>285</v>
      </c>
      <c r="B531" t="s">
        <v>18</v>
      </c>
      <c r="C531" s="1">
        <v>42109</v>
      </c>
      <c r="D531" t="s">
        <v>286</v>
      </c>
      <c r="E531">
        <v>13101001</v>
      </c>
      <c r="F531" t="s">
        <v>1293</v>
      </c>
      <c r="G531" s="4">
        <v>42156</v>
      </c>
      <c r="H531" t="s">
        <v>21</v>
      </c>
      <c r="I531" s="2">
        <v>17172</v>
      </c>
      <c r="J531">
        <v>0</v>
      </c>
      <c r="K531" s="2">
        <v>17172</v>
      </c>
      <c r="L531" s="3">
        <v>1</v>
      </c>
      <c r="M531" s="2">
        <v>17172</v>
      </c>
      <c r="N531" s="3">
        <f t="array" ref="N531">$D$4</f>
        <v>3.55</v>
      </c>
      <c r="O531" s="2">
        <f t="array" ref="O531">IF(Tabela_padrão__GM_CONTAS_PAGAR_ABERTOS[[#This Row],[SIGLA_MOEDA]]="US$",Tabela_padrão__GM_CONTAS_PAGAR_ABERTOS[[#This Row],[VALOR_DOCUM]]*$D$4,Tabela_padrão__GM_CONTAS_PAGAR_ABERTOS[[#This Row],[SALDO_CONVERTIDO]])</f>
        <v>17172</v>
      </c>
      <c r="P5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1" t="s">
        <v>28</v>
      </c>
      <c r="R531" t="s">
        <v>288</v>
      </c>
      <c r="S531" s="1">
        <v>42557</v>
      </c>
      <c r="T531" t="s">
        <v>1294</v>
      </c>
      <c r="U531" s="3">
        <v>3.0880000000000001</v>
      </c>
      <c r="V531" s="2">
        <f>Tabela_padrão__GM_CONTAS_PAGAR_ABERTOS[[#This Row],[PTAX DESEMB]]*Tabela_padrão__GM_CONTAS_PAGAR_ABERTOS[[#This Row],[VALOR_DOCUM]]</f>
        <v>53027.135999999999</v>
      </c>
    </row>
    <row r="532" spans="1:22" hidden="1" x14ac:dyDescent="0.2">
      <c r="A532" t="s">
        <v>285</v>
      </c>
      <c r="B532" t="s">
        <v>18</v>
      </c>
      <c r="C532" s="1">
        <v>42095</v>
      </c>
      <c r="D532" t="s">
        <v>286</v>
      </c>
      <c r="E532">
        <v>13101001</v>
      </c>
      <c r="F532" t="s">
        <v>1295</v>
      </c>
      <c r="G532" s="4">
        <v>42156</v>
      </c>
      <c r="H532" t="s">
        <v>21</v>
      </c>
      <c r="I532" s="2">
        <v>17280</v>
      </c>
      <c r="J532">
        <v>0</v>
      </c>
      <c r="K532" s="2">
        <v>17280</v>
      </c>
      <c r="L532" s="3">
        <v>1</v>
      </c>
      <c r="M532" s="2">
        <v>17280</v>
      </c>
      <c r="N532" s="3">
        <f t="array" ref="N532">$D$4</f>
        <v>3.55</v>
      </c>
      <c r="O532" s="2">
        <f t="array" ref="O532">IF(Tabela_padrão__GM_CONTAS_PAGAR_ABERTOS[[#This Row],[SIGLA_MOEDA]]="US$",Tabela_padrão__GM_CONTAS_PAGAR_ABERTOS[[#This Row],[VALOR_DOCUM]]*$D$4,Tabela_padrão__GM_CONTAS_PAGAR_ABERTOS[[#This Row],[SALDO_CONVERTIDO]])</f>
        <v>17280</v>
      </c>
      <c r="P5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2" t="s">
        <v>28</v>
      </c>
      <c r="R532" t="s">
        <v>288</v>
      </c>
      <c r="S532" s="1">
        <v>42557</v>
      </c>
      <c r="T532" t="s">
        <v>1296</v>
      </c>
      <c r="U532" s="3">
        <v>3.2080000000000002</v>
      </c>
      <c r="V532" s="2">
        <f>Tabela_padrão__GM_CONTAS_PAGAR_ABERTOS[[#This Row],[PTAX DESEMB]]*Tabela_padrão__GM_CONTAS_PAGAR_ABERTOS[[#This Row],[VALOR_DOCUM]]</f>
        <v>55434.240000000005</v>
      </c>
    </row>
    <row r="533" spans="1:22" hidden="1" x14ac:dyDescent="0.2">
      <c r="A533" t="s">
        <v>285</v>
      </c>
      <c r="B533" t="s">
        <v>18</v>
      </c>
      <c r="C533" s="1">
        <v>42120</v>
      </c>
      <c r="D533" t="s">
        <v>286</v>
      </c>
      <c r="E533">
        <v>13101001</v>
      </c>
      <c r="F533" t="s">
        <v>1297</v>
      </c>
      <c r="G533" s="4">
        <v>42156</v>
      </c>
      <c r="H533" t="s">
        <v>21</v>
      </c>
      <c r="I533" s="2">
        <v>17172</v>
      </c>
      <c r="J533">
        <v>0</v>
      </c>
      <c r="K533" s="2">
        <v>17172</v>
      </c>
      <c r="L533" s="3">
        <v>1</v>
      </c>
      <c r="M533" s="2">
        <v>17172</v>
      </c>
      <c r="N533" s="3">
        <f t="array" ref="N533">$D$4</f>
        <v>3.55</v>
      </c>
      <c r="O533" s="2">
        <f t="array" ref="O533">IF(Tabela_padrão__GM_CONTAS_PAGAR_ABERTOS[[#This Row],[SIGLA_MOEDA]]="US$",Tabela_padrão__GM_CONTAS_PAGAR_ABERTOS[[#This Row],[VALOR_DOCUM]]*$D$4,Tabela_padrão__GM_CONTAS_PAGAR_ABERTOS[[#This Row],[SALDO_CONVERTIDO]])</f>
        <v>17172</v>
      </c>
      <c r="P5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3" t="s">
        <v>28</v>
      </c>
      <c r="R533" t="s">
        <v>288</v>
      </c>
      <c r="S533" s="1">
        <v>42557</v>
      </c>
      <c r="T533" t="s">
        <v>1298</v>
      </c>
      <c r="U533" s="3">
        <v>2.9744999999999999</v>
      </c>
      <c r="V533" s="2">
        <f>Tabela_padrão__GM_CONTAS_PAGAR_ABERTOS[[#This Row],[PTAX DESEMB]]*Tabela_padrão__GM_CONTAS_PAGAR_ABERTOS[[#This Row],[VALOR_DOCUM]]</f>
        <v>51078.114000000001</v>
      </c>
    </row>
    <row r="534" spans="1:22" hidden="1" x14ac:dyDescent="0.2">
      <c r="A534" t="s">
        <v>45</v>
      </c>
      <c r="B534" t="s">
        <v>18</v>
      </c>
      <c r="C534" s="1">
        <v>41319</v>
      </c>
      <c r="D534" t="s">
        <v>91</v>
      </c>
      <c r="E534">
        <v>19105002</v>
      </c>
      <c r="F534" t="s">
        <v>102</v>
      </c>
      <c r="G534" s="4">
        <v>42781</v>
      </c>
      <c r="H534" t="s">
        <v>21</v>
      </c>
      <c r="I534" s="2">
        <v>8000</v>
      </c>
      <c r="K534" s="2">
        <v>8000</v>
      </c>
      <c r="L534" s="3">
        <v>1</v>
      </c>
      <c r="M534" s="2">
        <v>8000</v>
      </c>
      <c r="N534" s="3">
        <f t="array" ref="N534">$D$4</f>
        <v>3.55</v>
      </c>
      <c r="O534" s="2">
        <f t="array" ref="O534">IF(Tabela_padrão__GM_CONTAS_PAGAR_ABERTOS[[#This Row],[SIGLA_MOEDA]]="US$",Tabela_padrão__GM_CONTAS_PAGAR_ABERTOS[[#This Row],[VALOR_DOCUM]]*$D$4,Tabela_padrão__GM_CONTAS_PAGAR_ABERTOS[[#This Row],[SALDO_CONVERTIDO]])</f>
        <v>8000</v>
      </c>
      <c r="P5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4" t="s">
        <v>93</v>
      </c>
      <c r="R534" t="s">
        <v>103</v>
      </c>
      <c r="S534" s="1">
        <v>42557</v>
      </c>
      <c r="T534" t="s">
        <v>1161</v>
      </c>
      <c r="U534" s="3">
        <v>1.9670000000000001</v>
      </c>
      <c r="V534" s="2">
        <f>Tabela_padrão__GM_CONTAS_PAGAR_ABERTOS[[#This Row],[PTAX DESEMB]]*Tabela_padrão__GM_CONTAS_PAGAR_ABERTOS[[#This Row],[VALOR_DOCUM]]</f>
        <v>15736</v>
      </c>
    </row>
    <row r="535" spans="1:22" hidden="1" x14ac:dyDescent="0.2">
      <c r="A535" t="s">
        <v>45</v>
      </c>
      <c r="B535" t="s">
        <v>18</v>
      </c>
      <c r="C535" s="1">
        <v>41319</v>
      </c>
      <c r="D535" t="s">
        <v>91</v>
      </c>
      <c r="E535">
        <v>13140001</v>
      </c>
      <c r="F535" t="s">
        <v>99</v>
      </c>
      <c r="G535" s="4">
        <v>42781</v>
      </c>
      <c r="H535" t="s">
        <v>21</v>
      </c>
      <c r="I535" s="2">
        <v>71.36</v>
      </c>
      <c r="K535" s="2">
        <v>71.36</v>
      </c>
      <c r="L535" s="3">
        <v>1</v>
      </c>
      <c r="M535" s="2">
        <v>71.36</v>
      </c>
      <c r="N535" s="3">
        <f t="array" ref="N535">$D$4</f>
        <v>3.55</v>
      </c>
      <c r="O535" s="2">
        <f t="array" ref="O535">IF(Tabela_padrão__GM_CONTAS_PAGAR_ABERTOS[[#This Row],[SIGLA_MOEDA]]="US$",Tabela_padrão__GM_CONTAS_PAGAR_ABERTOS[[#This Row],[VALOR_DOCUM]]*$D$4,Tabela_padrão__GM_CONTAS_PAGAR_ABERTOS[[#This Row],[SALDO_CONVERTIDO]])</f>
        <v>71.36</v>
      </c>
      <c r="P5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5" t="s">
        <v>47</v>
      </c>
      <c r="R535" t="s">
        <v>100</v>
      </c>
      <c r="S535" s="1">
        <v>42557</v>
      </c>
      <c r="T535" t="s">
        <v>1176</v>
      </c>
      <c r="U535" s="3">
        <v>1.9670000000000001</v>
      </c>
      <c r="V535" s="2">
        <f>Tabela_padrão__GM_CONTAS_PAGAR_ABERTOS[[#This Row],[PTAX DESEMB]]*Tabela_padrão__GM_CONTAS_PAGAR_ABERTOS[[#This Row],[VALOR_DOCUM]]</f>
        <v>140.36512000000002</v>
      </c>
    </row>
    <row r="536" spans="1:22" hidden="1" x14ac:dyDescent="0.2">
      <c r="A536" t="s">
        <v>17</v>
      </c>
      <c r="B536" t="s">
        <v>18</v>
      </c>
      <c r="C536" s="1">
        <v>41327</v>
      </c>
      <c r="D536" t="s">
        <v>19</v>
      </c>
      <c r="E536">
        <v>13140001</v>
      </c>
      <c r="F536" t="s">
        <v>1179</v>
      </c>
      <c r="G536" s="4">
        <v>42781</v>
      </c>
      <c r="H536" t="s">
        <v>21</v>
      </c>
      <c r="I536" s="2">
        <v>18645.419999999998</v>
      </c>
      <c r="K536" s="2">
        <v>18645.419999999998</v>
      </c>
      <c r="L536" s="3">
        <v>1</v>
      </c>
      <c r="M536" s="2">
        <v>18645.419999999998</v>
      </c>
      <c r="N536" s="3">
        <f t="array" ref="N536">$D$4</f>
        <v>3.55</v>
      </c>
      <c r="O536" s="2">
        <f t="array" ref="O536">IF(Tabela_padrão__GM_CONTAS_PAGAR_ABERTOS[[#This Row],[SIGLA_MOEDA]]="US$",Tabela_padrão__GM_CONTAS_PAGAR_ABERTOS[[#This Row],[VALOR_DOCUM]]*$D$4,Tabela_padrão__GM_CONTAS_PAGAR_ABERTOS[[#This Row],[SALDO_CONVERTIDO]])</f>
        <v>18645.419999999998</v>
      </c>
      <c r="P5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6" t="s">
        <v>47</v>
      </c>
      <c r="R536" t="s">
        <v>1180</v>
      </c>
      <c r="S536" s="1">
        <v>42557</v>
      </c>
      <c r="T536" t="s">
        <v>1181</v>
      </c>
      <c r="U536" s="3">
        <v>1.972</v>
      </c>
      <c r="V536" s="2">
        <f>Tabela_padrão__GM_CONTAS_PAGAR_ABERTOS[[#This Row],[PTAX DESEMB]]*Tabela_padrão__GM_CONTAS_PAGAR_ABERTOS[[#This Row],[VALOR_DOCUM]]</f>
        <v>36768.768239999998</v>
      </c>
    </row>
    <row r="537" spans="1:22" hidden="1" x14ac:dyDescent="0.2">
      <c r="A537" t="s">
        <v>45</v>
      </c>
      <c r="B537" t="s">
        <v>18</v>
      </c>
      <c r="C537" s="1">
        <v>41339</v>
      </c>
      <c r="D537" t="s">
        <v>91</v>
      </c>
      <c r="E537">
        <v>13140001</v>
      </c>
      <c r="F537" t="s">
        <v>92</v>
      </c>
      <c r="G537" s="4">
        <v>42781</v>
      </c>
      <c r="H537" t="s">
        <v>21</v>
      </c>
      <c r="I537" s="2">
        <v>461.78</v>
      </c>
      <c r="K537" s="2">
        <v>461.78</v>
      </c>
      <c r="L537" s="3">
        <v>1</v>
      </c>
      <c r="M537" s="2">
        <v>461.78</v>
      </c>
      <c r="N537" s="3">
        <f t="array" ref="N537">$D$4</f>
        <v>3.55</v>
      </c>
      <c r="O537" s="2">
        <f t="array" ref="O537">IF(Tabela_padrão__GM_CONTAS_PAGAR_ABERTOS[[#This Row],[SIGLA_MOEDA]]="US$",Tabela_padrão__GM_CONTAS_PAGAR_ABERTOS[[#This Row],[VALOR_DOCUM]]*$D$4,Tabela_padrão__GM_CONTAS_PAGAR_ABERTOS[[#This Row],[SALDO_CONVERTIDO]])</f>
        <v>461.78</v>
      </c>
      <c r="P5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7" t="s">
        <v>47</v>
      </c>
      <c r="R537" t="s">
        <v>94</v>
      </c>
      <c r="S537" s="1">
        <v>42557</v>
      </c>
      <c r="T537" t="s">
        <v>1184</v>
      </c>
      <c r="U537" s="3">
        <v>1.9693000000000001</v>
      </c>
      <c r="V537" s="2">
        <f>Tabela_padrão__GM_CONTAS_PAGAR_ABERTOS[[#This Row],[PTAX DESEMB]]*Tabela_padrão__GM_CONTAS_PAGAR_ABERTOS[[#This Row],[VALOR_DOCUM]]</f>
        <v>909.38335399999994</v>
      </c>
    </row>
    <row r="538" spans="1:22" hidden="1" x14ac:dyDescent="0.2">
      <c r="A538" t="s">
        <v>17</v>
      </c>
      <c r="B538" t="s">
        <v>18</v>
      </c>
      <c r="C538" s="1">
        <v>41438</v>
      </c>
      <c r="D538" t="s">
        <v>19</v>
      </c>
      <c r="E538">
        <v>13140001</v>
      </c>
      <c r="F538" t="s">
        <v>1191</v>
      </c>
      <c r="G538" s="4">
        <v>42781</v>
      </c>
      <c r="H538" t="s">
        <v>21</v>
      </c>
      <c r="I538" s="2">
        <v>8374.32</v>
      </c>
      <c r="K538" s="2">
        <v>8374.32</v>
      </c>
      <c r="L538" s="3">
        <v>1</v>
      </c>
      <c r="M538" s="2">
        <v>8374.32</v>
      </c>
      <c r="N538" s="3">
        <f t="array" ref="N538">$D$4</f>
        <v>3.55</v>
      </c>
      <c r="O538" s="2">
        <f t="array" ref="O538">IF(Tabela_padrão__GM_CONTAS_PAGAR_ABERTOS[[#This Row],[SIGLA_MOEDA]]="US$",Tabela_padrão__GM_CONTAS_PAGAR_ABERTOS[[#This Row],[VALOR_DOCUM]]*$D$4,Tabela_padrão__GM_CONTAS_PAGAR_ABERTOS[[#This Row],[SALDO_CONVERTIDO]])</f>
        <v>8374.32</v>
      </c>
      <c r="P5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8" t="s">
        <v>47</v>
      </c>
      <c r="R538" t="s">
        <v>1192</v>
      </c>
      <c r="S538" s="1">
        <v>42557</v>
      </c>
      <c r="T538" t="s">
        <v>1193</v>
      </c>
      <c r="U538" s="3">
        <v>2.1419999999999999</v>
      </c>
      <c r="V538" s="2">
        <f>Tabela_padrão__GM_CONTAS_PAGAR_ABERTOS[[#This Row],[PTAX DESEMB]]*Tabela_padrão__GM_CONTAS_PAGAR_ABERTOS[[#This Row],[VALOR_DOCUM]]</f>
        <v>17937.793439999998</v>
      </c>
    </row>
    <row r="539" spans="1:22" hidden="1" x14ac:dyDescent="0.2">
      <c r="A539" t="s">
        <v>45</v>
      </c>
      <c r="B539" t="s">
        <v>18</v>
      </c>
      <c r="C539" s="1">
        <v>41925</v>
      </c>
      <c r="D539" t="s">
        <v>122</v>
      </c>
      <c r="E539">
        <v>19105002</v>
      </c>
      <c r="F539" t="s">
        <v>248</v>
      </c>
      <c r="G539" s="4">
        <v>42781</v>
      </c>
      <c r="H539" t="s">
        <v>21</v>
      </c>
      <c r="I539" s="2">
        <v>3033.33</v>
      </c>
      <c r="K539" s="2">
        <v>3033.33</v>
      </c>
      <c r="L539" s="3">
        <v>1</v>
      </c>
      <c r="M539" s="2">
        <v>3033.33</v>
      </c>
      <c r="N539" s="3">
        <f t="array" ref="N539">$D$4</f>
        <v>3.55</v>
      </c>
      <c r="O539" s="2">
        <f t="array" ref="O539">IF(Tabela_padrão__GM_CONTAS_PAGAR_ABERTOS[[#This Row],[SIGLA_MOEDA]]="US$",Tabela_padrão__GM_CONTAS_PAGAR_ABERTOS[[#This Row],[VALOR_DOCUM]]*$D$4,Tabela_padrão__GM_CONTAS_PAGAR_ABERTOS[[#This Row],[SALDO_CONVERTIDO]])</f>
        <v>3033.33</v>
      </c>
      <c r="P5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39" t="s">
        <v>211</v>
      </c>
      <c r="R539" t="s">
        <v>249</v>
      </c>
      <c r="S539" s="1">
        <v>42557</v>
      </c>
      <c r="T539" t="s">
        <v>1262</v>
      </c>
      <c r="U539" s="3">
        <v>2.4102999999999999</v>
      </c>
      <c r="V539" s="2">
        <f>Tabela_padrão__GM_CONTAS_PAGAR_ABERTOS[[#This Row],[PTAX DESEMB]]*Tabela_padrão__GM_CONTAS_PAGAR_ABERTOS[[#This Row],[VALOR_DOCUM]]</f>
        <v>7311.235298999999</v>
      </c>
    </row>
    <row r="540" spans="1:22" hidden="1" x14ac:dyDescent="0.2">
      <c r="A540" t="s">
        <v>45</v>
      </c>
      <c r="B540" t="s">
        <v>18</v>
      </c>
      <c r="C540" s="1">
        <v>41331</v>
      </c>
      <c r="D540" t="s">
        <v>19</v>
      </c>
      <c r="E540">
        <v>13140001</v>
      </c>
      <c r="F540" t="s">
        <v>46</v>
      </c>
      <c r="G540" s="4">
        <v>42781</v>
      </c>
      <c r="H540" t="s">
        <v>21</v>
      </c>
      <c r="I540" s="2">
        <v>417.34</v>
      </c>
      <c r="K540" s="2">
        <v>417.34</v>
      </c>
      <c r="L540" s="3">
        <v>1</v>
      </c>
      <c r="M540" s="2">
        <v>417.34</v>
      </c>
      <c r="N540" s="3">
        <f t="array" ref="N540">$D$4</f>
        <v>3.55</v>
      </c>
      <c r="O540" s="2">
        <f t="array" ref="O540">IF(Tabela_padrão__GM_CONTAS_PAGAR_ABERTOS[[#This Row],[SIGLA_MOEDA]]="US$",Tabela_padrão__GM_CONTAS_PAGAR_ABERTOS[[#This Row],[VALOR_DOCUM]]*$D$4,Tabela_padrão__GM_CONTAS_PAGAR_ABERTOS[[#This Row],[SALDO_CONVERTIDO]])</f>
        <v>417.34</v>
      </c>
      <c r="P5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0" t="s">
        <v>47</v>
      </c>
      <c r="R540" t="s">
        <v>48</v>
      </c>
      <c r="S540" s="1">
        <v>42557</v>
      </c>
      <c r="T540" t="s">
        <v>1960</v>
      </c>
      <c r="U540" s="3">
        <v>1.9676</v>
      </c>
      <c r="V540" s="2">
        <f>Tabela_padrão__GM_CONTAS_PAGAR_ABERTOS[[#This Row],[PTAX DESEMB]]*Tabela_padrão__GM_CONTAS_PAGAR_ABERTOS[[#This Row],[VALOR_DOCUM]]</f>
        <v>821.15818400000001</v>
      </c>
    </row>
    <row r="541" spans="1:22" hidden="1" x14ac:dyDescent="0.2">
      <c r="A541" t="s">
        <v>45</v>
      </c>
      <c r="B541" t="s">
        <v>18</v>
      </c>
      <c r="C541" s="1">
        <v>41925</v>
      </c>
      <c r="D541" t="s">
        <v>122</v>
      </c>
      <c r="E541">
        <v>13140001</v>
      </c>
      <c r="F541" t="s">
        <v>248</v>
      </c>
      <c r="G541" s="4">
        <v>42781</v>
      </c>
      <c r="H541" t="s">
        <v>21</v>
      </c>
      <c r="I541" s="2">
        <v>300.95</v>
      </c>
      <c r="K541" s="2">
        <v>300.95</v>
      </c>
      <c r="L541" s="3">
        <v>1</v>
      </c>
      <c r="M541" s="2">
        <v>300.95</v>
      </c>
      <c r="N541" s="3">
        <f t="array" ref="N541">$D$4</f>
        <v>3.55</v>
      </c>
      <c r="O541" s="2">
        <f t="array" ref="O541">IF(Tabela_padrão__GM_CONTAS_PAGAR_ABERTOS[[#This Row],[SIGLA_MOEDA]]="US$",Tabela_padrão__GM_CONTAS_PAGAR_ABERTOS[[#This Row],[VALOR_DOCUM]]*$D$4,Tabela_padrão__GM_CONTAS_PAGAR_ABERTOS[[#This Row],[SALDO_CONVERTIDO]])</f>
        <v>300.95</v>
      </c>
      <c r="P5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1" t="s">
        <v>47</v>
      </c>
      <c r="R541" t="s">
        <v>249</v>
      </c>
      <c r="S541" s="1">
        <v>42557</v>
      </c>
      <c r="T541" t="s">
        <v>2083</v>
      </c>
      <c r="U541" s="3">
        <v>2.4102999999999999</v>
      </c>
      <c r="V541" s="2">
        <f>Tabela_padrão__GM_CONTAS_PAGAR_ABERTOS[[#This Row],[PTAX DESEMB]]*Tabela_padrão__GM_CONTAS_PAGAR_ABERTOS[[#This Row],[VALOR_DOCUM]]</f>
        <v>725.37978499999997</v>
      </c>
    </row>
    <row r="542" spans="1:22" hidden="1" x14ac:dyDescent="0.2">
      <c r="A542" t="s">
        <v>17</v>
      </c>
      <c r="B542" t="s">
        <v>18</v>
      </c>
      <c r="C542" s="1">
        <v>41327</v>
      </c>
      <c r="D542" t="s">
        <v>19</v>
      </c>
      <c r="E542">
        <v>19105002</v>
      </c>
      <c r="F542" t="s">
        <v>116</v>
      </c>
      <c r="G542" s="4">
        <v>42781</v>
      </c>
      <c r="H542" t="s">
        <v>21</v>
      </c>
      <c r="I542" s="2">
        <v>41700</v>
      </c>
      <c r="K542" s="2">
        <v>41700</v>
      </c>
      <c r="L542" s="3">
        <v>1</v>
      </c>
      <c r="M542" s="2">
        <v>41700</v>
      </c>
      <c r="N542" s="3">
        <f t="array" ref="N542">$D$4</f>
        <v>3.55</v>
      </c>
      <c r="O542" s="2">
        <f t="array" ref="O542">IF(Tabela_padrão__GM_CONTAS_PAGAR_ABERTOS[[#This Row],[SIGLA_MOEDA]]="US$",Tabela_padrão__GM_CONTAS_PAGAR_ABERTOS[[#This Row],[VALOR_DOCUM]]*$D$4,Tabela_padrão__GM_CONTAS_PAGAR_ABERTOS[[#This Row],[SALDO_CONVERTIDO]])</f>
        <v>41700</v>
      </c>
      <c r="P5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2" t="s">
        <v>22</v>
      </c>
      <c r="R542" t="s">
        <v>117</v>
      </c>
      <c r="S542" s="1">
        <v>42557</v>
      </c>
      <c r="T542" t="s">
        <v>2738</v>
      </c>
      <c r="U542" s="3">
        <v>1.972</v>
      </c>
      <c r="V542" s="2">
        <f>Tabela_padrão__GM_CONTAS_PAGAR_ABERTOS[[#This Row],[PTAX DESEMB]]*Tabela_padrão__GM_CONTAS_PAGAR_ABERTOS[[#This Row],[VALOR_DOCUM]]</f>
        <v>82232.399999999994</v>
      </c>
    </row>
    <row r="543" spans="1:22" hidden="1" x14ac:dyDescent="0.2">
      <c r="A543" t="s">
        <v>17</v>
      </c>
      <c r="B543" t="s">
        <v>18</v>
      </c>
      <c r="C543" s="1">
        <v>41327</v>
      </c>
      <c r="D543" t="s">
        <v>19</v>
      </c>
      <c r="E543">
        <v>13140001</v>
      </c>
      <c r="F543" t="s">
        <v>2739</v>
      </c>
      <c r="G543" s="4">
        <v>42781</v>
      </c>
      <c r="H543" t="s">
        <v>21</v>
      </c>
      <c r="I543" s="2">
        <v>1148.1600000000001</v>
      </c>
      <c r="K543" s="2">
        <v>1148.1600000000001</v>
      </c>
      <c r="L543" s="3">
        <v>1</v>
      </c>
      <c r="M543" s="2">
        <v>1148.1600000000001</v>
      </c>
      <c r="N543" s="3">
        <f t="array" ref="N543">$D$4</f>
        <v>3.55</v>
      </c>
      <c r="O543" s="2">
        <f t="array" ref="O543">IF(Tabela_padrão__GM_CONTAS_PAGAR_ABERTOS[[#This Row],[SIGLA_MOEDA]]="US$",Tabela_padrão__GM_CONTAS_PAGAR_ABERTOS[[#This Row],[VALOR_DOCUM]]*$D$4,Tabela_padrão__GM_CONTAS_PAGAR_ABERTOS[[#This Row],[SALDO_CONVERTIDO]])</f>
        <v>1148.1600000000001</v>
      </c>
      <c r="P5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3" t="s">
        <v>47</v>
      </c>
      <c r="R543" t="s">
        <v>2740</v>
      </c>
      <c r="S543" s="1">
        <v>42557</v>
      </c>
      <c r="T543" t="s">
        <v>2741</v>
      </c>
      <c r="U543" s="3">
        <v>1.972</v>
      </c>
      <c r="V543" s="2">
        <f>Tabela_padrão__GM_CONTAS_PAGAR_ABERTOS[[#This Row],[PTAX DESEMB]]*Tabela_padrão__GM_CONTAS_PAGAR_ABERTOS[[#This Row],[VALOR_DOCUM]]</f>
        <v>2264.1715200000003</v>
      </c>
    </row>
    <row r="544" spans="1:22" hidden="1" x14ac:dyDescent="0.2">
      <c r="A544" t="s">
        <v>17</v>
      </c>
      <c r="B544" t="s">
        <v>323</v>
      </c>
      <c r="C544" s="1">
        <v>42186</v>
      </c>
      <c r="D544" t="s">
        <v>324</v>
      </c>
      <c r="E544">
        <v>13103005</v>
      </c>
      <c r="F544" t="s">
        <v>325</v>
      </c>
      <c r="G544" s="4">
        <v>42671</v>
      </c>
      <c r="H544" t="s">
        <v>21</v>
      </c>
      <c r="I544" s="2">
        <v>3160</v>
      </c>
      <c r="K544" s="2">
        <v>3160</v>
      </c>
      <c r="L544" s="3">
        <v>1</v>
      </c>
      <c r="M544" s="2">
        <v>3160</v>
      </c>
      <c r="N544" s="3">
        <f t="array" ref="N544">$D$4</f>
        <v>3.55</v>
      </c>
      <c r="O544" s="2">
        <f t="array" ref="O544">IF(Tabela_padrão__GM_CONTAS_PAGAR_ABERTOS[[#This Row],[SIGLA_MOEDA]]="US$",Tabela_padrão__GM_CONTAS_PAGAR_ABERTOS[[#This Row],[VALOR_DOCUM]]*$D$4,Tabela_padrão__GM_CONTAS_PAGAR_ABERTOS[[#This Row],[SALDO_CONVERTIDO]])</f>
        <v>3160</v>
      </c>
      <c r="P5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4" t="s">
        <v>28</v>
      </c>
      <c r="R544" t="s">
        <v>326</v>
      </c>
      <c r="S544" s="1">
        <v>42557</v>
      </c>
      <c r="T544" t="s">
        <v>1311</v>
      </c>
      <c r="U544" s="3">
        <v>3.1025999999999998</v>
      </c>
      <c r="V544" s="2">
        <f>Tabela_padrão__GM_CONTAS_PAGAR_ABERTOS[[#This Row],[PTAX DESEMB]]*Tabela_padrão__GM_CONTAS_PAGAR_ABERTOS[[#This Row],[VALOR_DOCUM]]</f>
        <v>9804.2159999999985</v>
      </c>
    </row>
    <row r="545" spans="1:22" hidden="1" x14ac:dyDescent="0.2">
      <c r="A545" t="s">
        <v>17</v>
      </c>
      <c r="B545" t="s">
        <v>330</v>
      </c>
      <c r="C545" s="1">
        <v>42186</v>
      </c>
      <c r="D545" t="s">
        <v>324</v>
      </c>
      <c r="E545">
        <v>13103006</v>
      </c>
      <c r="F545" t="s">
        <v>331</v>
      </c>
      <c r="G545" s="4">
        <v>42763</v>
      </c>
      <c r="H545" t="s">
        <v>21</v>
      </c>
      <c r="I545" s="2">
        <v>7680</v>
      </c>
      <c r="K545" s="2">
        <v>7680</v>
      </c>
      <c r="L545" s="3">
        <v>1</v>
      </c>
      <c r="M545" s="2">
        <v>7680</v>
      </c>
      <c r="N545" s="3">
        <f t="array" ref="N545">$D$4</f>
        <v>3.55</v>
      </c>
      <c r="O545" s="2">
        <f t="array" ref="O545">IF(Tabela_padrão__GM_CONTAS_PAGAR_ABERTOS[[#This Row],[SIGLA_MOEDA]]="US$",Tabela_padrão__GM_CONTAS_PAGAR_ABERTOS[[#This Row],[VALOR_DOCUM]]*$D$4,Tabela_padrão__GM_CONTAS_PAGAR_ABERTOS[[#This Row],[SALDO_CONVERTIDO]])</f>
        <v>7680</v>
      </c>
      <c r="P5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5" t="s">
        <v>28</v>
      </c>
      <c r="R545" t="s">
        <v>332</v>
      </c>
      <c r="S545" s="1">
        <v>42557</v>
      </c>
      <c r="T545" t="s">
        <v>1312</v>
      </c>
      <c r="U545" s="3">
        <v>3.1025999999999998</v>
      </c>
      <c r="V545" s="2">
        <f>Tabela_padrão__GM_CONTAS_PAGAR_ABERTOS[[#This Row],[PTAX DESEMB]]*Tabela_padrão__GM_CONTAS_PAGAR_ABERTOS[[#This Row],[VALOR_DOCUM]]</f>
        <v>23827.967999999997</v>
      </c>
    </row>
    <row r="546" spans="1:22" hidden="1" x14ac:dyDescent="0.2">
      <c r="A546" t="s">
        <v>285</v>
      </c>
      <c r="B546" t="s">
        <v>18</v>
      </c>
      <c r="C546" s="1">
        <v>42205</v>
      </c>
      <c r="D546" t="s">
        <v>286</v>
      </c>
      <c r="E546">
        <v>13101001</v>
      </c>
      <c r="F546" t="s">
        <v>1313</v>
      </c>
      <c r="G546" s="4">
        <v>42267</v>
      </c>
      <c r="H546" t="s">
        <v>21</v>
      </c>
      <c r="I546" s="2">
        <v>8940</v>
      </c>
      <c r="J546">
        <v>0</v>
      </c>
      <c r="K546" s="2">
        <v>8940</v>
      </c>
      <c r="L546" s="3">
        <v>1</v>
      </c>
      <c r="M546" s="2">
        <v>8940</v>
      </c>
      <c r="N546" s="3">
        <f t="array" ref="N546">$D$4</f>
        <v>3.55</v>
      </c>
      <c r="O546" s="2">
        <f t="array" ref="O546">IF(Tabela_padrão__GM_CONTAS_PAGAR_ABERTOS[[#This Row],[SIGLA_MOEDA]]="US$",Tabela_padrão__GM_CONTAS_PAGAR_ABERTOS[[#This Row],[VALOR_DOCUM]]*$D$4,Tabela_padrão__GM_CONTAS_PAGAR_ABERTOS[[#This Row],[SALDO_CONVERTIDO]])</f>
        <v>8940</v>
      </c>
      <c r="P5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6" t="s">
        <v>28</v>
      </c>
      <c r="R546" t="s">
        <v>342</v>
      </c>
      <c r="S546" s="1">
        <v>42557</v>
      </c>
      <c r="T546" t="s">
        <v>1314</v>
      </c>
      <c r="U546" s="3">
        <v>3.1831999999999998</v>
      </c>
      <c r="V546" s="2">
        <f>Tabela_padrão__GM_CONTAS_PAGAR_ABERTOS[[#This Row],[PTAX DESEMB]]*Tabela_padrão__GM_CONTAS_PAGAR_ABERTOS[[#This Row],[VALOR_DOCUM]]</f>
        <v>28457.807999999997</v>
      </c>
    </row>
    <row r="547" spans="1:22" hidden="1" x14ac:dyDescent="0.2">
      <c r="A547" t="s">
        <v>17</v>
      </c>
      <c r="B547" t="s">
        <v>18</v>
      </c>
      <c r="C547" s="1">
        <v>41438</v>
      </c>
      <c r="D547" t="s">
        <v>19</v>
      </c>
      <c r="E547">
        <v>19105002</v>
      </c>
      <c r="F547" t="s">
        <v>1191</v>
      </c>
      <c r="G547" s="4">
        <v>42781</v>
      </c>
      <c r="H547" t="s">
        <v>21</v>
      </c>
      <c r="I547" s="2">
        <v>91500</v>
      </c>
      <c r="K547" s="2">
        <v>91500</v>
      </c>
      <c r="L547" s="3">
        <v>1</v>
      </c>
      <c r="M547" s="2">
        <v>91500</v>
      </c>
      <c r="N547" s="3">
        <f t="array" ref="N547">$D$4</f>
        <v>3.55</v>
      </c>
      <c r="O547" s="2">
        <f t="array" ref="O547">IF(Tabela_padrão__GM_CONTAS_PAGAR_ABERTOS[[#This Row],[SIGLA_MOEDA]]="US$",Tabela_padrão__GM_CONTAS_PAGAR_ABERTOS[[#This Row],[VALOR_DOCUM]]*$D$4,Tabela_padrão__GM_CONTAS_PAGAR_ABERTOS[[#This Row],[SALDO_CONVERTIDO]])</f>
        <v>91500</v>
      </c>
      <c r="P5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7" t="s">
        <v>22</v>
      </c>
      <c r="R547" t="s">
        <v>1192</v>
      </c>
      <c r="S547" s="1">
        <v>42557</v>
      </c>
      <c r="T547" t="s">
        <v>2753</v>
      </c>
      <c r="U547" s="3">
        <v>2.1419999999999999</v>
      </c>
      <c r="V547" s="2">
        <f>Tabela_padrão__GM_CONTAS_PAGAR_ABERTOS[[#This Row],[PTAX DESEMB]]*Tabela_padrão__GM_CONTAS_PAGAR_ABERTOS[[#This Row],[VALOR_DOCUM]]</f>
        <v>195993</v>
      </c>
    </row>
    <row r="548" spans="1:22" hidden="1" x14ac:dyDescent="0.2">
      <c r="A548" t="s">
        <v>45</v>
      </c>
      <c r="B548" t="s">
        <v>18</v>
      </c>
      <c r="C548" s="1">
        <v>41768</v>
      </c>
      <c r="D548" t="s">
        <v>122</v>
      </c>
      <c r="E548">
        <v>19105002</v>
      </c>
      <c r="F548" t="s">
        <v>210</v>
      </c>
      <c r="G548" s="4">
        <v>42781</v>
      </c>
      <c r="H548" t="s">
        <v>21</v>
      </c>
      <c r="I548" s="2">
        <v>5083.33</v>
      </c>
      <c r="K548" s="2">
        <v>5083.33</v>
      </c>
      <c r="L548" s="3">
        <v>1</v>
      </c>
      <c r="M548" s="2">
        <v>5083.33</v>
      </c>
      <c r="N548" s="3">
        <f t="array" ref="N548">$D$4</f>
        <v>3.55</v>
      </c>
      <c r="O548" s="2">
        <f t="array" ref="O548">IF(Tabela_padrão__GM_CONTAS_PAGAR_ABERTOS[[#This Row],[SIGLA_MOEDA]]="US$",Tabela_padrão__GM_CONTAS_PAGAR_ABERTOS[[#This Row],[VALOR_DOCUM]]*$D$4,Tabela_padrão__GM_CONTAS_PAGAR_ABERTOS[[#This Row],[SALDO_CONVERTIDO]])</f>
        <v>5083.33</v>
      </c>
      <c r="P5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8" t="s">
        <v>211</v>
      </c>
      <c r="R548" t="s">
        <v>212</v>
      </c>
      <c r="S548" s="1">
        <v>42557</v>
      </c>
      <c r="T548" t="s">
        <v>2781</v>
      </c>
      <c r="U548" s="3">
        <v>2.2107000000000001</v>
      </c>
      <c r="V548" s="2">
        <f>Tabela_padrão__GM_CONTAS_PAGAR_ABERTOS[[#This Row],[PTAX DESEMB]]*Tabela_padrão__GM_CONTAS_PAGAR_ABERTOS[[#This Row],[VALOR_DOCUM]]</f>
        <v>11237.717631</v>
      </c>
    </row>
    <row r="549" spans="1:22" hidden="1" x14ac:dyDescent="0.2">
      <c r="A549" t="s">
        <v>17</v>
      </c>
      <c r="B549" t="s">
        <v>18</v>
      </c>
      <c r="C549" s="1">
        <v>42072</v>
      </c>
      <c r="D549" t="s">
        <v>274</v>
      </c>
      <c r="E549">
        <v>13140001</v>
      </c>
      <c r="F549" t="s">
        <v>275</v>
      </c>
      <c r="G549" s="4">
        <v>42781</v>
      </c>
      <c r="H549" t="s">
        <v>21</v>
      </c>
      <c r="I549" s="2">
        <v>5553.15</v>
      </c>
      <c r="K549" s="2">
        <v>5553.15</v>
      </c>
      <c r="L549" s="3">
        <v>1</v>
      </c>
      <c r="M549" s="2">
        <v>5553.15</v>
      </c>
      <c r="N549" s="3">
        <f t="array" ref="N549">$D$4</f>
        <v>3.55</v>
      </c>
      <c r="O549" s="2">
        <f t="array" ref="O549">IF(Tabela_padrão__GM_CONTAS_PAGAR_ABERTOS[[#This Row],[SIGLA_MOEDA]]="US$",Tabela_padrão__GM_CONTAS_PAGAR_ABERTOS[[#This Row],[VALOR_DOCUM]]*$D$4,Tabela_padrão__GM_CONTAS_PAGAR_ABERTOS[[#This Row],[SALDO_CONVERTIDO]])</f>
        <v>5553.15</v>
      </c>
      <c r="P5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49" t="s">
        <v>47</v>
      </c>
      <c r="R549" t="s">
        <v>276</v>
      </c>
      <c r="S549" s="1">
        <v>42557</v>
      </c>
      <c r="T549" t="s">
        <v>2827</v>
      </c>
      <c r="U549" s="3">
        <v>3.0366</v>
      </c>
      <c r="V549" s="2">
        <f>Tabela_padrão__GM_CONTAS_PAGAR_ABERTOS[[#This Row],[PTAX DESEMB]]*Tabela_padrão__GM_CONTAS_PAGAR_ABERTOS[[#This Row],[VALOR_DOCUM]]</f>
        <v>16862.69529</v>
      </c>
    </row>
    <row r="550" spans="1:22" hidden="1" x14ac:dyDescent="0.2">
      <c r="A550" t="s">
        <v>45</v>
      </c>
      <c r="B550" t="s">
        <v>18</v>
      </c>
      <c r="C550" s="1">
        <v>41332</v>
      </c>
      <c r="D550" t="s">
        <v>19</v>
      </c>
      <c r="E550">
        <v>19105002</v>
      </c>
      <c r="F550" t="s">
        <v>46</v>
      </c>
      <c r="G550" s="4">
        <v>42781</v>
      </c>
      <c r="H550" t="s">
        <v>21</v>
      </c>
      <c r="I550" s="2">
        <v>5386.36</v>
      </c>
      <c r="K550" s="2">
        <v>5386.36</v>
      </c>
      <c r="L550" s="3">
        <v>1</v>
      </c>
      <c r="M550" s="2">
        <v>5386.36</v>
      </c>
      <c r="N550" s="3">
        <f t="array" ref="N550">$D$4</f>
        <v>3.55</v>
      </c>
      <c r="O550" s="2">
        <f t="array" ref="O550">IF(Tabela_padrão__GM_CONTAS_PAGAR_ABERTOS[[#This Row],[SIGLA_MOEDA]]="US$",Tabela_padrão__GM_CONTAS_PAGAR_ABERTOS[[#This Row],[VALOR_DOCUM]]*$D$4,Tabela_padrão__GM_CONTAS_PAGAR_ABERTOS[[#This Row],[SALDO_CONVERTIDO]])</f>
        <v>5386.36</v>
      </c>
      <c r="P5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0" t="s">
        <v>22</v>
      </c>
      <c r="R550" t="s">
        <v>48</v>
      </c>
      <c r="S550" s="1">
        <v>42557</v>
      </c>
      <c r="T550" t="s">
        <v>3439</v>
      </c>
      <c r="U550" s="3">
        <v>1.9818</v>
      </c>
      <c r="V550" s="2">
        <f>Tabela_padrão__GM_CONTAS_PAGAR_ABERTOS[[#This Row],[PTAX DESEMB]]*Tabela_padrão__GM_CONTAS_PAGAR_ABERTOS[[#This Row],[VALOR_DOCUM]]</f>
        <v>10674.688247999999</v>
      </c>
    </row>
    <row r="551" spans="1:22" hidden="1" x14ac:dyDescent="0.2">
      <c r="A551" t="s">
        <v>45</v>
      </c>
      <c r="B551" t="s">
        <v>18</v>
      </c>
      <c r="C551" s="1">
        <v>41319</v>
      </c>
      <c r="D551" t="s">
        <v>91</v>
      </c>
      <c r="E551">
        <v>19105002</v>
      </c>
      <c r="F551" t="s">
        <v>99</v>
      </c>
      <c r="G551" s="4">
        <v>42781</v>
      </c>
      <c r="H551" t="s">
        <v>21</v>
      </c>
      <c r="I551" s="2">
        <v>2833.33</v>
      </c>
      <c r="K551" s="2">
        <v>2833.33</v>
      </c>
      <c r="L551" s="3">
        <v>1</v>
      </c>
      <c r="M551" s="2">
        <v>2833.33</v>
      </c>
      <c r="N551" s="3">
        <f t="array" ref="N551">$D$4</f>
        <v>3.55</v>
      </c>
      <c r="O551" s="2">
        <f t="array" ref="O551">IF(Tabela_padrão__GM_CONTAS_PAGAR_ABERTOS[[#This Row],[SIGLA_MOEDA]]="US$",Tabela_padrão__GM_CONTAS_PAGAR_ABERTOS[[#This Row],[VALOR_DOCUM]]*$D$4,Tabela_padrão__GM_CONTAS_PAGAR_ABERTOS[[#This Row],[SALDO_CONVERTIDO]])</f>
        <v>2833.33</v>
      </c>
      <c r="P5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1" t="s">
        <v>93</v>
      </c>
      <c r="R551" t="s">
        <v>100</v>
      </c>
      <c r="S551" s="1">
        <v>42557</v>
      </c>
      <c r="T551" t="s">
        <v>3448</v>
      </c>
      <c r="U551" s="3">
        <v>1.9670000000000001</v>
      </c>
      <c r="V551" s="2">
        <f>Tabela_padrão__GM_CONTAS_PAGAR_ABERTOS[[#This Row],[PTAX DESEMB]]*Tabela_padrão__GM_CONTAS_PAGAR_ABERTOS[[#This Row],[VALOR_DOCUM]]</f>
        <v>5573.1601099999998</v>
      </c>
    </row>
    <row r="552" spans="1:22" hidden="1" x14ac:dyDescent="0.2">
      <c r="A552" t="s">
        <v>285</v>
      </c>
      <c r="B552" t="s">
        <v>18</v>
      </c>
      <c r="C552" s="1">
        <v>42237</v>
      </c>
      <c r="D552" t="s">
        <v>286</v>
      </c>
      <c r="E552">
        <v>13101001</v>
      </c>
      <c r="F552" t="s">
        <v>1320</v>
      </c>
      <c r="G552" s="4">
        <v>42298</v>
      </c>
      <c r="H552" t="s">
        <v>21</v>
      </c>
      <c r="I552" s="2">
        <v>8918</v>
      </c>
      <c r="J552">
        <v>0</v>
      </c>
      <c r="K552" s="2">
        <v>8918</v>
      </c>
      <c r="L552" s="3">
        <v>1</v>
      </c>
      <c r="M552" s="2">
        <v>8918</v>
      </c>
      <c r="N552" s="3">
        <f t="array" ref="N552">$D$4</f>
        <v>3.55</v>
      </c>
      <c r="O552" s="2">
        <f t="array" ref="O552">IF(Tabela_padrão__GM_CONTAS_PAGAR_ABERTOS[[#This Row],[SIGLA_MOEDA]]="US$",Tabela_padrão__GM_CONTAS_PAGAR_ABERTOS[[#This Row],[VALOR_DOCUM]]*$D$4,Tabela_padrão__GM_CONTAS_PAGAR_ABERTOS[[#This Row],[SALDO_CONVERTIDO]])</f>
        <v>8918</v>
      </c>
      <c r="P5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2" t="s">
        <v>28</v>
      </c>
      <c r="R552" t="s">
        <v>1321</v>
      </c>
      <c r="S552" s="1">
        <v>42557</v>
      </c>
      <c r="T552" t="s">
        <v>1322</v>
      </c>
      <c r="U552" s="3">
        <v>3.4750999999999999</v>
      </c>
      <c r="V552" s="2">
        <f>Tabela_padrão__GM_CONTAS_PAGAR_ABERTOS[[#This Row],[PTAX DESEMB]]*Tabela_padrão__GM_CONTAS_PAGAR_ABERTOS[[#This Row],[VALOR_DOCUM]]</f>
        <v>30990.941800000001</v>
      </c>
    </row>
    <row r="553" spans="1:22" hidden="1" x14ac:dyDescent="0.2">
      <c r="A553" t="s">
        <v>17</v>
      </c>
      <c r="B553" t="s">
        <v>18</v>
      </c>
      <c r="C553" s="1">
        <v>42220</v>
      </c>
      <c r="D553" t="s">
        <v>352</v>
      </c>
      <c r="E553">
        <v>13106006</v>
      </c>
      <c r="F553" t="s">
        <v>353</v>
      </c>
      <c r="G553" s="4">
        <v>42623</v>
      </c>
      <c r="H553" t="s">
        <v>21</v>
      </c>
      <c r="I553" s="2">
        <v>2000</v>
      </c>
      <c r="K553" s="2">
        <v>2000</v>
      </c>
      <c r="L553" s="3">
        <v>1</v>
      </c>
      <c r="M553" s="2">
        <v>2000</v>
      </c>
      <c r="N553" s="3">
        <f t="array" ref="N553">$D$4</f>
        <v>3.55</v>
      </c>
      <c r="O553" s="2">
        <f t="array" ref="O553">IF(Tabela_padrão__GM_CONTAS_PAGAR_ABERTOS[[#This Row],[SIGLA_MOEDA]]="US$",Tabela_padrão__GM_CONTAS_PAGAR_ABERTOS[[#This Row],[VALOR_DOCUM]]*$D$4,Tabela_padrão__GM_CONTAS_PAGAR_ABERTOS[[#This Row],[SALDO_CONVERTIDO]])</f>
        <v>2000</v>
      </c>
      <c r="P5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3" t="s">
        <v>354</v>
      </c>
      <c r="R553" t="s">
        <v>355</v>
      </c>
      <c r="S553" s="1">
        <v>42557</v>
      </c>
      <c r="T553" t="s">
        <v>1323</v>
      </c>
      <c r="U553" s="3">
        <v>3.4424999999999999</v>
      </c>
      <c r="V553" s="2">
        <f>Tabela_padrão__GM_CONTAS_PAGAR_ABERTOS[[#This Row],[PTAX DESEMB]]*Tabela_padrão__GM_CONTAS_PAGAR_ABERTOS[[#This Row],[VALOR_DOCUM]]</f>
        <v>6885</v>
      </c>
    </row>
    <row r="554" spans="1:22" hidden="1" x14ac:dyDescent="0.2">
      <c r="A554" t="s">
        <v>17</v>
      </c>
      <c r="B554" t="s">
        <v>18</v>
      </c>
      <c r="C554" s="1">
        <v>42220</v>
      </c>
      <c r="D554" t="s">
        <v>352</v>
      </c>
      <c r="E554">
        <v>13106006</v>
      </c>
      <c r="F554" t="s">
        <v>353</v>
      </c>
      <c r="G554" s="4">
        <v>42653</v>
      </c>
      <c r="H554" t="s">
        <v>21</v>
      </c>
      <c r="I554" s="2">
        <v>2000</v>
      </c>
      <c r="K554" s="2">
        <v>2000</v>
      </c>
      <c r="L554" s="3">
        <v>1</v>
      </c>
      <c r="M554" s="2">
        <v>2000</v>
      </c>
      <c r="N554" s="3">
        <f t="array" ref="N554">$D$4</f>
        <v>3.55</v>
      </c>
      <c r="O554" s="2">
        <f t="array" ref="O554">IF(Tabela_padrão__GM_CONTAS_PAGAR_ABERTOS[[#This Row],[SIGLA_MOEDA]]="US$",Tabela_padrão__GM_CONTAS_PAGAR_ABERTOS[[#This Row],[VALOR_DOCUM]]*$D$4,Tabela_padrão__GM_CONTAS_PAGAR_ABERTOS[[#This Row],[SALDO_CONVERTIDO]])</f>
        <v>2000</v>
      </c>
      <c r="P5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4" t="s">
        <v>354</v>
      </c>
      <c r="R554" t="s">
        <v>355</v>
      </c>
      <c r="S554" s="1">
        <v>42557</v>
      </c>
      <c r="T554" t="s">
        <v>1324</v>
      </c>
      <c r="U554" s="3">
        <v>3.4424999999999999</v>
      </c>
      <c r="V554" s="2">
        <f>Tabela_padrão__GM_CONTAS_PAGAR_ABERTOS[[#This Row],[PTAX DESEMB]]*Tabela_padrão__GM_CONTAS_PAGAR_ABERTOS[[#This Row],[VALOR_DOCUM]]</f>
        <v>6885</v>
      </c>
    </row>
    <row r="555" spans="1:22" hidden="1" x14ac:dyDescent="0.2">
      <c r="A555" t="s">
        <v>17</v>
      </c>
      <c r="B555" t="s">
        <v>18</v>
      </c>
      <c r="C555" s="1">
        <v>42220</v>
      </c>
      <c r="D555" t="s">
        <v>357</v>
      </c>
      <c r="E555">
        <v>13106006</v>
      </c>
      <c r="F555" t="s">
        <v>353</v>
      </c>
      <c r="G555" s="4">
        <v>42623</v>
      </c>
      <c r="H555" t="s">
        <v>21</v>
      </c>
      <c r="I555" s="2">
        <v>2000</v>
      </c>
      <c r="K555" s="2">
        <v>2000</v>
      </c>
      <c r="L555" s="3">
        <v>1</v>
      </c>
      <c r="M555" s="2">
        <v>2000</v>
      </c>
      <c r="N555" s="3">
        <f t="array" ref="N555">$D$4</f>
        <v>3.55</v>
      </c>
      <c r="O555" s="2">
        <f t="array" ref="O555">IF(Tabela_padrão__GM_CONTAS_PAGAR_ABERTOS[[#This Row],[SIGLA_MOEDA]]="US$",Tabela_padrão__GM_CONTAS_PAGAR_ABERTOS[[#This Row],[VALOR_DOCUM]]*$D$4,Tabela_padrão__GM_CONTAS_PAGAR_ABERTOS[[#This Row],[SALDO_CONVERTIDO]])</f>
        <v>2000</v>
      </c>
      <c r="P5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5" t="s">
        <v>354</v>
      </c>
      <c r="R555" t="s">
        <v>358</v>
      </c>
      <c r="S555" s="1">
        <v>42557</v>
      </c>
      <c r="T555" t="s">
        <v>1325</v>
      </c>
      <c r="U555" s="3">
        <v>3.4424999999999999</v>
      </c>
      <c r="V555" s="2">
        <f>Tabela_padrão__GM_CONTAS_PAGAR_ABERTOS[[#This Row],[PTAX DESEMB]]*Tabela_padrão__GM_CONTAS_PAGAR_ABERTOS[[#This Row],[VALOR_DOCUM]]</f>
        <v>6885</v>
      </c>
    </row>
    <row r="556" spans="1:22" hidden="1" x14ac:dyDescent="0.2">
      <c r="A556" t="s">
        <v>17</v>
      </c>
      <c r="B556" t="s">
        <v>18</v>
      </c>
      <c r="C556" s="1">
        <v>42220</v>
      </c>
      <c r="D556" t="s">
        <v>357</v>
      </c>
      <c r="E556">
        <v>13106006</v>
      </c>
      <c r="F556" t="s">
        <v>353</v>
      </c>
      <c r="G556" s="4">
        <v>42957</v>
      </c>
      <c r="H556" t="s">
        <v>21</v>
      </c>
      <c r="I556" s="2">
        <v>2000</v>
      </c>
      <c r="K556" s="2">
        <v>2000</v>
      </c>
      <c r="L556" s="3">
        <v>1</v>
      </c>
      <c r="M556" s="2">
        <v>2000</v>
      </c>
      <c r="N556" s="3">
        <f t="array" ref="N556">$D$4</f>
        <v>3.55</v>
      </c>
      <c r="O556" s="2">
        <f t="array" ref="O556">IF(Tabela_padrão__GM_CONTAS_PAGAR_ABERTOS[[#This Row],[SIGLA_MOEDA]]="US$",Tabela_padrão__GM_CONTAS_PAGAR_ABERTOS[[#This Row],[VALOR_DOCUM]]*$D$4,Tabela_padrão__GM_CONTAS_PAGAR_ABERTOS[[#This Row],[SALDO_CONVERTIDO]])</f>
        <v>2000</v>
      </c>
      <c r="P5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6" t="s">
        <v>354</v>
      </c>
      <c r="R556" t="s">
        <v>358</v>
      </c>
      <c r="S556" s="1">
        <v>42557</v>
      </c>
      <c r="T556" t="s">
        <v>1326</v>
      </c>
      <c r="U556" s="3">
        <v>3.4424999999999999</v>
      </c>
      <c r="V556" s="2">
        <f>Tabela_padrão__GM_CONTAS_PAGAR_ABERTOS[[#This Row],[PTAX DESEMB]]*Tabela_padrão__GM_CONTAS_PAGAR_ABERTOS[[#This Row],[VALOR_DOCUM]]</f>
        <v>6885</v>
      </c>
    </row>
    <row r="557" spans="1:22" hidden="1" x14ac:dyDescent="0.2">
      <c r="A557" t="s">
        <v>285</v>
      </c>
      <c r="B557" t="s">
        <v>18</v>
      </c>
      <c r="C557" s="1">
        <v>42256</v>
      </c>
      <c r="D557" t="s">
        <v>286</v>
      </c>
      <c r="E557">
        <v>13101001</v>
      </c>
      <c r="F557" t="s">
        <v>1327</v>
      </c>
      <c r="G557" s="4">
        <v>42317</v>
      </c>
      <c r="H557" t="s">
        <v>21</v>
      </c>
      <c r="I557" s="2">
        <v>8820</v>
      </c>
      <c r="J557">
        <v>0</v>
      </c>
      <c r="K557" s="2">
        <v>8820</v>
      </c>
      <c r="L557" s="3">
        <v>1</v>
      </c>
      <c r="M557" s="2">
        <v>8820</v>
      </c>
      <c r="N557" s="3">
        <f t="array" ref="N557">$D$4</f>
        <v>3.55</v>
      </c>
      <c r="O557" s="2">
        <f t="array" ref="O557">IF(Tabela_padrão__GM_CONTAS_PAGAR_ABERTOS[[#This Row],[SIGLA_MOEDA]]="US$",Tabela_padrão__GM_CONTAS_PAGAR_ABERTOS[[#This Row],[VALOR_DOCUM]]*$D$4,Tabela_padrão__GM_CONTAS_PAGAR_ABERTOS[[#This Row],[SALDO_CONVERTIDO]])</f>
        <v>8820</v>
      </c>
      <c r="P5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57" t="s">
        <v>28</v>
      </c>
      <c r="R557" t="s">
        <v>1328</v>
      </c>
      <c r="S557" s="1">
        <v>42557</v>
      </c>
      <c r="T557" t="s">
        <v>1329</v>
      </c>
      <c r="U557" s="3">
        <v>3.8028</v>
      </c>
      <c r="V557" s="2">
        <f>Tabela_padrão__GM_CONTAS_PAGAR_ABERTOS[[#This Row],[PTAX DESEMB]]*Tabela_padrão__GM_CONTAS_PAGAR_ABERTOS[[#This Row],[VALOR_DOCUM]]</f>
        <v>33540.695999999996</v>
      </c>
    </row>
    <row r="558" spans="1:22" hidden="1" x14ac:dyDescent="0.2">
      <c r="A558" t="s">
        <v>17</v>
      </c>
      <c r="B558" t="s">
        <v>25</v>
      </c>
      <c r="C558" s="1">
        <v>42265</v>
      </c>
      <c r="D558" t="s">
        <v>400</v>
      </c>
      <c r="E558">
        <v>13101001</v>
      </c>
      <c r="F558" t="s">
        <v>1330</v>
      </c>
      <c r="G558" s="4">
        <v>42643</v>
      </c>
      <c r="H558" t="s">
        <v>66</v>
      </c>
      <c r="I558" s="2">
        <v>228450</v>
      </c>
      <c r="J558">
        <v>0</v>
      </c>
      <c r="K558" s="2">
        <v>228450</v>
      </c>
      <c r="L558" s="3">
        <v>3.2904</v>
      </c>
      <c r="M558" s="2">
        <v>751691.88</v>
      </c>
      <c r="N558" s="3">
        <f t="array" ref="N558">$D$4</f>
        <v>3.55</v>
      </c>
      <c r="O558" s="2">
        <f t="array" ref="O558">IF(Tabela_padrão__GM_CONTAS_PAGAR_ABERTOS[[#This Row],[SIGLA_MOEDA]]="US$",Tabela_padrão__GM_CONTAS_PAGAR_ABERTOS[[#This Row],[VALOR_DOCUM]]*$D$4,Tabela_padrão__GM_CONTAS_PAGAR_ABERTOS[[#This Row],[SALDO_CONVERTIDO]])</f>
        <v>810997.5</v>
      </c>
      <c r="P558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558" t="s">
        <v>28</v>
      </c>
      <c r="R558" t="s">
        <v>492</v>
      </c>
      <c r="S558" s="1">
        <v>42557</v>
      </c>
      <c r="T558" t="s">
        <v>1331</v>
      </c>
      <c r="U558" s="3">
        <v>3.8921000000000001</v>
      </c>
      <c r="V558" s="2">
        <f>Tabela_padrão__GM_CONTAS_PAGAR_ABERTOS[[#This Row],[PTAX DESEMB]]*Tabela_padrão__GM_CONTAS_PAGAR_ABERTOS[[#This Row],[VALOR_DOCUM]]</f>
        <v>889150.245</v>
      </c>
    </row>
    <row r="559" spans="1:22" hidden="1" x14ac:dyDescent="0.2">
      <c r="A559" t="s">
        <v>17</v>
      </c>
      <c r="B559" t="s">
        <v>25</v>
      </c>
      <c r="C559" s="1">
        <v>42264</v>
      </c>
      <c r="D559" t="s">
        <v>400</v>
      </c>
      <c r="E559">
        <v>13101001</v>
      </c>
      <c r="F559" t="s">
        <v>1332</v>
      </c>
      <c r="G559" s="4">
        <v>42643</v>
      </c>
      <c r="H559" t="s">
        <v>66</v>
      </c>
      <c r="I559" s="2">
        <v>80142</v>
      </c>
      <c r="J559">
        <v>0</v>
      </c>
      <c r="K559" s="2">
        <v>80142</v>
      </c>
      <c r="L559" s="3">
        <v>3.2904</v>
      </c>
      <c r="M559" s="2">
        <v>263699.23680000001</v>
      </c>
      <c r="N559" s="3">
        <f t="array" ref="N559">$D$4</f>
        <v>3.55</v>
      </c>
      <c r="O559" s="2">
        <f t="array" ref="O559">IF(Tabela_padrão__GM_CONTAS_PAGAR_ABERTOS[[#This Row],[SIGLA_MOEDA]]="US$",Tabela_padrão__GM_CONTAS_PAGAR_ABERTOS[[#This Row],[VALOR_DOCUM]]*$D$4,Tabela_padrão__GM_CONTAS_PAGAR_ABERTOS[[#This Row],[SALDO_CONVERTIDO]])</f>
        <v>284504.09999999998</v>
      </c>
      <c r="P559" s="5">
        <f>(Tabela_padrão__GM_CONTAS_PAGAR_ABERTOS[[#This Row],[Saldo Projetado]]-Tabela_padrão__GM_CONTAS_PAGAR_ABERTOS[[#This Row],[SALDO_CONVERTIDO]])/Tabela_padrão__GM_CONTAS_PAGAR_ABERTOS[[#This Row],[Saldo Projetado]]</f>
        <v>7.3126760563380161E-2</v>
      </c>
      <c r="Q559" t="s">
        <v>28</v>
      </c>
      <c r="R559" t="s">
        <v>492</v>
      </c>
      <c r="S559" s="1">
        <v>42557</v>
      </c>
      <c r="T559" t="s">
        <v>1333</v>
      </c>
      <c r="U559" s="3">
        <v>3.8368000000000002</v>
      </c>
      <c r="V559" s="2">
        <f>Tabela_padrão__GM_CONTAS_PAGAR_ABERTOS[[#This Row],[PTAX DESEMB]]*Tabela_padrão__GM_CONTAS_PAGAR_ABERTOS[[#This Row],[VALOR_DOCUM]]</f>
        <v>307488.82560000004</v>
      </c>
    </row>
    <row r="560" spans="1:22" hidden="1" x14ac:dyDescent="0.2">
      <c r="A560" t="s">
        <v>17</v>
      </c>
      <c r="B560" t="s">
        <v>18</v>
      </c>
      <c r="C560" s="1">
        <v>41327</v>
      </c>
      <c r="D560" t="s">
        <v>19</v>
      </c>
      <c r="E560">
        <v>19105002</v>
      </c>
      <c r="F560" t="s">
        <v>2739</v>
      </c>
      <c r="G560" s="4">
        <v>42781</v>
      </c>
      <c r="H560" t="s">
        <v>21</v>
      </c>
      <c r="I560" s="2">
        <v>24019.200000000001</v>
      </c>
      <c r="K560" s="2">
        <v>24019.200000000001</v>
      </c>
      <c r="L560" s="3">
        <v>1</v>
      </c>
      <c r="M560" s="2">
        <v>24019.200000000001</v>
      </c>
      <c r="N560" s="3">
        <f t="array" ref="N560">$D$4</f>
        <v>3.55</v>
      </c>
      <c r="O560" s="2">
        <f t="array" ref="O560">IF(Tabela_padrão__GM_CONTAS_PAGAR_ABERTOS[[#This Row],[SIGLA_MOEDA]]="US$",Tabela_padrão__GM_CONTAS_PAGAR_ABERTOS[[#This Row],[VALOR_DOCUM]]*$D$4,Tabela_padrão__GM_CONTAS_PAGAR_ABERTOS[[#This Row],[SALDO_CONVERTIDO]])</f>
        <v>24019.200000000001</v>
      </c>
      <c r="P5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0" t="s">
        <v>22</v>
      </c>
      <c r="R560" t="s">
        <v>2740</v>
      </c>
      <c r="S560" s="1">
        <v>42557</v>
      </c>
      <c r="T560" t="s">
        <v>3452</v>
      </c>
      <c r="U560" s="3">
        <v>1.972</v>
      </c>
      <c r="V560" s="2">
        <f>Tabela_padrão__GM_CONTAS_PAGAR_ABERTOS[[#This Row],[PTAX DESEMB]]*Tabela_padrão__GM_CONTAS_PAGAR_ABERTOS[[#This Row],[VALOR_DOCUM]]</f>
        <v>47365.862399999998</v>
      </c>
    </row>
    <row r="561" spans="1:22" hidden="1" x14ac:dyDescent="0.2">
      <c r="A561" t="s">
        <v>17</v>
      </c>
      <c r="B561" t="s">
        <v>18</v>
      </c>
      <c r="C561" s="1">
        <v>41327</v>
      </c>
      <c r="D561" t="s">
        <v>19</v>
      </c>
      <c r="E561">
        <v>19105002</v>
      </c>
      <c r="F561" t="s">
        <v>1179</v>
      </c>
      <c r="G561" s="4">
        <v>42781</v>
      </c>
      <c r="H561" t="s">
        <v>21</v>
      </c>
      <c r="I561" s="2">
        <v>333300</v>
      </c>
      <c r="K561" s="2">
        <v>333300</v>
      </c>
      <c r="L561" s="3">
        <v>1</v>
      </c>
      <c r="M561" s="2">
        <v>333300</v>
      </c>
      <c r="N561" s="3">
        <f t="array" ref="N561">$D$4</f>
        <v>3.55</v>
      </c>
      <c r="O561" s="2">
        <f t="array" ref="O561">IF(Tabela_padrão__GM_CONTAS_PAGAR_ABERTOS[[#This Row],[SIGLA_MOEDA]]="US$",Tabela_padrão__GM_CONTAS_PAGAR_ABERTOS[[#This Row],[VALOR_DOCUM]]*$D$4,Tabela_padrão__GM_CONTAS_PAGAR_ABERTOS[[#This Row],[SALDO_CONVERTIDO]])</f>
        <v>333300</v>
      </c>
      <c r="P5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1" t="s">
        <v>22</v>
      </c>
      <c r="R561" t="s">
        <v>1180</v>
      </c>
      <c r="S561" s="1">
        <v>42557</v>
      </c>
      <c r="T561" t="s">
        <v>3456</v>
      </c>
      <c r="U561" s="3">
        <v>1.972</v>
      </c>
      <c r="V561" s="2">
        <f>Tabela_padrão__GM_CONTAS_PAGAR_ABERTOS[[#This Row],[PTAX DESEMB]]*Tabela_padrão__GM_CONTAS_PAGAR_ABERTOS[[#This Row],[VALOR_DOCUM]]</f>
        <v>657267.6</v>
      </c>
    </row>
    <row r="562" spans="1:22" hidden="1" x14ac:dyDescent="0.2">
      <c r="A562" t="s">
        <v>17</v>
      </c>
      <c r="B562" t="s">
        <v>18</v>
      </c>
      <c r="C562" s="1">
        <v>42072</v>
      </c>
      <c r="D562" t="s">
        <v>274</v>
      </c>
      <c r="E562">
        <v>19105002</v>
      </c>
      <c r="F562" t="s">
        <v>275</v>
      </c>
      <c r="G562" s="4">
        <v>42781</v>
      </c>
      <c r="H562" t="s">
        <v>21</v>
      </c>
      <c r="I562" s="2">
        <v>49500</v>
      </c>
      <c r="K562" s="2">
        <v>49500</v>
      </c>
      <c r="L562" s="3">
        <v>1</v>
      </c>
      <c r="M562" s="2">
        <v>49500</v>
      </c>
      <c r="N562" s="3">
        <f t="array" ref="N562">$D$4</f>
        <v>3.55</v>
      </c>
      <c r="O562" s="2">
        <f t="array" ref="O562">IF(Tabela_padrão__GM_CONTAS_PAGAR_ABERTOS[[#This Row],[SIGLA_MOEDA]]="US$",Tabela_padrão__GM_CONTAS_PAGAR_ABERTOS[[#This Row],[VALOR_DOCUM]]*$D$4,Tabela_padrão__GM_CONTAS_PAGAR_ABERTOS[[#This Row],[SALDO_CONVERTIDO]])</f>
        <v>49500</v>
      </c>
      <c r="P5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2" t="s">
        <v>3543</v>
      </c>
      <c r="R562" t="s">
        <v>276</v>
      </c>
      <c r="S562" s="1">
        <v>42557</v>
      </c>
      <c r="T562" t="s">
        <v>3544</v>
      </c>
      <c r="U562" s="3">
        <v>3.0366</v>
      </c>
      <c r="V562" s="2">
        <f>Tabela_padrão__GM_CONTAS_PAGAR_ABERTOS[[#This Row],[PTAX DESEMB]]*Tabela_padrão__GM_CONTAS_PAGAR_ABERTOS[[#This Row],[VALOR_DOCUM]]</f>
        <v>150311.70000000001</v>
      </c>
    </row>
    <row r="563" spans="1:22" hidden="1" x14ac:dyDescent="0.2">
      <c r="A563" t="s">
        <v>45</v>
      </c>
      <c r="B563" t="s">
        <v>18</v>
      </c>
      <c r="C563" s="1">
        <v>41339</v>
      </c>
      <c r="D563" t="s">
        <v>91</v>
      </c>
      <c r="E563">
        <v>19105002</v>
      </c>
      <c r="F563" t="s">
        <v>92</v>
      </c>
      <c r="G563" s="4">
        <v>42781</v>
      </c>
      <c r="H563" t="s">
        <v>21</v>
      </c>
      <c r="I563" s="2">
        <v>20000</v>
      </c>
      <c r="K563" s="2">
        <v>20000</v>
      </c>
      <c r="L563" s="3">
        <v>1</v>
      </c>
      <c r="M563" s="2">
        <v>20000</v>
      </c>
      <c r="N563" s="3">
        <f t="array" ref="N563">$D$4</f>
        <v>3.55</v>
      </c>
      <c r="O563" s="2">
        <f t="array" ref="O563">IF(Tabela_padrão__GM_CONTAS_PAGAR_ABERTOS[[#This Row],[SIGLA_MOEDA]]="US$",Tabela_padrão__GM_CONTAS_PAGAR_ABERTOS[[#This Row],[VALOR_DOCUM]]*$D$4,Tabela_padrão__GM_CONTAS_PAGAR_ABERTOS[[#This Row],[SALDO_CONVERTIDO]])</f>
        <v>20000</v>
      </c>
      <c r="P5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3" t="s">
        <v>93</v>
      </c>
      <c r="R563" t="s">
        <v>94</v>
      </c>
      <c r="S563" s="1">
        <v>42557</v>
      </c>
      <c r="T563" t="s">
        <v>4126</v>
      </c>
      <c r="U563" s="3">
        <v>1.9693000000000001</v>
      </c>
      <c r="V563" s="2">
        <f>Tabela_padrão__GM_CONTAS_PAGAR_ABERTOS[[#This Row],[PTAX DESEMB]]*Tabela_padrão__GM_CONTAS_PAGAR_ABERTOS[[#This Row],[VALOR_DOCUM]]</f>
        <v>39386</v>
      </c>
    </row>
    <row r="564" spans="1:22" hidden="1" x14ac:dyDescent="0.2">
      <c r="A564" t="s">
        <v>17</v>
      </c>
      <c r="B564" t="s">
        <v>18</v>
      </c>
      <c r="C564" s="1">
        <v>41327</v>
      </c>
      <c r="D564" t="s">
        <v>19</v>
      </c>
      <c r="E564">
        <v>13140001</v>
      </c>
      <c r="F564" t="s">
        <v>4152</v>
      </c>
      <c r="G564" s="4">
        <v>42781</v>
      </c>
      <c r="H564" t="s">
        <v>21</v>
      </c>
      <c r="I564" s="2">
        <v>10739.76</v>
      </c>
      <c r="K564" s="2">
        <v>10739.76</v>
      </c>
      <c r="L564" s="3">
        <v>1</v>
      </c>
      <c r="M564" s="2">
        <v>10739.76</v>
      </c>
      <c r="N564" s="3">
        <f t="array" ref="N564">$D$4</f>
        <v>3.55</v>
      </c>
      <c r="O564" s="2">
        <f t="array" ref="O564">IF(Tabela_padrão__GM_CONTAS_PAGAR_ABERTOS[[#This Row],[SIGLA_MOEDA]]="US$",Tabela_padrão__GM_CONTAS_PAGAR_ABERTOS[[#This Row],[VALOR_DOCUM]]*$D$4,Tabela_padrão__GM_CONTAS_PAGAR_ABERTOS[[#This Row],[SALDO_CONVERTIDO]])</f>
        <v>10739.76</v>
      </c>
      <c r="P5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4" t="s">
        <v>47</v>
      </c>
      <c r="R564" t="s">
        <v>4153</v>
      </c>
      <c r="S564" s="1">
        <v>42557</v>
      </c>
      <c r="T564" t="s">
        <v>4154</v>
      </c>
      <c r="U564" s="3">
        <v>1.972</v>
      </c>
      <c r="V564" s="2">
        <f>Tabela_padrão__GM_CONTAS_PAGAR_ABERTOS[[#This Row],[PTAX DESEMB]]*Tabela_padrão__GM_CONTAS_PAGAR_ABERTOS[[#This Row],[VALOR_DOCUM]]</f>
        <v>21178.80672</v>
      </c>
    </row>
    <row r="565" spans="1:22" hidden="1" x14ac:dyDescent="0.2">
      <c r="A565" t="s">
        <v>45</v>
      </c>
      <c r="B565" t="s">
        <v>18</v>
      </c>
      <c r="C565" s="1">
        <v>41771</v>
      </c>
      <c r="D565" t="s">
        <v>122</v>
      </c>
      <c r="E565">
        <v>13140001</v>
      </c>
      <c r="F565" t="s">
        <v>214</v>
      </c>
      <c r="G565" s="4">
        <v>42781</v>
      </c>
      <c r="H565" t="s">
        <v>21</v>
      </c>
      <c r="I565" s="2">
        <v>750.26</v>
      </c>
      <c r="K565" s="2">
        <v>750.26</v>
      </c>
      <c r="L565" s="3">
        <v>1</v>
      </c>
      <c r="M565" s="2">
        <v>750.26</v>
      </c>
      <c r="N565" s="3">
        <f t="array" ref="N565">$D$4</f>
        <v>3.55</v>
      </c>
      <c r="O565" s="2">
        <f t="array" ref="O565">IF(Tabela_padrão__GM_CONTAS_PAGAR_ABERTOS[[#This Row],[SIGLA_MOEDA]]="US$",Tabela_padrão__GM_CONTAS_PAGAR_ABERTOS[[#This Row],[VALOR_DOCUM]]*$D$4,Tabela_padrão__GM_CONTAS_PAGAR_ABERTOS[[#This Row],[SALDO_CONVERTIDO]])</f>
        <v>750.26</v>
      </c>
      <c r="P5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5" t="s">
        <v>47</v>
      </c>
      <c r="R565" t="s">
        <v>215</v>
      </c>
      <c r="S565" s="1">
        <v>42557</v>
      </c>
      <c r="T565" t="s">
        <v>4207</v>
      </c>
      <c r="U565" s="3">
        <v>2.2191999999999998</v>
      </c>
      <c r="V565" s="2">
        <f>Tabela_padrão__GM_CONTAS_PAGAR_ABERTOS[[#This Row],[PTAX DESEMB]]*Tabela_padrão__GM_CONTAS_PAGAR_ABERTOS[[#This Row],[VALOR_DOCUM]]</f>
        <v>1664.9769919999999</v>
      </c>
    </row>
    <row r="566" spans="1:22" hidden="1" x14ac:dyDescent="0.2">
      <c r="A566" t="s">
        <v>45</v>
      </c>
      <c r="B566" t="s">
        <v>18</v>
      </c>
      <c r="C566" s="1">
        <v>41319</v>
      </c>
      <c r="D566" t="s">
        <v>91</v>
      </c>
      <c r="E566">
        <v>13140001</v>
      </c>
      <c r="F566" t="s">
        <v>102</v>
      </c>
      <c r="G566" s="4">
        <v>42781</v>
      </c>
      <c r="H566" t="s">
        <v>21</v>
      </c>
      <c r="I566" s="2">
        <v>201.5</v>
      </c>
      <c r="K566" s="2">
        <v>201.5</v>
      </c>
      <c r="L566" s="3">
        <v>1</v>
      </c>
      <c r="M566" s="2">
        <v>201.5</v>
      </c>
      <c r="N566" s="3">
        <f t="array" ref="N566">$D$4</f>
        <v>3.55</v>
      </c>
      <c r="O566" s="2">
        <f t="array" ref="O566">IF(Tabela_padrão__GM_CONTAS_PAGAR_ABERTOS[[#This Row],[SIGLA_MOEDA]]="US$",Tabela_padrão__GM_CONTAS_PAGAR_ABERTOS[[#This Row],[VALOR_DOCUM]]*$D$4,Tabela_padrão__GM_CONTAS_PAGAR_ABERTOS[[#This Row],[SALDO_CONVERTIDO]])</f>
        <v>201.5</v>
      </c>
      <c r="P5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6" t="s">
        <v>47</v>
      </c>
      <c r="R566" t="s">
        <v>103</v>
      </c>
      <c r="S566" s="1">
        <v>42557</v>
      </c>
      <c r="T566" t="s">
        <v>4888</v>
      </c>
      <c r="U566" s="3">
        <v>1.9670000000000001</v>
      </c>
      <c r="V566" s="2">
        <f>Tabela_padrão__GM_CONTAS_PAGAR_ABERTOS[[#This Row],[PTAX DESEMB]]*Tabela_padrão__GM_CONTAS_PAGAR_ABERTOS[[#This Row],[VALOR_DOCUM]]</f>
        <v>396.35050000000001</v>
      </c>
    </row>
    <row r="567" spans="1:22" hidden="1" x14ac:dyDescent="0.2">
      <c r="A567" t="s">
        <v>17</v>
      </c>
      <c r="B567" t="s">
        <v>18</v>
      </c>
      <c r="C567" s="1">
        <v>41327</v>
      </c>
      <c r="D567" t="s">
        <v>19</v>
      </c>
      <c r="E567">
        <v>19105002</v>
      </c>
      <c r="F567" t="s">
        <v>4152</v>
      </c>
      <c r="G567" s="4">
        <v>42781</v>
      </c>
      <c r="H567" t="s">
        <v>21</v>
      </c>
      <c r="I567" s="2">
        <v>191980.79999999999</v>
      </c>
      <c r="K567" s="2">
        <v>191980.79999999999</v>
      </c>
      <c r="L567" s="3">
        <v>1</v>
      </c>
      <c r="M567" s="2">
        <v>191980.79999999999</v>
      </c>
      <c r="N567" s="3">
        <f t="array" ref="N567">$D$4</f>
        <v>3.55</v>
      </c>
      <c r="O567" s="2">
        <f t="array" ref="O567">IF(Tabela_padrão__GM_CONTAS_PAGAR_ABERTOS[[#This Row],[SIGLA_MOEDA]]="US$",Tabela_padrão__GM_CONTAS_PAGAR_ABERTOS[[#This Row],[VALOR_DOCUM]]*$D$4,Tabela_padrão__GM_CONTAS_PAGAR_ABERTOS[[#This Row],[SALDO_CONVERTIDO]])</f>
        <v>191980.79999999999</v>
      </c>
      <c r="P5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7" t="s">
        <v>22</v>
      </c>
      <c r="R567" t="s">
        <v>4153</v>
      </c>
      <c r="S567" s="1">
        <v>42557</v>
      </c>
      <c r="T567" t="s">
        <v>5566</v>
      </c>
      <c r="U567" s="3">
        <v>1.972</v>
      </c>
      <c r="V567" s="2">
        <f>Tabela_padrão__GM_CONTAS_PAGAR_ABERTOS[[#This Row],[PTAX DESEMB]]*Tabela_padrão__GM_CONTAS_PAGAR_ABERTOS[[#This Row],[VALOR_DOCUM]]</f>
        <v>378586.13759999996</v>
      </c>
    </row>
    <row r="568" spans="1:22" hidden="1" x14ac:dyDescent="0.2">
      <c r="A568" t="s">
        <v>45</v>
      </c>
      <c r="B568" t="s">
        <v>18</v>
      </c>
      <c r="C568" s="1">
        <v>41439</v>
      </c>
      <c r="D568" t="s">
        <v>122</v>
      </c>
      <c r="E568">
        <v>19105002</v>
      </c>
      <c r="F568" t="s">
        <v>123</v>
      </c>
      <c r="G568" s="4">
        <v>42781</v>
      </c>
      <c r="H568" t="s">
        <v>21</v>
      </c>
      <c r="I568" s="2">
        <v>8166.67</v>
      </c>
      <c r="K568" s="2">
        <v>8166.67</v>
      </c>
      <c r="L568" s="3">
        <v>1</v>
      </c>
      <c r="M568" s="2">
        <v>8166.67</v>
      </c>
      <c r="N568" s="3">
        <f t="array" ref="N568">$D$4</f>
        <v>3.55</v>
      </c>
      <c r="O568" s="2">
        <f t="array" ref="O568">IF(Tabela_padrão__GM_CONTAS_PAGAR_ABERTOS[[#This Row],[SIGLA_MOEDA]]="US$",Tabela_padrão__GM_CONTAS_PAGAR_ABERTOS[[#This Row],[VALOR_DOCUM]]*$D$4,Tabela_padrão__GM_CONTAS_PAGAR_ABERTOS[[#This Row],[SALDO_CONVERTIDO]])</f>
        <v>8166.67</v>
      </c>
      <c r="P5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8" t="s">
        <v>124</v>
      </c>
      <c r="R568" t="s">
        <v>125</v>
      </c>
      <c r="S568" s="1">
        <v>42557</v>
      </c>
      <c r="T568" t="s">
        <v>5577</v>
      </c>
      <c r="U568" s="3">
        <v>2.1446999999999998</v>
      </c>
      <c r="V568" s="2">
        <f>Tabela_padrão__GM_CONTAS_PAGAR_ABERTOS[[#This Row],[PTAX DESEMB]]*Tabela_padrão__GM_CONTAS_PAGAR_ABERTOS[[#This Row],[VALOR_DOCUM]]</f>
        <v>17515.057149</v>
      </c>
    </row>
    <row r="569" spans="1:22" hidden="1" x14ac:dyDescent="0.2">
      <c r="A569" t="s">
        <v>45</v>
      </c>
      <c r="B569" t="s">
        <v>18</v>
      </c>
      <c r="C569" s="1">
        <v>41771</v>
      </c>
      <c r="D569" t="s">
        <v>122</v>
      </c>
      <c r="E569">
        <v>19105002</v>
      </c>
      <c r="F569" t="s">
        <v>214</v>
      </c>
      <c r="G569" s="4">
        <v>42781</v>
      </c>
      <c r="H569" t="s">
        <v>21</v>
      </c>
      <c r="I569" s="2">
        <v>8166.66</v>
      </c>
      <c r="K569" s="2">
        <v>8166.66</v>
      </c>
      <c r="L569" s="3">
        <v>1</v>
      </c>
      <c r="M569" s="2">
        <v>8166.66</v>
      </c>
      <c r="N569" s="3">
        <f t="array" ref="N569">$D$4</f>
        <v>3.55</v>
      </c>
      <c r="O569" s="2">
        <f t="array" ref="O569">IF(Tabela_padrão__GM_CONTAS_PAGAR_ABERTOS[[#This Row],[SIGLA_MOEDA]]="US$",Tabela_padrão__GM_CONTAS_PAGAR_ABERTOS[[#This Row],[VALOR_DOCUM]]*$D$4,Tabela_padrão__GM_CONTAS_PAGAR_ABERTOS[[#This Row],[SALDO_CONVERTIDO]])</f>
        <v>8166.66</v>
      </c>
      <c r="P5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69" t="s">
        <v>211</v>
      </c>
      <c r="R569" t="s">
        <v>215</v>
      </c>
      <c r="S569" s="1">
        <v>42557</v>
      </c>
      <c r="T569" t="s">
        <v>5606</v>
      </c>
      <c r="U569" s="3">
        <v>2.2191999999999998</v>
      </c>
      <c r="V569" s="2">
        <f>Tabela_padrão__GM_CONTAS_PAGAR_ABERTOS[[#This Row],[PTAX DESEMB]]*Tabela_padrão__GM_CONTAS_PAGAR_ABERTOS[[#This Row],[VALOR_DOCUM]]</f>
        <v>18123.451871999998</v>
      </c>
    </row>
    <row r="570" spans="1:22" hidden="1" x14ac:dyDescent="0.2">
      <c r="A570" t="s">
        <v>45</v>
      </c>
      <c r="B570" t="s">
        <v>18</v>
      </c>
      <c r="C570" s="1">
        <v>41823</v>
      </c>
      <c r="D570" t="s">
        <v>72</v>
      </c>
      <c r="E570">
        <v>19105002</v>
      </c>
      <c r="F570" t="s">
        <v>233</v>
      </c>
      <c r="G570" s="4">
        <v>42781</v>
      </c>
      <c r="H570" t="s">
        <v>21</v>
      </c>
      <c r="I570" s="2">
        <v>14210.53</v>
      </c>
      <c r="K570" s="2">
        <v>14210.53</v>
      </c>
      <c r="L570" s="3">
        <v>1</v>
      </c>
      <c r="M570" s="2">
        <v>14210.53</v>
      </c>
      <c r="N570" s="3">
        <f t="array" ref="N570">$D$4</f>
        <v>3.55</v>
      </c>
      <c r="O570" s="2">
        <f t="array" ref="O570">IF(Tabela_padrão__GM_CONTAS_PAGAR_ABERTOS[[#This Row],[SIGLA_MOEDA]]="US$",Tabela_padrão__GM_CONTAS_PAGAR_ABERTOS[[#This Row],[VALOR_DOCUM]]*$D$4,Tabela_padrão__GM_CONTAS_PAGAR_ABERTOS[[#This Row],[SALDO_CONVERTIDO]])</f>
        <v>14210.53</v>
      </c>
      <c r="P5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0" t="s">
        <v>196</v>
      </c>
      <c r="R570" t="s">
        <v>234</v>
      </c>
      <c r="S570" s="1">
        <v>42557</v>
      </c>
      <c r="T570" t="s">
        <v>5623</v>
      </c>
      <c r="U570" s="3">
        <v>2.2134</v>
      </c>
      <c r="V570" s="2">
        <f>Tabela_padrão__GM_CONTAS_PAGAR_ABERTOS[[#This Row],[PTAX DESEMB]]*Tabela_padrão__GM_CONTAS_PAGAR_ABERTOS[[#This Row],[VALOR_DOCUM]]</f>
        <v>31453.587102000001</v>
      </c>
    </row>
    <row r="571" spans="1:22" hidden="1" x14ac:dyDescent="0.2">
      <c r="A571" t="s">
        <v>17</v>
      </c>
      <c r="B571" t="s">
        <v>18</v>
      </c>
      <c r="C571" s="1">
        <v>41327</v>
      </c>
      <c r="D571" t="s">
        <v>19</v>
      </c>
      <c r="E571">
        <v>13140001</v>
      </c>
      <c r="F571" t="s">
        <v>3453</v>
      </c>
      <c r="G571" s="4">
        <v>42783</v>
      </c>
      <c r="H571" t="s">
        <v>21</v>
      </c>
      <c r="I571" s="2">
        <v>870.66</v>
      </c>
      <c r="K571" s="2">
        <v>870.66</v>
      </c>
      <c r="L571" s="3">
        <v>1</v>
      </c>
      <c r="M571" s="2">
        <v>870.66</v>
      </c>
      <c r="N571" s="3">
        <f t="array" ref="N571">$D$4</f>
        <v>3.55</v>
      </c>
      <c r="O571" s="2">
        <f t="array" ref="O571">IF(Tabela_padrão__GM_CONTAS_PAGAR_ABERTOS[[#This Row],[SIGLA_MOEDA]]="US$",Tabela_padrão__GM_CONTAS_PAGAR_ABERTOS[[#This Row],[VALOR_DOCUM]]*$D$4,Tabela_padrão__GM_CONTAS_PAGAR_ABERTOS[[#This Row],[SALDO_CONVERTIDO]])</f>
        <v>870.66</v>
      </c>
      <c r="P5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1" t="s">
        <v>47</v>
      </c>
      <c r="R571" t="s">
        <v>3454</v>
      </c>
      <c r="S571" s="1">
        <v>42557</v>
      </c>
      <c r="T571" t="s">
        <v>3455</v>
      </c>
      <c r="U571" s="3">
        <v>1.972</v>
      </c>
      <c r="V571" s="2">
        <f>Tabela_padrão__GM_CONTAS_PAGAR_ABERTOS[[#This Row],[PTAX DESEMB]]*Tabela_padrão__GM_CONTAS_PAGAR_ABERTOS[[#This Row],[VALOR_DOCUM]]</f>
        <v>1716.9415199999999</v>
      </c>
    </row>
    <row r="572" spans="1:22" hidden="1" x14ac:dyDescent="0.2">
      <c r="A572" t="s">
        <v>17</v>
      </c>
      <c r="B572" t="s">
        <v>572</v>
      </c>
      <c r="C572" s="1">
        <v>42268</v>
      </c>
      <c r="D572" t="s">
        <v>386</v>
      </c>
      <c r="E572">
        <v>13101001</v>
      </c>
      <c r="F572" t="s">
        <v>1346</v>
      </c>
      <c r="G572" s="4">
        <v>42677</v>
      </c>
      <c r="H572" t="s">
        <v>66</v>
      </c>
      <c r="I572" s="2">
        <v>6511.2</v>
      </c>
      <c r="J572">
        <v>0</v>
      </c>
      <c r="K572" s="2">
        <v>6511.2</v>
      </c>
      <c r="L572" s="3">
        <v>3.2904</v>
      </c>
      <c r="M572" s="2">
        <v>21424.45248</v>
      </c>
      <c r="N572" s="3">
        <f t="array" ref="N572">$D$4</f>
        <v>3.55</v>
      </c>
      <c r="O572" s="2">
        <f t="array" ref="O572">IF(Tabela_padrão__GM_CONTAS_PAGAR_ABERTOS[[#This Row],[SIGLA_MOEDA]]="US$",Tabela_padrão__GM_CONTAS_PAGAR_ABERTOS[[#This Row],[VALOR_DOCUM]]*$D$4,Tabela_padrão__GM_CONTAS_PAGAR_ABERTOS[[#This Row],[SALDO_CONVERTIDO]])</f>
        <v>23114.76</v>
      </c>
      <c r="P572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572" t="s">
        <v>28</v>
      </c>
      <c r="R572" t="s">
        <v>388</v>
      </c>
      <c r="S572" s="1">
        <v>42557</v>
      </c>
      <c r="T572" t="s">
        <v>1347</v>
      </c>
      <c r="U572" s="3">
        <v>3.9020999999999999</v>
      </c>
      <c r="V572" s="2">
        <f>Tabela_padrão__GM_CONTAS_PAGAR_ABERTOS[[#This Row],[PTAX DESEMB]]*Tabela_padrão__GM_CONTAS_PAGAR_ABERTOS[[#This Row],[VALOR_DOCUM]]</f>
        <v>25407.353519999997</v>
      </c>
    </row>
    <row r="573" spans="1:22" hidden="1" x14ac:dyDescent="0.2">
      <c r="A573" t="s">
        <v>17</v>
      </c>
      <c r="B573" t="s">
        <v>25</v>
      </c>
      <c r="C573" s="1">
        <v>41645</v>
      </c>
      <c r="D573" t="s">
        <v>408</v>
      </c>
      <c r="E573">
        <v>13101008</v>
      </c>
      <c r="F573" t="s">
        <v>27</v>
      </c>
      <c r="G573" s="4">
        <v>42825</v>
      </c>
      <c r="H573" t="s">
        <v>21</v>
      </c>
      <c r="I573" s="2">
        <v>183680</v>
      </c>
      <c r="K573" s="2">
        <v>183680</v>
      </c>
      <c r="L573" s="3">
        <v>1</v>
      </c>
      <c r="M573" s="2">
        <v>183680</v>
      </c>
      <c r="N573" s="3">
        <f t="array" ref="N573">$D$4</f>
        <v>3.55</v>
      </c>
      <c r="O573" s="2">
        <f t="array" ref="O573">IF(Tabela_padrão__GM_CONTAS_PAGAR_ABERTOS[[#This Row],[SIGLA_MOEDA]]="US$",Tabela_padrão__GM_CONTAS_PAGAR_ABERTOS[[#This Row],[VALOR_DOCUM]]*$D$4,Tabela_padrão__GM_CONTAS_PAGAR_ABERTOS[[#This Row],[SALDO_CONVERTIDO]])</f>
        <v>183680</v>
      </c>
      <c r="P5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3" t="s">
        <v>409</v>
      </c>
      <c r="R573" t="s">
        <v>1348</v>
      </c>
      <c r="S573" s="1">
        <v>42557</v>
      </c>
      <c r="T573" t="s">
        <v>1349</v>
      </c>
      <c r="U573" s="3">
        <v>2.3740999999999999</v>
      </c>
      <c r="V573" s="2">
        <f>Tabela_padrão__GM_CONTAS_PAGAR_ABERTOS[[#This Row],[PTAX DESEMB]]*Tabela_padrão__GM_CONTAS_PAGAR_ABERTOS[[#This Row],[VALOR_DOCUM]]</f>
        <v>436074.68799999997</v>
      </c>
    </row>
    <row r="574" spans="1:22" hidden="1" x14ac:dyDescent="0.2">
      <c r="A574" t="s">
        <v>17</v>
      </c>
      <c r="B574" t="s">
        <v>18</v>
      </c>
      <c r="C574" s="1">
        <v>42374</v>
      </c>
      <c r="D574" t="s">
        <v>412</v>
      </c>
      <c r="E574">
        <v>13180003</v>
      </c>
      <c r="F574" t="s">
        <v>413</v>
      </c>
      <c r="G574" s="4">
        <v>42679</v>
      </c>
      <c r="H574" t="s">
        <v>21</v>
      </c>
      <c r="I574" s="2">
        <v>34000</v>
      </c>
      <c r="K574" s="2">
        <v>34000</v>
      </c>
      <c r="L574" s="3">
        <v>1</v>
      </c>
      <c r="M574" s="2">
        <v>34000</v>
      </c>
      <c r="N574" s="3">
        <f t="array" ref="N574">$D$4</f>
        <v>3.55</v>
      </c>
      <c r="O574" s="2">
        <f t="array" ref="O574">IF(Tabela_padrão__GM_CONTAS_PAGAR_ABERTOS[[#This Row],[SIGLA_MOEDA]]="US$",Tabela_padrão__GM_CONTAS_PAGAR_ABERTOS[[#This Row],[VALOR_DOCUM]]*$D$4,Tabela_padrão__GM_CONTAS_PAGAR_ABERTOS[[#This Row],[SALDO_CONVERTIDO]])</f>
        <v>34000</v>
      </c>
      <c r="P5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4" t="s">
        <v>414</v>
      </c>
      <c r="R574" t="s">
        <v>415</v>
      </c>
      <c r="S574" s="1">
        <v>42557</v>
      </c>
      <c r="T574" t="s">
        <v>1350</v>
      </c>
      <c r="U574" s="3">
        <v>4.0387000000000004</v>
      </c>
      <c r="V574" s="2">
        <f>Tabela_padrão__GM_CONTAS_PAGAR_ABERTOS[[#This Row],[PTAX DESEMB]]*Tabela_padrão__GM_CONTAS_PAGAR_ABERTOS[[#This Row],[VALOR_DOCUM]]</f>
        <v>137315.80000000002</v>
      </c>
    </row>
    <row r="575" spans="1:22" hidden="1" x14ac:dyDescent="0.2">
      <c r="A575" t="s">
        <v>17</v>
      </c>
      <c r="B575" t="s">
        <v>18</v>
      </c>
      <c r="C575" s="1">
        <v>41327</v>
      </c>
      <c r="D575" t="s">
        <v>19</v>
      </c>
      <c r="E575">
        <v>19105002</v>
      </c>
      <c r="F575" t="s">
        <v>3453</v>
      </c>
      <c r="G575" s="4">
        <v>42783</v>
      </c>
      <c r="H575" t="s">
        <v>21</v>
      </c>
      <c r="I575" s="2">
        <v>15563.7</v>
      </c>
      <c r="K575" s="2">
        <v>15563.7</v>
      </c>
      <c r="L575" s="3">
        <v>1</v>
      </c>
      <c r="M575" s="2">
        <v>15563.7</v>
      </c>
      <c r="N575" s="3">
        <f t="array" ref="N575">$D$4</f>
        <v>3.55</v>
      </c>
      <c r="O575" s="2">
        <f t="array" ref="O575">IF(Tabela_padrão__GM_CONTAS_PAGAR_ABERTOS[[#This Row],[SIGLA_MOEDA]]="US$",Tabela_padrão__GM_CONTAS_PAGAR_ABERTOS[[#This Row],[VALOR_DOCUM]]*$D$4,Tabela_padrão__GM_CONTAS_PAGAR_ABERTOS[[#This Row],[SALDO_CONVERTIDO]])</f>
        <v>15563.7</v>
      </c>
      <c r="P5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5" t="s">
        <v>22</v>
      </c>
      <c r="R575" t="s">
        <v>3454</v>
      </c>
      <c r="S575" s="1">
        <v>42557</v>
      </c>
      <c r="T575" t="s">
        <v>4156</v>
      </c>
      <c r="U575" s="3">
        <v>1.972</v>
      </c>
      <c r="V575" s="2">
        <f>Tabela_padrão__GM_CONTAS_PAGAR_ABERTOS[[#This Row],[PTAX DESEMB]]*Tabela_padrão__GM_CONTAS_PAGAR_ABERTOS[[#This Row],[VALOR_DOCUM]]</f>
        <v>30691.616400000003</v>
      </c>
    </row>
    <row r="576" spans="1:22" x14ac:dyDescent="0.2">
      <c r="A576" t="s">
        <v>17</v>
      </c>
      <c r="B576" t="s">
        <v>18</v>
      </c>
      <c r="C576" s="1">
        <v>41276</v>
      </c>
      <c r="D576" t="s">
        <v>393</v>
      </c>
      <c r="E576">
        <v>19105004</v>
      </c>
      <c r="F576" t="s">
        <v>1982</v>
      </c>
      <c r="G576" s="4">
        <v>42801</v>
      </c>
      <c r="H576" t="s">
        <v>66</v>
      </c>
      <c r="I576" s="2">
        <v>500000</v>
      </c>
      <c r="K576" s="2">
        <v>500000</v>
      </c>
      <c r="L576" s="3">
        <v>3.2904</v>
      </c>
      <c r="M576" s="2">
        <v>1645200</v>
      </c>
      <c r="N576" s="3">
        <f t="array" ref="N576">$D$4</f>
        <v>3.55</v>
      </c>
      <c r="O576" s="2">
        <f t="array" ref="O576">IF(Tabela_padrão__GM_CONTAS_PAGAR_ABERTOS[[#This Row],[SIGLA_MOEDA]]="US$",Tabela_padrão__GM_CONTAS_PAGAR_ABERTOS[[#This Row],[VALOR_DOCUM]]*$D$4,Tabela_padrão__GM_CONTAS_PAGAR_ABERTOS[[#This Row],[SALDO_CONVERTIDO]])</f>
        <v>1775000</v>
      </c>
      <c r="P57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576" t="s">
        <v>1983</v>
      </c>
      <c r="R576" t="s">
        <v>1984</v>
      </c>
      <c r="S576" s="1">
        <v>42557</v>
      </c>
      <c r="T576" t="s">
        <v>1985</v>
      </c>
      <c r="U576" s="3">
        <v>2.0434999999999999</v>
      </c>
      <c r="V576" s="2">
        <f>Tabela_padrão__GM_CONTAS_PAGAR_ABERTOS[[#This Row],[PTAX DESEMB]]*Tabela_padrão__GM_CONTAS_PAGAR_ABERTOS[[#This Row],[VALOR_DOCUM]]</f>
        <v>1021749.9999999999</v>
      </c>
    </row>
    <row r="577" spans="1:22" hidden="1" x14ac:dyDescent="0.2">
      <c r="A577" t="s">
        <v>17</v>
      </c>
      <c r="B577" t="s">
        <v>80</v>
      </c>
      <c r="C577" s="1">
        <v>42375</v>
      </c>
      <c r="D577" t="s">
        <v>417</v>
      </c>
      <c r="E577">
        <v>13115016</v>
      </c>
      <c r="F577" t="s">
        <v>1353</v>
      </c>
      <c r="G577" s="4">
        <v>42566</v>
      </c>
      <c r="H577" t="s">
        <v>21</v>
      </c>
      <c r="I577" s="2">
        <v>3998.62</v>
      </c>
      <c r="J577">
        <v>0</v>
      </c>
      <c r="K577" s="2">
        <v>3998.62</v>
      </c>
      <c r="L577" s="3">
        <v>1</v>
      </c>
      <c r="M577" s="2">
        <v>3998.62</v>
      </c>
      <c r="N577" s="3">
        <f t="array" ref="N577">$D$4</f>
        <v>3.55</v>
      </c>
      <c r="O577" s="2">
        <f t="array" ref="O577">IF(Tabela_padrão__GM_CONTAS_PAGAR_ABERTOS[[#This Row],[SIGLA_MOEDA]]="US$",Tabela_padrão__GM_CONTAS_PAGAR_ABERTOS[[#This Row],[VALOR_DOCUM]]*$D$4,Tabela_padrão__GM_CONTAS_PAGAR_ABERTOS[[#This Row],[SALDO_CONVERTIDO]])</f>
        <v>3998.62</v>
      </c>
      <c r="P5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7" t="s">
        <v>28</v>
      </c>
      <c r="R577" t="s">
        <v>1354</v>
      </c>
      <c r="S577" s="1">
        <v>42557</v>
      </c>
      <c r="T577" t="s">
        <v>1355</v>
      </c>
      <c r="U577" s="3">
        <v>4.0114000000000001</v>
      </c>
      <c r="V577" s="2">
        <f>Tabela_padrão__GM_CONTAS_PAGAR_ABERTOS[[#This Row],[PTAX DESEMB]]*Tabela_padrão__GM_CONTAS_PAGAR_ABERTOS[[#This Row],[VALOR_DOCUM]]</f>
        <v>16040.064268</v>
      </c>
    </row>
    <row r="578" spans="1:22" hidden="1" x14ac:dyDescent="0.2">
      <c r="A578" t="s">
        <v>17</v>
      </c>
      <c r="B578" t="s">
        <v>18</v>
      </c>
      <c r="C578" s="1">
        <v>42379</v>
      </c>
      <c r="D578" t="s">
        <v>425</v>
      </c>
      <c r="E578">
        <v>13130024</v>
      </c>
      <c r="F578" t="s">
        <v>426</v>
      </c>
      <c r="G578" s="4">
        <v>42561</v>
      </c>
      <c r="H578" t="s">
        <v>21</v>
      </c>
      <c r="I578" s="2">
        <v>200</v>
      </c>
      <c r="K578" s="2">
        <v>200</v>
      </c>
      <c r="L578" s="3">
        <v>1</v>
      </c>
      <c r="M578" s="2">
        <v>200</v>
      </c>
      <c r="N578" s="3">
        <f t="array" ref="N578">$D$4</f>
        <v>3.55</v>
      </c>
      <c r="O578" s="2">
        <f t="array" ref="O578">IF(Tabela_padrão__GM_CONTAS_PAGAR_ABERTOS[[#This Row],[SIGLA_MOEDA]]="US$",Tabela_padrão__GM_CONTAS_PAGAR_ABERTOS[[#This Row],[VALOR_DOCUM]]*$D$4,Tabela_padrão__GM_CONTAS_PAGAR_ABERTOS[[#This Row],[SALDO_CONVERTIDO]])</f>
        <v>200</v>
      </c>
      <c r="P5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8" t="s">
        <v>362</v>
      </c>
      <c r="R578" t="s">
        <v>427</v>
      </c>
      <c r="S578" s="1">
        <v>42557</v>
      </c>
      <c r="T578" t="s">
        <v>1356</v>
      </c>
      <c r="U578" s="3">
        <v>4.0250000000000004</v>
      </c>
      <c r="V578" s="2">
        <f>Tabela_padrão__GM_CONTAS_PAGAR_ABERTOS[[#This Row],[PTAX DESEMB]]*Tabela_padrão__GM_CONTAS_PAGAR_ABERTOS[[#This Row],[VALOR_DOCUM]]</f>
        <v>805.00000000000011</v>
      </c>
    </row>
    <row r="579" spans="1:22" hidden="1" x14ac:dyDescent="0.2">
      <c r="A579" t="s">
        <v>17</v>
      </c>
      <c r="B579" t="s">
        <v>80</v>
      </c>
      <c r="C579" s="1">
        <v>42381</v>
      </c>
      <c r="D579" t="s">
        <v>417</v>
      </c>
      <c r="E579">
        <v>13115016</v>
      </c>
      <c r="F579" t="s">
        <v>1357</v>
      </c>
      <c r="G579" s="4">
        <v>42566</v>
      </c>
      <c r="H579" t="s">
        <v>21</v>
      </c>
      <c r="I579" s="2">
        <v>2360.5700000000002</v>
      </c>
      <c r="J579">
        <v>0</v>
      </c>
      <c r="K579" s="2">
        <v>2360.5700000000002</v>
      </c>
      <c r="L579" s="3">
        <v>1</v>
      </c>
      <c r="M579" s="2">
        <v>2360.5700000000002</v>
      </c>
      <c r="N579" s="3">
        <f t="array" ref="N579">$D$4</f>
        <v>3.55</v>
      </c>
      <c r="O579" s="2">
        <f t="array" ref="O579">IF(Tabela_padrão__GM_CONTAS_PAGAR_ABERTOS[[#This Row],[SIGLA_MOEDA]]="US$",Tabela_padrão__GM_CONTAS_PAGAR_ABERTOS[[#This Row],[VALOR_DOCUM]]*$D$4,Tabela_padrão__GM_CONTAS_PAGAR_ABERTOS[[#This Row],[SALDO_CONVERTIDO]])</f>
        <v>2360.5700000000002</v>
      </c>
      <c r="P5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79" t="s">
        <v>28</v>
      </c>
      <c r="R579" t="s">
        <v>1358</v>
      </c>
      <c r="S579" s="1">
        <v>42557</v>
      </c>
      <c r="T579" t="s">
        <v>1359</v>
      </c>
      <c r="U579" s="3">
        <v>4.0152999999999999</v>
      </c>
      <c r="V579" s="2">
        <f>Tabela_padrão__GM_CONTAS_PAGAR_ABERTOS[[#This Row],[PTAX DESEMB]]*Tabela_padrão__GM_CONTAS_PAGAR_ABERTOS[[#This Row],[VALOR_DOCUM]]</f>
        <v>9478.396721000001</v>
      </c>
    </row>
    <row r="580" spans="1:22" hidden="1" x14ac:dyDescent="0.2">
      <c r="A580" t="s">
        <v>17</v>
      </c>
      <c r="B580" t="s">
        <v>18</v>
      </c>
      <c r="C580" s="1">
        <v>42376</v>
      </c>
      <c r="D580" t="s">
        <v>429</v>
      </c>
      <c r="E580">
        <v>13180004</v>
      </c>
      <c r="F580" t="s">
        <v>430</v>
      </c>
      <c r="G580" s="4">
        <v>42679</v>
      </c>
      <c r="H580" t="s">
        <v>21</v>
      </c>
      <c r="I580" s="2">
        <v>30000</v>
      </c>
      <c r="K580" s="2">
        <v>30000</v>
      </c>
      <c r="L580" s="3">
        <v>1</v>
      </c>
      <c r="M580" s="2">
        <v>30000</v>
      </c>
      <c r="N580" s="3">
        <f t="array" ref="N580">$D$4</f>
        <v>3.55</v>
      </c>
      <c r="O580" s="2">
        <f t="array" ref="O580">IF(Tabela_padrão__GM_CONTAS_PAGAR_ABERTOS[[#This Row],[SIGLA_MOEDA]]="US$",Tabela_padrão__GM_CONTAS_PAGAR_ABERTOS[[#This Row],[VALOR_DOCUM]]*$D$4,Tabela_padrão__GM_CONTAS_PAGAR_ABERTOS[[#This Row],[SALDO_CONVERTIDO]])</f>
        <v>30000</v>
      </c>
      <c r="P5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0" t="s">
        <v>414</v>
      </c>
      <c r="R580" t="s">
        <v>431</v>
      </c>
      <c r="S580" s="1">
        <v>42557</v>
      </c>
      <c r="T580" t="s">
        <v>1360</v>
      </c>
      <c r="U580" s="3">
        <v>4.0303000000000004</v>
      </c>
      <c r="V580" s="2">
        <f>Tabela_padrão__GM_CONTAS_PAGAR_ABERTOS[[#This Row],[PTAX DESEMB]]*Tabela_padrão__GM_CONTAS_PAGAR_ABERTOS[[#This Row],[VALOR_DOCUM]]</f>
        <v>120909.00000000001</v>
      </c>
    </row>
    <row r="581" spans="1:22" hidden="1" x14ac:dyDescent="0.2">
      <c r="A581" t="s">
        <v>17</v>
      </c>
      <c r="B581" t="s">
        <v>80</v>
      </c>
      <c r="C581" s="1">
        <v>42388</v>
      </c>
      <c r="D581" t="s">
        <v>855</v>
      </c>
      <c r="E581">
        <v>13101001</v>
      </c>
      <c r="F581" t="s">
        <v>1361</v>
      </c>
      <c r="G581" s="4">
        <v>42399</v>
      </c>
      <c r="H581" t="s">
        <v>21</v>
      </c>
      <c r="I581" s="2">
        <v>58000</v>
      </c>
      <c r="J581">
        <v>0</v>
      </c>
      <c r="K581" s="2">
        <v>58000</v>
      </c>
      <c r="L581" s="3">
        <v>1</v>
      </c>
      <c r="M581" s="2">
        <v>58000</v>
      </c>
      <c r="N581" s="3">
        <f t="array" ref="N581">$D$4</f>
        <v>3.55</v>
      </c>
      <c r="O581" s="2">
        <f t="array" ref="O581">IF(Tabela_padrão__GM_CONTAS_PAGAR_ABERTOS[[#This Row],[SIGLA_MOEDA]]="US$",Tabela_padrão__GM_CONTAS_PAGAR_ABERTOS[[#This Row],[VALOR_DOCUM]]*$D$4,Tabela_padrão__GM_CONTAS_PAGAR_ABERTOS[[#This Row],[SALDO_CONVERTIDO]])</f>
        <v>58000</v>
      </c>
      <c r="P5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1" t="s">
        <v>28</v>
      </c>
      <c r="R581" t="s">
        <v>1362</v>
      </c>
      <c r="S581" s="1">
        <v>42557</v>
      </c>
      <c r="T581" t="s">
        <v>1363</v>
      </c>
      <c r="U581" s="3">
        <v>4.0364000000000004</v>
      </c>
      <c r="V581" s="2">
        <f>Tabela_padrão__GM_CONTAS_PAGAR_ABERTOS[[#This Row],[PTAX DESEMB]]*Tabela_padrão__GM_CONTAS_PAGAR_ABERTOS[[#This Row],[VALOR_DOCUM]]</f>
        <v>234111.2</v>
      </c>
    </row>
    <row r="582" spans="1:22" hidden="1" x14ac:dyDescent="0.2">
      <c r="A582" t="s">
        <v>17</v>
      </c>
      <c r="B582" t="s">
        <v>323</v>
      </c>
      <c r="C582" s="1">
        <v>42374</v>
      </c>
      <c r="D582" t="s">
        <v>433</v>
      </c>
      <c r="E582">
        <v>13115012</v>
      </c>
      <c r="F582" t="s">
        <v>438</v>
      </c>
      <c r="G582" s="4">
        <v>42561</v>
      </c>
      <c r="H582" t="s">
        <v>21</v>
      </c>
      <c r="I582" s="2">
        <v>850</v>
      </c>
      <c r="K582" s="2">
        <v>850</v>
      </c>
      <c r="L582" s="3">
        <v>1</v>
      </c>
      <c r="M582" s="2">
        <v>850</v>
      </c>
      <c r="N582" s="3">
        <f t="array" ref="N582">$D$4</f>
        <v>3.55</v>
      </c>
      <c r="O582" s="2">
        <f t="array" ref="O582">IF(Tabela_padrão__GM_CONTAS_PAGAR_ABERTOS[[#This Row],[SIGLA_MOEDA]]="US$",Tabela_padrão__GM_CONTAS_PAGAR_ABERTOS[[#This Row],[VALOR_DOCUM]]*$D$4,Tabela_padrão__GM_CONTAS_PAGAR_ABERTOS[[#This Row],[SALDO_CONVERTIDO]])</f>
        <v>850</v>
      </c>
      <c r="P5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2" t="s">
        <v>435</v>
      </c>
      <c r="R582" t="s">
        <v>439</v>
      </c>
      <c r="S582" s="1">
        <v>42557</v>
      </c>
      <c r="T582" t="s">
        <v>1364</v>
      </c>
      <c r="U582" s="3">
        <v>4.0387000000000004</v>
      </c>
      <c r="V582" s="2">
        <f>Tabela_padrão__GM_CONTAS_PAGAR_ABERTOS[[#This Row],[PTAX DESEMB]]*Tabela_padrão__GM_CONTAS_PAGAR_ABERTOS[[#This Row],[VALOR_DOCUM]]</f>
        <v>3432.8950000000004</v>
      </c>
    </row>
    <row r="583" spans="1:22" hidden="1" x14ac:dyDescent="0.2">
      <c r="A583" t="s">
        <v>17</v>
      </c>
      <c r="B583" t="s">
        <v>18</v>
      </c>
      <c r="C583" s="1">
        <v>42376</v>
      </c>
      <c r="D583" t="s">
        <v>578</v>
      </c>
      <c r="E583">
        <v>13180002</v>
      </c>
      <c r="F583" t="s">
        <v>413</v>
      </c>
      <c r="G583" s="4">
        <v>42587</v>
      </c>
      <c r="H583" t="s">
        <v>21</v>
      </c>
      <c r="I583" s="2">
        <v>34000</v>
      </c>
      <c r="J583">
        <v>33924.629999999997</v>
      </c>
      <c r="K583" s="2">
        <v>75.37</v>
      </c>
      <c r="L583" s="3">
        <v>1</v>
      </c>
      <c r="M583" s="2">
        <v>75.37</v>
      </c>
      <c r="N583" s="3">
        <f t="array" ref="N583">$D$4</f>
        <v>3.55</v>
      </c>
      <c r="O583" s="2">
        <f t="array" ref="O583">IF(Tabela_padrão__GM_CONTAS_PAGAR_ABERTOS[[#This Row],[SIGLA_MOEDA]]="US$",Tabela_padrão__GM_CONTAS_PAGAR_ABERTOS[[#This Row],[VALOR_DOCUM]]*$D$4,Tabela_padrão__GM_CONTAS_PAGAR_ABERTOS[[#This Row],[SALDO_CONVERTIDO]])</f>
        <v>75.37</v>
      </c>
      <c r="P5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3" t="s">
        <v>414</v>
      </c>
      <c r="R583" t="s">
        <v>1365</v>
      </c>
      <c r="S583" s="1">
        <v>42557</v>
      </c>
      <c r="T583" t="s">
        <v>1366</v>
      </c>
      <c r="U583" s="3">
        <v>4.0303000000000004</v>
      </c>
      <c r="V583" s="2">
        <f>Tabela_padrão__GM_CONTAS_PAGAR_ABERTOS[[#This Row],[PTAX DESEMB]]*Tabela_padrão__GM_CONTAS_PAGAR_ABERTOS[[#This Row],[VALOR_DOCUM]]</f>
        <v>137030.20000000001</v>
      </c>
    </row>
    <row r="584" spans="1:22" hidden="1" x14ac:dyDescent="0.2">
      <c r="A584" t="s">
        <v>17</v>
      </c>
      <c r="B584" t="s">
        <v>18</v>
      </c>
      <c r="C584" s="1">
        <v>42376</v>
      </c>
      <c r="D584" t="s">
        <v>578</v>
      </c>
      <c r="E584">
        <v>13180002</v>
      </c>
      <c r="F584" t="s">
        <v>413</v>
      </c>
      <c r="G584" s="4">
        <v>42618</v>
      </c>
      <c r="H584" t="s">
        <v>21</v>
      </c>
      <c r="I584" s="2">
        <v>34000</v>
      </c>
      <c r="J584">
        <v>26867.35</v>
      </c>
      <c r="K584" s="2">
        <v>7132.65</v>
      </c>
      <c r="L584" s="3">
        <v>1</v>
      </c>
      <c r="M584" s="2">
        <v>7132.65</v>
      </c>
      <c r="N584" s="3">
        <f t="array" ref="N584">$D$4</f>
        <v>3.55</v>
      </c>
      <c r="O584" s="2">
        <f t="array" ref="O584">IF(Tabela_padrão__GM_CONTAS_PAGAR_ABERTOS[[#This Row],[SIGLA_MOEDA]]="US$",Tabela_padrão__GM_CONTAS_PAGAR_ABERTOS[[#This Row],[VALOR_DOCUM]]*$D$4,Tabela_padrão__GM_CONTAS_PAGAR_ABERTOS[[#This Row],[SALDO_CONVERTIDO]])</f>
        <v>7132.65</v>
      </c>
      <c r="P5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4" t="s">
        <v>414</v>
      </c>
      <c r="R584" t="s">
        <v>1365</v>
      </c>
      <c r="S584" s="1">
        <v>42557</v>
      </c>
      <c r="T584" t="s">
        <v>1367</v>
      </c>
      <c r="U584" s="3">
        <v>4.0303000000000004</v>
      </c>
      <c r="V584" s="2">
        <f>Tabela_padrão__GM_CONTAS_PAGAR_ABERTOS[[#This Row],[PTAX DESEMB]]*Tabela_padrão__GM_CONTAS_PAGAR_ABERTOS[[#This Row],[VALOR_DOCUM]]</f>
        <v>137030.20000000001</v>
      </c>
    </row>
    <row r="585" spans="1:22" hidden="1" x14ac:dyDescent="0.2">
      <c r="A585" t="s">
        <v>17</v>
      </c>
      <c r="B585" t="s">
        <v>18</v>
      </c>
      <c r="C585" s="1">
        <v>42376</v>
      </c>
      <c r="D585" t="s">
        <v>578</v>
      </c>
      <c r="E585">
        <v>13180002</v>
      </c>
      <c r="F585" t="s">
        <v>413</v>
      </c>
      <c r="G585" s="4">
        <v>42648</v>
      </c>
      <c r="H585" t="s">
        <v>21</v>
      </c>
      <c r="I585" s="2">
        <v>34000</v>
      </c>
      <c r="J585">
        <v>25250.9</v>
      </c>
      <c r="K585" s="2">
        <v>8749.1</v>
      </c>
      <c r="L585" s="3">
        <v>1</v>
      </c>
      <c r="M585" s="2">
        <v>8749.1</v>
      </c>
      <c r="N585" s="3">
        <f t="array" ref="N585">$D$4</f>
        <v>3.55</v>
      </c>
      <c r="O585" s="2">
        <f t="array" ref="O585">IF(Tabela_padrão__GM_CONTAS_PAGAR_ABERTOS[[#This Row],[SIGLA_MOEDA]]="US$",Tabela_padrão__GM_CONTAS_PAGAR_ABERTOS[[#This Row],[VALOR_DOCUM]]*$D$4,Tabela_padrão__GM_CONTAS_PAGAR_ABERTOS[[#This Row],[SALDO_CONVERTIDO]])</f>
        <v>8749.1</v>
      </c>
      <c r="P5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5" t="s">
        <v>414</v>
      </c>
      <c r="R585" t="s">
        <v>1365</v>
      </c>
      <c r="S585" s="1">
        <v>42557</v>
      </c>
      <c r="T585" t="s">
        <v>1368</v>
      </c>
      <c r="U585" s="3">
        <v>4.0303000000000004</v>
      </c>
      <c r="V585" s="2">
        <f>Tabela_padrão__GM_CONTAS_PAGAR_ABERTOS[[#This Row],[PTAX DESEMB]]*Tabela_padrão__GM_CONTAS_PAGAR_ABERTOS[[#This Row],[VALOR_DOCUM]]</f>
        <v>137030.20000000001</v>
      </c>
    </row>
    <row r="586" spans="1:22" hidden="1" x14ac:dyDescent="0.2">
      <c r="A586" t="s">
        <v>17</v>
      </c>
      <c r="B586" t="s">
        <v>18</v>
      </c>
      <c r="C586" s="1">
        <v>42376</v>
      </c>
      <c r="D586" t="s">
        <v>578</v>
      </c>
      <c r="E586">
        <v>13180002</v>
      </c>
      <c r="F586" t="s">
        <v>413</v>
      </c>
      <c r="G586" s="4">
        <v>42709</v>
      </c>
      <c r="H586" t="s">
        <v>21</v>
      </c>
      <c r="I586" s="2">
        <v>34000</v>
      </c>
      <c r="K586" s="2">
        <v>34000</v>
      </c>
      <c r="L586" s="3">
        <v>1</v>
      </c>
      <c r="M586" s="2">
        <v>34000</v>
      </c>
      <c r="N586" s="3">
        <f t="array" ref="N586">$D$4</f>
        <v>3.55</v>
      </c>
      <c r="O586" s="2">
        <f t="array" ref="O586">IF(Tabela_padrão__GM_CONTAS_PAGAR_ABERTOS[[#This Row],[SIGLA_MOEDA]]="US$",Tabela_padrão__GM_CONTAS_PAGAR_ABERTOS[[#This Row],[VALOR_DOCUM]]*$D$4,Tabela_padrão__GM_CONTAS_PAGAR_ABERTOS[[#This Row],[SALDO_CONVERTIDO]])</f>
        <v>34000</v>
      </c>
      <c r="P5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6" t="s">
        <v>414</v>
      </c>
      <c r="R586" t="s">
        <v>1365</v>
      </c>
      <c r="S586" s="1">
        <v>42557</v>
      </c>
      <c r="T586" t="s">
        <v>1369</v>
      </c>
      <c r="U586" s="3">
        <v>4.0303000000000004</v>
      </c>
      <c r="V586" s="2">
        <f>Tabela_padrão__GM_CONTAS_PAGAR_ABERTOS[[#This Row],[PTAX DESEMB]]*Tabela_padrão__GM_CONTAS_PAGAR_ABERTOS[[#This Row],[VALOR_DOCUM]]</f>
        <v>137030.20000000001</v>
      </c>
    </row>
    <row r="587" spans="1:22" hidden="1" x14ac:dyDescent="0.2">
      <c r="A587" t="s">
        <v>17</v>
      </c>
      <c r="B587" t="s">
        <v>25</v>
      </c>
      <c r="C587" s="1">
        <v>42374</v>
      </c>
      <c r="D587" t="s">
        <v>360</v>
      </c>
      <c r="E587">
        <v>13115026</v>
      </c>
      <c r="F587" t="s">
        <v>441</v>
      </c>
      <c r="G587" s="4">
        <v>42618</v>
      </c>
      <c r="H587" t="s">
        <v>21</v>
      </c>
      <c r="I587" s="2">
        <v>530</v>
      </c>
      <c r="K587" s="2">
        <v>530</v>
      </c>
      <c r="L587" s="3">
        <v>1</v>
      </c>
      <c r="M587" s="2">
        <v>530</v>
      </c>
      <c r="N587" s="3">
        <f t="array" ref="N587">$D$4</f>
        <v>3.55</v>
      </c>
      <c r="O587" s="2">
        <f t="array" ref="O587">IF(Tabela_padrão__GM_CONTAS_PAGAR_ABERTOS[[#This Row],[SIGLA_MOEDA]]="US$",Tabela_padrão__GM_CONTAS_PAGAR_ABERTOS[[#This Row],[VALOR_DOCUM]]*$D$4,Tabela_padrão__GM_CONTAS_PAGAR_ABERTOS[[#This Row],[SALDO_CONVERTIDO]])</f>
        <v>530</v>
      </c>
      <c r="P5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7" t="s">
        <v>442</v>
      </c>
      <c r="R587" t="s">
        <v>443</v>
      </c>
      <c r="S587" s="1">
        <v>42557</v>
      </c>
      <c r="T587" t="s">
        <v>1370</v>
      </c>
      <c r="U587" s="3">
        <v>4.0387000000000004</v>
      </c>
      <c r="V587" s="2">
        <f>Tabela_padrão__GM_CONTAS_PAGAR_ABERTOS[[#This Row],[PTAX DESEMB]]*Tabela_padrão__GM_CONTAS_PAGAR_ABERTOS[[#This Row],[VALOR_DOCUM]]</f>
        <v>2140.5110000000004</v>
      </c>
    </row>
    <row r="588" spans="1:22" hidden="1" x14ac:dyDescent="0.2">
      <c r="A588" t="s">
        <v>17</v>
      </c>
      <c r="B588" t="s">
        <v>18</v>
      </c>
      <c r="C588" s="1">
        <v>41276</v>
      </c>
      <c r="D588" t="s">
        <v>393</v>
      </c>
      <c r="E588">
        <v>13140002</v>
      </c>
      <c r="F588" t="s">
        <v>1982</v>
      </c>
      <c r="G588" s="4">
        <v>42801</v>
      </c>
      <c r="H588" t="s">
        <v>66</v>
      </c>
      <c r="I588" s="2">
        <v>29027.78</v>
      </c>
      <c r="K588" s="2">
        <v>29027.78</v>
      </c>
      <c r="L588" s="3">
        <v>3.2904</v>
      </c>
      <c r="M588" s="2">
        <v>95513.007312000002</v>
      </c>
      <c r="N588" s="3">
        <f t="array" ref="N588">$D$4</f>
        <v>3.55</v>
      </c>
      <c r="O588" s="2">
        <f t="array" ref="O588">IF(Tabela_padrão__GM_CONTAS_PAGAR_ABERTOS[[#This Row],[SIGLA_MOEDA]]="US$",Tabela_padrão__GM_CONTAS_PAGAR_ABERTOS[[#This Row],[VALOR_DOCUM]]*$D$4,Tabela_padrão__GM_CONTAS_PAGAR_ABERTOS[[#This Row],[SALDO_CONVERTIDO]])</f>
        <v>103048.61899999999</v>
      </c>
      <c r="P588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588" t="s">
        <v>283</v>
      </c>
      <c r="R588" t="s">
        <v>1984</v>
      </c>
      <c r="S588" s="1">
        <v>42557</v>
      </c>
      <c r="T588" t="s">
        <v>5568</v>
      </c>
      <c r="U588" s="3">
        <v>2.0434999999999999</v>
      </c>
      <c r="V588" s="2">
        <f>Tabela_padrão__GM_CONTAS_PAGAR_ABERTOS[[#This Row],[PTAX DESEMB]]*Tabela_padrão__GM_CONTAS_PAGAR_ABERTOS[[#This Row],[VALOR_DOCUM]]</f>
        <v>59318.268429999996</v>
      </c>
    </row>
    <row r="589" spans="1:22" hidden="1" x14ac:dyDescent="0.2">
      <c r="A589" t="s">
        <v>17</v>
      </c>
      <c r="B589" t="s">
        <v>202</v>
      </c>
      <c r="C589" s="1">
        <v>41736</v>
      </c>
      <c r="D589" t="s">
        <v>203</v>
      </c>
      <c r="E589">
        <v>19105002</v>
      </c>
      <c r="F589" t="s">
        <v>204</v>
      </c>
      <c r="G589" s="4">
        <v>42804</v>
      </c>
      <c r="H589" t="s">
        <v>21</v>
      </c>
      <c r="I589" s="2">
        <v>130725</v>
      </c>
      <c r="K589" s="2">
        <v>130725</v>
      </c>
      <c r="L589" s="3">
        <v>1</v>
      </c>
      <c r="M589" s="2">
        <v>130725</v>
      </c>
      <c r="N589" s="3">
        <f t="array" ref="N589">$D$4</f>
        <v>3.55</v>
      </c>
      <c r="O589" s="2">
        <f t="array" ref="O589">IF(Tabela_padrão__GM_CONTAS_PAGAR_ABERTOS[[#This Row],[SIGLA_MOEDA]]="US$",Tabela_padrão__GM_CONTAS_PAGAR_ABERTOS[[#This Row],[VALOR_DOCUM]]*$D$4,Tabela_padrão__GM_CONTAS_PAGAR_ABERTOS[[#This Row],[SALDO_CONVERTIDO]])</f>
        <v>130725</v>
      </c>
      <c r="P5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89" t="s">
        <v>205</v>
      </c>
      <c r="R589" t="s">
        <v>206</v>
      </c>
      <c r="S589" s="1">
        <v>42557</v>
      </c>
      <c r="T589" t="s">
        <v>207</v>
      </c>
      <c r="U589" s="3">
        <v>2.242</v>
      </c>
      <c r="V589" s="2">
        <f>Tabela_padrão__GM_CONTAS_PAGAR_ABERTOS[[#This Row],[PTAX DESEMB]]*Tabela_padrão__GM_CONTAS_PAGAR_ABERTOS[[#This Row],[VALOR_DOCUM]]</f>
        <v>293085.45</v>
      </c>
    </row>
    <row r="590" spans="1:22" hidden="1" x14ac:dyDescent="0.2">
      <c r="A590" t="s">
        <v>17</v>
      </c>
      <c r="B590" t="s">
        <v>18</v>
      </c>
      <c r="C590" s="1">
        <v>42374</v>
      </c>
      <c r="D590" t="s">
        <v>449</v>
      </c>
      <c r="E590">
        <v>13130030</v>
      </c>
      <c r="F590" t="s">
        <v>430</v>
      </c>
      <c r="G590" s="4">
        <v>42709</v>
      </c>
      <c r="H590" t="s">
        <v>21</v>
      </c>
      <c r="I590" s="2">
        <v>8800</v>
      </c>
      <c r="K590" s="2">
        <v>8800</v>
      </c>
      <c r="L590" s="3">
        <v>1</v>
      </c>
      <c r="M590" s="2">
        <v>8800</v>
      </c>
      <c r="N590" s="3">
        <f t="array" ref="N590">$D$4</f>
        <v>3.55</v>
      </c>
      <c r="O590" s="2">
        <f t="array" ref="O590">IF(Tabela_padrão__GM_CONTAS_PAGAR_ABERTOS[[#This Row],[SIGLA_MOEDA]]="US$",Tabela_padrão__GM_CONTAS_PAGAR_ABERTOS[[#This Row],[VALOR_DOCUM]]*$D$4,Tabela_padrão__GM_CONTAS_PAGAR_ABERTOS[[#This Row],[SALDO_CONVERTIDO]])</f>
        <v>8800</v>
      </c>
      <c r="P5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0" t="s">
        <v>312</v>
      </c>
      <c r="R590" t="s">
        <v>450</v>
      </c>
      <c r="S590" s="1">
        <v>42557</v>
      </c>
      <c r="T590" t="s">
        <v>1373</v>
      </c>
      <c r="U590" s="3">
        <v>4.0387000000000004</v>
      </c>
      <c r="V590" s="2">
        <f>Tabela_padrão__GM_CONTAS_PAGAR_ABERTOS[[#This Row],[PTAX DESEMB]]*Tabela_padrão__GM_CONTAS_PAGAR_ABERTOS[[#This Row],[VALOR_DOCUM]]</f>
        <v>35540.560000000005</v>
      </c>
    </row>
    <row r="591" spans="1:22" hidden="1" x14ac:dyDescent="0.2">
      <c r="A591" t="s">
        <v>17</v>
      </c>
      <c r="B591" t="s">
        <v>18</v>
      </c>
      <c r="C591" s="1">
        <v>42374</v>
      </c>
      <c r="D591" t="s">
        <v>1374</v>
      </c>
      <c r="E591">
        <v>13130010</v>
      </c>
      <c r="F591" t="s">
        <v>430</v>
      </c>
      <c r="G591" s="4">
        <v>42668</v>
      </c>
      <c r="H591" t="s">
        <v>21</v>
      </c>
      <c r="I591" s="2">
        <v>1500</v>
      </c>
      <c r="K591" s="2">
        <v>1500</v>
      </c>
      <c r="L591" s="3">
        <v>1</v>
      </c>
      <c r="M591" s="2">
        <v>1500</v>
      </c>
      <c r="N591" s="3">
        <f t="array" ref="N591">$D$4</f>
        <v>3.55</v>
      </c>
      <c r="O591" s="2">
        <f t="array" ref="O591">IF(Tabela_padrão__GM_CONTAS_PAGAR_ABERTOS[[#This Row],[SIGLA_MOEDA]]="US$",Tabela_padrão__GM_CONTAS_PAGAR_ABERTOS[[#This Row],[VALOR_DOCUM]]*$D$4,Tabela_padrão__GM_CONTAS_PAGAR_ABERTOS[[#This Row],[SALDO_CONVERTIDO]])</f>
        <v>1500</v>
      </c>
      <c r="P5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1" t="s">
        <v>1375</v>
      </c>
      <c r="R591" t="s">
        <v>1376</v>
      </c>
      <c r="S591" s="1">
        <v>42557</v>
      </c>
      <c r="T591" t="s">
        <v>1377</v>
      </c>
      <c r="U591" s="3">
        <v>4.0387000000000004</v>
      </c>
      <c r="V591" s="2">
        <f>Tabela_padrão__GM_CONTAS_PAGAR_ABERTOS[[#This Row],[PTAX DESEMB]]*Tabela_padrão__GM_CONTAS_PAGAR_ABERTOS[[#This Row],[VALOR_DOCUM]]</f>
        <v>6058.05</v>
      </c>
    </row>
    <row r="592" spans="1:22" hidden="1" x14ac:dyDescent="0.2">
      <c r="A592" t="s">
        <v>17</v>
      </c>
      <c r="B592" t="s">
        <v>18</v>
      </c>
      <c r="C592" s="1">
        <v>42376</v>
      </c>
      <c r="D592" t="s">
        <v>286</v>
      </c>
      <c r="E592">
        <v>13180001</v>
      </c>
      <c r="F592" t="s">
        <v>413</v>
      </c>
      <c r="G592" s="4">
        <v>42709</v>
      </c>
      <c r="H592" t="s">
        <v>21</v>
      </c>
      <c r="I592" s="2">
        <v>30000</v>
      </c>
      <c r="K592" s="2">
        <v>30000</v>
      </c>
      <c r="L592" s="3">
        <v>1</v>
      </c>
      <c r="M592" s="2">
        <v>30000</v>
      </c>
      <c r="N592" s="3">
        <f t="array" ref="N592">$D$4</f>
        <v>3.55</v>
      </c>
      <c r="O592" s="2">
        <f t="array" ref="O592">IF(Tabela_padrão__GM_CONTAS_PAGAR_ABERTOS[[#This Row],[SIGLA_MOEDA]]="US$",Tabela_padrão__GM_CONTAS_PAGAR_ABERTOS[[#This Row],[VALOR_DOCUM]]*$D$4,Tabela_padrão__GM_CONTAS_PAGAR_ABERTOS[[#This Row],[SALDO_CONVERTIDO]])</f>
        <v>30000</v>
      </c>
      <c r="P5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2" t="s">
        <v>414</v>
      </c>
      <c r="R592" t="s">
        <v>1378</v>
      </c>
      <c r="S592" s="1">
        <v>42557</v>
      </c>
      <c r="T592" t="s">
        <v>1379</v>
      </c>
      <c r="U592" s="3">
        <v>4.0303000000000004</v>
      </c>
      <c r="V592" s="2">
        <f>Tabela_padrão__GM_CONTAS_PAGAR_ABERTOS[[#This Row],[PTAX DESEMB]]*Tabela_padrão__GM_CONTAS_PAGAR_ABERTOS[[#This Row],[VALOR_DOCUM]]</f>
        <v>120909.00000000001</v>
      </c>
    </row>
    <row r="593" spans="1:22" hidden="1" x14ac:dyDescent="0.2">
      <c r="A593" t="s">
        <v>17</v>
      </c>
      <c r="B593" t="s">
        <v>80</v>
      </c>
      <c r="C593" s="1">
        <v>42396</v>
      </c>
      <c r="D593" t="s">
        <v>417</v>
      </c>
      <c r="E593">
        <v>13115016</v>
      </c>
      <c r="F593" t="s">
        <v>1380</v>
      </c>
      <c r="G593" s="4">
        <v>42566</v>
      </c>
      <c r="H593" t="s">
        <v>21</v>
      </c>
      <c r="I593" s="2">
        <v>6919.32</v>
      </c>
      <c r="J593">
        <v>0</v>
      </c>
      <c r="K593" s="2">
        <v>6919.32</v>
      </c>
      <c r="L593" s="3">
        <v>1</v>
      </c>
      <c r="M593" s="2">
        <v>6919.32</v>
      </c>
      <c r="N593" s="3">
        <f t="array" ref="N593">$D$4</f>
        <v>3.55</v>
      </c>
      <c r="O593" s="2">
        <f t="array" ref="O593">IF(Tabela_padrão__GM_CONTAS_PAGAR_ABERTOS[[#This Row],[SIGLA_MOEDA]]="US$",Tabela_padrão__GM_CONTAS_PAGAR_ABERTOS[[#This Row],[VALOR_DOCUM]]*$D$4,Tabela_padrão__GM_CONTAS_PAGAR_ABERTOS[[#This Row],[SALDO_CONVERTIDO]])</f>
        <v>6919.32</v>
      </c>
      <c r="P5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3" t="s">
        <v>28</v>
      </c>
      <c r="R593" t="s">
        <v>1381</v>
      </c>
      <c r="S593" s="1">
        <v>42557</v>
      </c>
      <c r="T593" t="s">
        <v>1382</v>
      </c>
      <c r="U593" s="3">
        <v>4.0967000000000002</v>
      </c>
      <c r="V593" s="2">
        <f>Tabela_padrão__GM_CONTAS_PAGAR_ABERTOS[[#This Row],[PTAX DESEMB]]*Tabela_padrão__GM_CONTAS_PAGAR_ABERTOS[[#This Row],[VALOR_DOCUM]]</f>
        <v>28346.378244</v>
      </c>
    </row>
    <row r="594" spans="1:22" hidden="1" x14ac:dyDescent="0.2">
      <c r="A594" t="s">
        <v>17</v>
      </c>
      <c r="B594" t="s">
        <v>18</v>
      </c>
      <c r="C594" s="1">
        <v>42398</v>
      </c>
      <c r="D594" t="s">
        <v>470</v>
      </c>
      <c r="E594">
        <v>19105029</v>
      </c>
      <c r="F594" t="s">
        <v>1383</v>
      </c>
      <c r="G594" s="4">
        <v>42561</v>
      </c>
      <c r="H594" t="s">
        <v>21</v>
      </c>
      <c r="I594" s="2">
        <v>26700</v>
      </c>
      <c r="K594" s="2">
        <v>26700</v>
      </c>
      <c r="L594" s="3">
        <v>1</v>
      </c>
      <c r="M594" s="2">
        <v>26700</v>
      </c>
      <c r="N594" s="3">
        <f t="array" ref="N594">$D$4</f>
        <v>3.55</v>
      </c>
      <c r="O594" s="2">
        <f t="array" ref="O594">IF(Tabela_padrão__GM_CONTAS_PAGAR_ABERTOS[[#This Row],[SIGLA_MOEDA]]="US$",Tabela_padrão__GM_CONTAS_PAGAR_ABERTOS[[#This Row],[VALOR_DOCUM]]*$D$4,Tabela_padrão__GM_CONTAS_PAGAR_ABERTOS[[#This Row],[SALDO_CONVERTIDO]])</f>
        <v>26700</v>
      </c>
      <c r="P5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4" t="s">
        <v>338</v>
      </c>
      <c r="R594" t="s">
        <v>1384</v>
      </c>
      <c r="S594" s="1">
        <v>42557</v>
      </c>
      <c r="T594" t="s">
        <v>1385</v>
      </c>
      <c r="U594" s="3">
        <v>4.0838000000000001</v>
      </c>
      <c r="V594" s="2">
        <f>Tabela_padrão__GM_CONTAS_PAGAR_ABERTOS[[#This Row],[PTAX DESEMB]]*Tabela_padrão__GM_CONTAS_PAGAR_ABERTOS[[#This Row],[VALOR_DOCUM]]</f>
        <v>109037.46</v>
      </c>
    </row>
    <row r="595" spans="1:22" hidden="1" x14ac:dyDescent="0.2">
      <c r="A595" t="s">
        <v>17</v>
      </c>
      <c r="B595" t="s">
        <v>18</v>
      </c>
      <c r="C595" s="1">
        <v>42398</v>
      </c>
      <c r="D595" t="s">
        <v>470</v>
      </c>
      <c r="E595">
        <v>19105029</v>
      </c>
      <c r="F595" t="s">
        <v>471</v>
      </c>
      <c r="G595" s="4">
        <v>42684</v>
      </c>
      <c r="H595" t="s">
        <v>21</v>
      </c>
      <c r="I595" s="2">
        <v>68300</v>
      </c>
      <c r="K595" s="2">
        <v>68300</v>
      </c>
      <c r="L595" s="3">
        <v>1</v>
      </c>
      <c r="M595" s="2">
        <v>68300</v>
      </c>
      <c r="N595" s="3">
        <f t="array" ref="N595">$D$4</f>
        <v>3.55</v>
      </c>
      <c r="O595" s="2">
        <f t="array" ref="O595">IF(Tabela_padrão__GM_CONTAS_PAGAR_ABERTOS[[#This Row],[SIGLA_MOEDA]]="US$",Tabela_padrão__GM_CONTAS_PAGAR_ABERTOS[[#This Row],[VALOR_DOCUM]]*$D$4,Tabela_padrão__GM_CONTAS_PAGAR_ABERTOS[[#This Row],[SALDO_CONVERTIDO]])</f>
        <v>68300</v>
      </c>
      <c r="P5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5" t="s">
        <v>338</v>
      </c>
      <c r="R595" t="s">
        <v>472</v>
      </c>
      <c r="S595" s="1">
        <v>42557</v>
      </c>
      <c r="T595" t="s">
        <v>1386</v>
      </c>
      <c r="U595" s="3">
        <v>4.0838000000000001</v>
      </c>
      <c r="V595" s="2">
        <f>Tabela_padrão__GM_CONTAS_PAGAR_ABERTOS[[#This Row],[PTAX DESEMB]]*Tabela_padrão__GM_CONTAS_PAGAR_ABERTOS[[#This Row],[VALOR_DOCUM]]</f>
        <v>278923.53999999998</v>
      </c>
    </row>
    <row r="596" spans="1:22" hidden="1" x14ac:dyDescent="0.2">
      <c r="A596" t="s">
        <v>17</v>
      </c>
      <c r="B596" t="s">
        <v>330</v>
      </c>
      <c r="C596" s="1">
        <v>42412</v>
      </c>
      <c r="D596" t="s">
        <v>466</v>
      </c>
      <c r="E596">
        <v>13103006</v>
      </c>
      <c r="F596" t="s">
        <v>1387</v>
      </c>
      <c r="G596" s="4">
        <v>42606</v>
      </c>
      <c r="H596" t="s">
        <v>21</v>
      </c>
      <c r="I596" s="2">
        <v>1265.48</v>
      </c>
      <c r="K596" s="2">
        <v>1265.48</v>
      </c>
      <c r="L596" s="3">
        <v>1</v>
      </c>
      <c r="M596" s="2">
        <v>1265.48</v>
      </c>
      <c r="N596" s="3">
        <f t="array" ref="N596">$D$4</f>
        <v>3.55</v>
      </c>
      <c r="O596" s="2">
        <f t="array" ref="O596">IF(Tabela_padrão__GM_CONTAS_PAGAR_ABERTOS[[#This Row],[SIGLA_MOEDA]]="US$",Tabela_padrão__GM_CONTAS_PAGAR_ABERTOS[[#This Row],[VALOR_DOCUM]]*$D$4,Tabela_padrão__GM_CONTAS_PAGAR_ABERTOS[[#This Row],[SALDO_CONVERTIDO]])</f>
        <v>1265.48</v>
      </c>
      <c r="P5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6" t="s">
        <v>28</v>
      </c>
      <c r="S596" s="1">
        <v>42557</v>
      </c>
      <c r="T596" t="s">
        <v>1388</v>
      </c>
      <c r="U596" s="3">
        <v>3.9641999999999999</v>
      </c>
      <c r="V596" s="2">
        <f>Tabela_padrão__GM_CONTAS_PAGAR_ABERTOS[[#This Row],[PTAX DESEMB]]*Tabela_padrão__GM_CONTAS_PAGAR_ABERTOS[[#This Row],[VALOR_DOCUM]]</f>
        <v>5016.6158160000005</v>
      </c>
    </row>
    <row r="597" spans="1:22" hidden="1" x14ac:dyDescent="0.2">
      <c r="A597" t="s">
        <v>17</v>
      </c>
      <c r="B597" t="s">
        <v>330</v>
      </c>
      <c r="C597" s="1">
        <v>42412</v>
      </c>
      <c r="D597" t="s">
        <v>466</v>
      </c>
      <c r="E597">
        <v>13103006</v>
      </c>
      <c r="F597" t="s">
        <v>1387</v>
      </c>
      <c r="G597" s="4">
        <v>42910</v>
      </c>
      <c r="H597" t="s">
        <v>21</v>
      </c>
      <c r="I597" s="2">
        <v>1265.49</v>
      </c>
      <c r="K597" s="2">
        <v>1265.49</v>
      </c>
      <c r="L597" s="3">
        <v>1</v>
      </c>
      <c r="M597" s="2">
        <v>1265.49</v>
      </c>
      <c r="N597" s="3">
        <f t="array" ref="N597">$D$4</f>
        <v>3.55</v>
      </c>
      <c r="O597" s="2">
        <f t="array" ref="O597">IF(Tabela_padrão__GM_CONTAS_PAGAR_ABERTOS[[#This Row],[SIGLA_MOEDA]]="US$",Tabela_padrão__GM_CONTAS_PAGAR_ABERTOS[[#This Row],[VALOR_DOCUM]]*$D$4,Tabela_padrão__GM_CONTAS_PAGAR_ABERTOS[[#This Row],[SALDO_CONVERTIDO]])</f>
        <v>1265.49</v>
      </c>
      <c r="P5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7" t="s">
        <v>28</v>
      </c>
      <c r="S597" s="1">
        <v>42557</v>
      </c>
      <c r="T597" t="s">
        <v>1389</v>
      </c>
      <c r="U597" s="3">
        <v>3.9641999999999999</v>
      </c>
      <c r="V597" s="2">
        <f>Tabela_padrão__GM_CONTAS_PAGAR_ABERTOS[[#This Row],[PTAX DESEMB]]*Tabela_padrão__GM_CONTAS_PAGAR_ABERTOS[[#This Row],[VALOR_DOCUM]]</f>
        <v>5016.6554580000002</v>
      </c>
    </row>
    <row r="598" spans="1:22" hidden="1" x14ac:dyDescent="0.2">
      <c r="A598" t="s">
        <v>17</v>
      </c>
      <c r="B598" t="s">
        <v>330</v>
      </c>
      <c r="C598" s="1">
        <v>42412</v>
      </c>
      <c r="D598" t="s">
        <v>466</v>
      </c>
      <c r="E598">
        <v>13103006</v>
      </c>
      <c r="F598" t="s">
        <v>1387</v>
      </c>
      <c r="G598" s="4">
        <v>43002</v>
      </c>
      <c r="H598" t="s">
        <v>21</v>
      </c>
      <c r="I598" s="2">
        <v>1265.49</v>
      </c>
      <c r="K598" s="2">
        <v>1265.49</v>
      </c>
      <c r="L598" s="3">
        <v>1</v>
      </c>
      <c r="M598" s="2">
        <v>1265.49</v>
      </c>
      <c r="N598" s="3">
        <f t="array" ref="N598">$D$4</f>
        <v>3.55</v>
      </c>
      <c r="O598" s="2">
        <f t="array" ref="O598">IF(Tabela_padrão__GM_CONTAS_PAGAR_ABERTOS[[#This Row],[SIGLA_MOEDA]]="US$",Tabela_padrão__GM_CONTAS_PAGAR_ABERTOS[[#This Row],[VALOR_DOCUM]]*$D$4,Tabela_padrão__GM_CONTAS_PAGAR_ABERTOS[[#This Row],[SALDO_CONVERTIDO]])</f>
        <v>1265.49</v>
      </c>
      <c r="P5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8" t="s">
        <v>28</v>
      </c>
      <c r="S598" s="1">
        <v>42557</v>
      </c>
      <c r="T598" t="s">
        <v>1390</v>
      </c>
      <c r="U598" s="3">
        <v>3.9641999999999999</v>
      </c>
      <c r="V598" s="2">
        <f>Tabela_padrão__GM_CONTAS_PAGAR_ABERTOS[[#This Row],[PTAX DESEMB]]*Tabela_padrão__GM_CONTAS_PAGAR_ABERTOS[[#This Row],[VALOR_DOCUM]]</f>
        <v>5016.6554580000002</v>
      </c>
    </row>
    <row r="599" spans="1:22" hidden="1" x14ac:dyDescent="0.2">
      <c r="A599" t="s">
        <v>17</v>
      </c>
      <c r="B599" t="s">
        <v>323</v>
      </c>
      <c r="C599" s="1">
        <v>42411</v>
      </c>
      <c r="D599" t="s">
        <v>1391</v>
      </c>
      <c r="E599">
        <v>13103006</v>
      </c>
      <c r="F599" t="s">
        <v>1392</v>
      </c>
      <c r="G599" s="4">
        <v>42597</v>
      </c>
      <c r="H599" t="s">
        <v>21</v>
      </c>
      <c r="I599" s="2">
        <v>8146.25</v>
      </c>
      <c r="K599" s="2">
        <v>8146.25</v>
      </c>
      <c r="L599" s="3">
        <v>1</v>
      </c>
      <c r="M599" s="2">
        <v>8146.25</v>
      </c>
      <c r="N599" s="3">
        <f t="array" ref="N599">$D$4</f>
        <v>3.55</v>
      </c>
      <c r="O599" s="2">
        <f t="array" ref="O599">IF(Tabela_padrão__GM_CONTAS_PAGAR_ABERTOS[[#This Row],[SIGLA_MOEDA]]="US$",Tabela_padrão__GM_CONTAS_PAGAR_ABERTOS[[#This Row],[VALOR_DOCUM]]*$D$4,Tabela_padrão__GM_CONTAS_PAGAR_ABERTOS[[#This Row],[SALDO_CONVERTIDO]])</f>
        <v>8146.25</v>
      </c>
      <c r="P5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599" t="s">
        <v>28</v>
      </c>
      <c r="R599" t="s">
        <v>326</v>
      </c>
      <c r="S599" s="1">
        <v>42557</v>
      </c>
      <c r="T599" t="s">
        <v>1393</v>
      </c>
      <c r="U599" s="3">
        <v>3.9411999999999998</v>
      </c>
      <c r="V599" s="2">
        <f>Tabela_padrão__GM_CONTAS_PAGAR_ABERTOS[[#This Row],[PTAX DESEMB]]*Tabela_padrão__GM_CONTAS_PAGAR_ABERTOS[[#This Row],[VALOR_DOCUM]]</f>
        <v>32106.000499999998</v>
      </c>
    </row>
    <row r="600" spans="1:22" hidden="1" x14ac:dyDescent="0.2">
      <c r="A600" t="s">
        <v>17</v>
      </c>
      <c r="B600" t="s">
        <v>323</v>
      </c>
      <c r="C600" s="1">
        <v>42411</v>
      </c>
      <c r="D600" t="s">
        <v>1391</v>
      </c>
      <c r="E600">
        <v>13103006</v>
      </c>
      <c r="F600" t="s">
        <v>1392</v>
      </c>
      <c r="G600" s="4">
        <v>42658</v>
      </c>
      <c r="H600" t="s">
        <v>21</v>
      </c>
      <c r="I600" s="2">
        <v>8146.25</v>
      </c>
      <c r="K600" s="2">
        <v>8146.25</v>
      </c>
      <c r="L600" s="3">
        <v>1</v>
      </c>
      <c r="M600" s="2">
        <v>8146.25</v>
      </c>
      <c r="N600" s="3">
        <f t="array" ref="N600">$D$4</f>
        <v>3.55</v>
      </c>
      <c r="O600" s="2">
        <f t="array" ref="O600">IF(Tabela_padrão__GM_CONTAS_PAGAR_ABERTOS[[#This Row],[SIGLA_MOEDA]]="US$",Tabela_padrão__GM_CONTAS_PAGAR_ABERTOS[[#This Row],[VALOR_DOCUM]]*$D$4,Tabela_padrão__GM_CONTAS_PAGAR_ABERTOS[[#This Row],[SALDO_CONVERTIDO]])</f>
        <v>8146.25</v>
      </c>
      <c r="P6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0" t="s">
        <v>28</v>
      </c>
      <c r="R600" t="s">
        <v>326</v>
      </c>
      <c r="S600" s="1">
        <v>42557</v>
      </c>
      <c r="T600" t="s">
        <v>1394</v>
      </c>
      <c r="U600" s="3">
        <v>3.9411999999999998</v>
      </c>
      <c r="V600" s="2">
        <f>Tabela_padrão__GM_CONTAS_PAGAR_ABERTOS[[#This Row],[PTAX DESEMB]]*Tabela_padrão__GM_CONTAS_PAGAR_ABERTOS[[#This Row],[VALOR_DOCUM]]</f>
        <v>32106.000499999998</v>
      </c>
    </row>
    <row r="601" spans="1:22" hidden="1" x14ac:dyDescent="0.2">
      <c r="A601" t="s">
        <v>17</v>
      </c>
      <c r="B601" t="s">
        <v>323</v>
      </c>
      <c r="C601" s="1">
        <v>42411</v>
      </c>
      <c r="D601" t="s">
        <v>1391</v>
      </c>
      <c r="E601">
        <v>13103006</v>
      </c>
      <c r="F601" t="s">
        <v>1392</v>
      </c>
      <c r="G601" s="4">
        <v>42719</v>
      </c>
      <c r="H601" t="s">
        <v>21</v>
      </c>
      <c r="I601" s="2">
        <v>8146.25</v>
      </c>
      <c r="K601" s="2">
        <v>8146.25</v>
      </c>
      <c r="L601" s="3">
        <v>1</v>
      </c>
      <c r="M601" s="2">
        <v>8146.25</v>
      </c>
      <c r="N601" s="3">
        <f t="array" ref="N601">$D$4</f>
        <v>3.55</v>
      </c>
      <c r="O601" s="2">
        <f t="array" ref="O601">IF(Tabela_padrão__GM_CONTAS_PAGAR_ABERTOS[[#This Row],[SIGLA_MOEDA]]="US$",Tabela_padrão__GM_CONTAS_PAGAR_ABERTOS[[#This Row],[VALOR_DOCUM]]*$D$4,Tabela_padrão__GM_CONTAS_PAGAR_ABERTOS[[#This Row],[SALDO_CONVERTIDO]])</f>
        <v>8146.25</v>
      </c>
      <c r="P6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1" t="s">
        <v>28</v>
      </c>
      <c r="R601" t="s">
        <v>326</v>
      </c>
      <c r="S601" s="1">
        <v>42557</v>
      </c>
      <c r="T601" t="s">
        <v>1395</v>
      </c>
      <c r="U601" s="3">
        <v>3.9411999999999998</v>
      </c>
      <c r="V601" s="2">
        <f>Tabela_padrão__GM_CONTAS_PAGAR_ABERTOS[[#This Row],[PTAX DESEMB]]*Tabela_padrão__GM_CONTAS_PAGAR_ABERTOS[[#This Row],[VALOR_DOCUM]]</f>
        <v>32106.000499999998</v>
      </c>
    </row>
    <row r="602" spans="1:22" hidden="1" x14ac:dyDescent="0.2">
      <c r="A602" t="s">
        <v>17</v>
      </c>
      <c r="B602" t="s">
        <v>18</v>
      </c>
      <c r="C602" s="1">
        <v>42396</v>
      </c>
      <c r="D602" t="s">
        <v>474</v>
      </c>
      <c r="E602">
        <v>19105029</v>
      </c>
      <c r="F602" t="s">
        <v>475</v>
      </c>
      <c r="G602" s="4">
        <v>42597</v>
      </c>
      <c r="H602" t="s">
        <v>21</v>
      </c>
      <c r="I602" s="2">
        <v>39410</v>
      </c>
      <c r="K602" s="2">
        <v>39410</v>
      </c>
      <c r="L602" s="3">
        <v>1</v>
      </c>
      <c r="M602" s="2">
        <v>39410</v>
      </c>
      <c r="N602" s="3">
        <f t="array" ref="N602">$D$4</f>
        <v>3.55</v>
      </c>
      <c r="O602" s="2">
        <f t="array" ref="O602">IF(Tabela_padrão__GM_CONTAS_PAGAR_ABERTOS[[#This Row],[SIGLA_MOEDA]]="US$",Tabela_padrão__GM_CONTAS_PAGAR_ABERTOS[[#This Row],[VALOR_DOCUM]]*$D$4,Tabela_padrão__GM_CONTAS_PAGAR_ABERTOS[[#This Row],[SALDO_CONVERTIDO]])</f>
        <v>39410</v>
      </c>
      <c r="P6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2" t="s">
        <v>338</v>
      </c>
      <c r="R602" t="s">
        <v>476</v>
      </c>
      <c r="S602" s="1">
        <v>42557</v>
      </c>
      <c r="T602" t="s">
        <v>1396</v>
      </c>
      <c r="U602" s="3">
        <v>4.0967000000000002</v>
      </c>
      <c r="V602" s="2">
        <f>Tabela_padrão__GM_CONTAS_PAGAR_ABERTOS[[#This Row],[PTAX DESEMB]]*Tabela_padrão__GM_CONTAS_PAGAR_ABERTOS[[#This Row],[VALOR_DOCUM]]</f>
        <v>161450.94700000001</v>
      </c>
    </row>
    <row r="603" spans="1:22" hidden="1" x14ac:dyDescent="0.2">
      <c r="A603" t="s">
        <v>17</v>
      </c>
      <c r="B603" t="s">
        <v>18</v>
      </c>
      <c r="C603" s="1">
        <v>42434</v>
      </c>
      <c r="D603" t="s">
        <v>1397</v>
      </c>
      <c r="E603">
        <v>13130017</v>
      </c>
      <c r="F603" t="s">
        <v>1398</v>
      </c>
      <c r="G603" s="4">
        <v>42618</v>
      </c>
      <c r="H603" t="s">
        <v>21</v>
      </c>
      <c r="I603" s="2">
        <v>4655.8</v>
      </c>
      <c r="K603" s="2">
        <v>4655.8</v>
      </c>
      <c r="L603" s="3">
        <v>1</v>
      </c>
      <c r="M603" s="2">
        <v>4655.8</v>
      </c>
      <c r="N603" s="3">
        <f t="array" ref="N603">$D$4</f>
        <v>3.55</v>
      </c>
      <c r="O603" s="2">
        <f t="array" ref="O603">IF(Tabela_padrão__GM_CONTAS_PAGAR_ABERTOS[[#This Row],[SIGLA_MOEDA]]="US$",Tabela_padrão__GM_CONTAS_PAGAR_ABERTOS[[#This Row],[VALOR_DOCUM]]*$D$4,Tabela_padrão__GM_CONTAS_PAGAR_ABERTOS[[#This Row],[SALDO_CONVERTIDO]])</f>
        <v>4655.8</v>
      </c>
      <c r="P6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3" t="s">
        <v>458</v>
      </c>
      <c r="R603" t="s">
        <v>1399</v>
      </c>
      <c r="S603" s="1">
        <v>42557</v>
      </c>
      <c r="T603" t="s">
        <v>1400</v>
      </c>
      <c r="U603" s="3">
        <v>3.7187999999999999</v>
      </c>
      <c r="V603" s="2">
        <f>Tabela_padrão__GM_CONTAS_PAGAR_ABERTOS[[#This Row],[PTAX DESEMB]]*Tabela_padrão__GM_CONTAS_PAGAR_ABERTOS[[#This Row],[VALOR_DOCUM]]</f>
        <v>17313.98904</v>
      </c>
    </row>
    <row r="604" spans="1:22" hidden="1" x14ac:dyDescent="0.2">
      <c r="A604" t="s">
        <v>17</v>
      </c>
      <c r="B604" t="s">
        <v>18</v>
      </c>
      <c r="C604" s="1">
        <v>42434</v>
      </c>
      <c r="D604" t="s">
        <v>1397</v>
      </c>
      <c r="E604">
        <v>13130017</v>
      </c>
      <c r="F604" t="s">
        <v>1398</v>
      </c>
      <c r="G604" s="4">
        <v>42679</v>
      </c>
      <c r="H604" t="s">
        <v>21</v>
      </c>
      <c r="I604" s="2">
        <v>4655.8</v>
      </c>
      <c r="K604" s="2">
        <v>4655.8</v>
      </c>
      <c r="L604" s="3">
        <v>1</v>
      </c>
      <c r="M604" s="2">
        <v>4655.8</v>
      </c>
      <c r="N604" s="3">
        <f t="array" ref="N604">$D$4</f>
        <v>3.55</v>
      </c>
      <c r="O604" s="2">
        <f t="array" ref="O604">IF(Tabela_padrão__GM_CONTAS_PAGAR_ABERTOS[[#This Row],[SIGLA_MOEDA]]="US$",Tabela_padrão__GM_CONTAS_PAGAR_ABERTOS[[#This Row],[VALOR_DOCUM]]*$D$4,Tabela_padrão__GM_CONTAS_PAGAR_ABERTOS[[#This Row],[SALDO_CONVERTIDO]])</f>
        <v>4655.8</v>
      </c>
      <c r="P6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4" t="s">
        <v>458</v>
      </c>
      <c r="R604" t="s">
        <v>1399</v>
      </c>
      <c r="S604" s="1">
        <v>42557</v>
      </c>
      <c r="T604" t="s">
        <v>1401</v>
      </c>
      <c r="U604" s="3">
        <v>3.7187999999999999</v>
      </c>
      <c r="V604" s="2">
        <f>Tabela_padrão__GM_CONTAS_PAGAR_ABERTOS[[#This Row],[PTAX DESEMB]]*Tabela_padrão__GM_CONTAS_PAGAR_ABERTOS[[#This Row],[VALOR_DOCUM]]</f>
        <v>17313.98904</v>
      </c>
    </row>
    <row r="605" spans="1:22" hidden="1" x14ac:dyDescent="0.2">
      <c r="A605" t="s">
        <v>17</v>
      </c>
      <c r="B605" t="s">
        <v>330</v>
      </c>
      <c r="C605" s="1">
        <v>42401</v>
      </c>
      <c r="D605" t="s">
        <v>466</v>
      </c>
      <c r="E605">
        <v>13103006</v>
      </c>
      <c r="F605" t="s">
        <v>467</v>
      </c>
      <c r="G605" s="4">
        <v>42971</v>
      </c>
      <c r="H605" t="s">
        <v>21</v>
      </c>
      <c r="I605" s="2">
        <v>2574.5100000000002</v>
      </c>
      <c r="K605" s="2">
        <v>2574.5100000000002</v>
      </c>
      <c r="L605" s="3">
        <v>1</v>
      </c>
      <c r="M605" s="2">
        <v>2574.5100000000002</v>
      </c>
      <c r="N605" s="3">
        <f t="array" ref="N605">$D$4</f>
        <v>3.55</v>
      </c>
      <c r="O605" s="2">
        <f t="array" ref="O605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6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5" t="s">
        <v>28</v>
      </c>
      <c r="S605" s="1">
        <v>42557</v>
      </c>
      <c r="T605" t="s">
        <v>1402</v>
      </c>
      <c r="U605" s="3">
        <v>4.0427999999999997</v>
      </c>
      <c r="V605" s="2">
        <f>Tabela_padrão__GM_CONTAS_PAGAR_ABERTOS[[#This Row],[PTAX DESEMB]]*Tabela_padrão__GM_CONTAS_PAGAR_ABERTOS[[#This Row],[VALOR_DOCUM]]</f>
        <v>10408.229028</v>
      </c>
    </row>
    <row r="606" spans="1:22" hidden="1" x14ac:dyDescent="0.2">
      <c r="A606" t="s">
        <v>17</v>
      </c>
      <c r="B606" t="s">
        <v>25</v>
      </c>
      <c r="C606" s="1">
        <v>42433</v>
      </c>
      <c r="D606" t="s">
        <v>490</v>
      </c>
      <c r="E606">
        <v>13101001</v>
      </c>
      <c r="F606" t="s">
        <v>1403</v>
      </c>
      <c r="G606" s="4">
        <v>42790</v>
      </c>
      <c r="H606" t="s">
        <v>66</v>
      </c>
      <c r="I606" s="2">
        <v>1500000</v>
      </c>
      <c r="J606">
        <v>0</v>
      </c>
      <c r="K606" s="2">
        <v>1500000</v>
      </c>
      <c r="L606" s="3">
        <v>3.2904</v>
      </c>
      <c r="M606" s="2">
        <v>4935600</v>
      </c>
      <c r="N606" s="3">
        <f t="array" ref="N606">$D$4</f>
        <v>3.55</v>
      </c>
      <c r="O606" s="2">
        <f t="array" ref="O606">IF(Tabela_padrão__GM_CONTAS_PAGAR_ABERTOS[[#This Row],[SIGLA_MOEDA]]="US$",Tabela_padrão__GM_CONTAS_PAGAR_ABERTOS[[#This Row],[VALOR_DOCUM]]*$D$4,Tabela_padrão__GM_CONTAS_PAGAR_ABERTOS[[#This Row],[SALDO_CONVERTIDO]])</f>
        <v>5325000</v>
      </c>
      <c r="P60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606" t="s">
        <v>28</v>
      </c>
      <c r="R606" t="s">
        <v>492</v>
      </c>
      <c r="S606" s="1">
        <v>42557</v>
      </c>
      <c r="T606" t="s">
        <v>1404</v>
      </c>
      <c r="U606" s="3">
        <v>3.8504</v>
      </c>
      <c r="V606" s="2">
        <f>Tabela_padrão__GM_CONTAS_PAGAR_ABERTOS[[#This Row],[PTAX DESEMB]]*Tabela_padrão__GM_CONTAS_PAGAR_ABERTOS[[#This Row],[VALOR_DOCUM]]</f>
        <v>5775600</v>
      </c>
    </row>
    <row r="607" spans="1:22" hidden="1" x14ac:dyDescent="0.2">
      <c r="A607" t="s">
        <v>285</v>
      </c>
      <c r="B607" t="s">
        <v>18</v>
      </c>
      <c r="C607" s="1">
        <v>42424</v>
      </c>
      <c r="D607" t="s">
        <v>496</v>
      </c>
      <c r="E607">
        <v>15101003</v>
      </c>
      <c r="F607" t="s">
        <v>1405</v>
      </c>
      <c r="G607" s="4">
        <v>42424</v>
      </c>
      <c r="H607" t="s">
        <v>21</v>
      </c>
      <c r="I607" s="2">
        <v>33750</v>
      </c>
      <c r="J607">
        <v>11957.5</v>
      </c>
      <c r="K607" s="2">
        <v>21792.5</v>
      </c>
      <c r="L607" s="3">
        <v>1</v>
      </c>
      <c r="M607" s="2">
        <v>21792.5</v>
      </c>
      <c r="N607" s="3">
        <f t="array" ref="N607">$D$4</f>
        <v>3.55</v>
      </c>
      <c r="O607" s="2">
        <f t="array" ref="O607">IF(Tabela_padrão__GM_CONTAS_PAGAR_ABERTOS[[#This Row],[SIGLA_MOEDA]]="US$",Tabela_padrão__GM_CONTAS_PAGAR_ABERTOS[[#This Row],[VALOR_DOCUM]]*$D$4,Tabela_padrão__GM_CONTAS_PAGAR_ABERTOS[[#This Row],[SALDO_CONVERTIDO]])</f>
        <v>21792.5</v>
      </c>
      <c r="P6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7" t="s">
        <v>28</v>
      </c>
      <c r="R607" t="s">
        <v>498</v>
      </c>
      <c r="S607" s="1">
        <v>42557</v>
      </c>
      <c r="T607" t="s">
        <v>1406</v>
      </c>
      <c r="U607" s="3">
        <v>3.9683999999999999</v>
      </c>
      <c r="V607" s="2">
        <f>Tabela_padrão__GM_CONTAS_PAGAR_ABERTOS[[#This Row],[PTAX DESEMB]]*Tabela_padrão__GM_CONTAS_PAGAR_ABERTOS[[#This Row],[VALOR_DOCUM]]</f>
        <v>133933.5</v>
      </c>
    </row>
    <row r="608" spans="1:22" hidden="1" x14ac:dyDescent="0.2">
      <c r="A608" t="s">
        <v>285</v>
      </c>
      <c r="B608" t="s">
        <v>18</v>
      </c>
      <c r="C608" s="1">
        <v>42439</v>
      </c>
      <c r="D608" t="s">
        <v>203</v>
      </c>
      <c r="E608">
        <v>19105018</v>
      </c>
      <c r="F608" t="s">
        <v>513</v>
      </c>
      <c r="G608" s="4">
        <v>42562</v>
      </c>
      <c r="H608" t="s">
        <v>21</v>
      </c>
      <c r="I608" s="2">
        <v>45808.77</v>
      </c>
      <c r="K608" s="2">
        <v>45808.77</v>
      </c>
      <c r="L608" s="3">
        <v>1</v>
      </c>
      <c r="M608" s="2">
        <v>45808.77</v>
      </c>
      <c r="N608" s="3">
        <f t="array" ref="N608">$D$4</f>
        <v>3.55</v>
      </c>
      <c r="O608" s="2">
        <f t="array" ref="O608">IF(Tabela_padrão__GM_CONTAS_PAGAR_ABERTOS[[#This Row],[SIGLA_MOEDA]]="US$",Tabela_padrão__GM_CONTAS_PAGAR_ABERTOS[[#This Row],[VALOR_DOCUM]]*$D$4,Tabela_padrão__GM_CONTAS_PAGAR_ABERTOS[[#This Row],[SALDO_CONVERTIDO]])</f>
        <v>45808.77</v>
      </c>
      <c r="P6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8" t="s">
        <v>514</v>
      </c>
      <c r="R608" t="s">
        <v>515</v>
      </c>
      <c r="S608" s="1">
        <v>42557</v>
      </c>
      <c r="T608" t="s">
        <v>1407</v>
      </c>
      <c r="U608" s="3">
        <v>3.7037</v>
      </c>
      <c r="V608" s="2">
        <f>Tabela_padrão__GM_CONTAS_PAGAR_ABERTOS[[#This Row],[PTAX DESEMB]]*Tabela_padrão__GM_CONTAS_PAGAR_ABERTOS[[#This Row],[VALOR_DOCUM]]</f>
        <v>169661.94144899998</v>
      </c>
    </row>
    <row r="609" spans="1:22" hidden="1" x14ac:dyDescent="0.2">
      <c r="A609" t="s">
        <v>285</v>
      </c>
      <c r="B609" t="s">
        <v>18</v>
      </c>
      <c r="C609" s="1">
        <v>42439</v>
      </c>
      <c r="D609" t="s">
        <v>203</v>
      </c>
      <c r="E609">
        <v>19105018</v>
      </c>
      <c r="F609" t="s">
        <v>513</v>
      </c>
      <c r="G609" s="4">
        <v>42716</v>
      </c>
      <c r="H609" t="s">
        <v>21</v>
      </c>
      <c r="I609" s="2">
        <v>45808.77</v>
      </c>
      <c r="K609" s="2">
        <v>45808.77</v>
      </c>
      <c r="L609" s="3">
        <v>1</v>
      </c>
      <c r="M609" s="2">
        <v>45808.77</v>
      </c>
      <c r="N609" s="3">
        <f t="array" ref="N609">$D$4</f>
        <v>3.55</v>
      </c>
      <c r="O609" s="2">
        <f t="array" ref="O609">IF(Tabela_padrão__GM_CONTAS_PAGAR_ABERTOS[[#This Row],[SIGLA_MOEDA]]="US$",Tabela_padrão__GM_CONTAS_PAGAR_ABERTOS[[#This Row],[VALOR_DOCUM]]*$D$4,Tabela_padrão__GM_CONTAS_PAGAR_ABERTOS[[#This Row],[SALDO_CONVERTIDO]])</f>
        <v>45808.77</v>
      </c>
      <c r="P6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09" t="s">
        <v>514</v>
      </c>
      <c r="R609" t="s">
        <v>515</v>
      </c>
      <c r="S609" s="1">
        <v>42557</v>
      </c>
      <c r="T609" t="s">
        <v>1408</v>
      </c>
      <c r="U609" s="3">
        <v>3.7037</v>
      </c>
      <c r="V609" s="2">
        <f>Tabela_padrão__GM_CONTAS_PAGAR_ABERTOS[[#This Row],[PTAX DESEMB]]*Tabela_padrão__GM_CONTAS_PAGAR_ABERTOS[[#This Row],[VALOR_DOCUM]]</f>
        <v>169661.94144899998</v>
      </c>
    </row>
    <row r="610" spans="1:22" hidden="1" x14ac:dyDescent="0.2">
      <c r="A610" t="s">
        <v>285</v>
      </c>
      <c r="B610" t="s">
        <v>18</v>
      </c>
      <c r="C610" s="1">
        <v>42439</v>
      </c>
      <c r="D610" t="s">
        <v>203</v>
      </c>
      <c r="E610">
        <v>19105018</v>
      </c>
      <c r="F610" t="s">
        <v>513</v>
      </c>
      <c r="G610" s="4">
        <v>42776</v>
      </c>
      <c r="H610" t="s">
        <v>21</v>
      </c>
      <c r="I610" s="2">
        <v>45808.77</v>
      </c>
      <c r="K610" s="2">
        <v>45808.77</v>
      </c>
      <c r="L610" s="3">
        <v>1</v>
      </c>
      <c r="M610" s="2">
        <v>45808.77</v>
      </c>
      <c r="N610" s="3">
        <f t="array" ref="N610">$D$4</f>
        <v>3.55</v>
      </c>
      <c r="O610" s="2">
        <f t="array" ref="O610">IF(Tabela_padrão__GM_CONTAS_PAGAR_ABERTOS[[#This Row],[SIGLA_MOEDA]]="US$",Tabela_padrão__GM_CONTAS_PAGAR_ABERTOS[[#This Row],[VALOR_DOCUM]]*$D$4,Tabela_padrão__GM_CONTAS_PAGAR_ABERTOS[[#This Row],[SALDO_CONVERTIDO]])</f>
        <v>45808.77</v>
      </c>
      <c r="P6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0" t="s">
        <v>514</v>
      </c>
      <c r="R610" t="s">
        <v>515</v>
      </c>
      <c r="S610" s="1">
        <v>42557</v>
      </c>
      <c r="T610" t="s">
        <v>1409</v>
      </c>
      <c r="U610" s="3">
        <v>3.7037</v>
      </c>
      <c r="V610" s="2">
        <f>Tabela_padrão__GM_CONTAS_PAGAR_ABERTOS[[#This Row],[PTAX DESEMB]]*Tabela_padrão__GM_CONTAS_PAGAR_ABERTOS[[#This Row],[VALOR_DOCUM]]</f>
        <v>169661.94144899998</v>
      </c>
    </row>
    <row r="611" spans="1:22" hidden="1" x14ac:dyDescent="0.2">
      <c r="A611" t="s">
        <v>17</v>
      </c>
      <c r="B611" t="s">
        <v>25</v>
      </c>
      <c r="C611" s="1">
        <v>42482</v>
      </c>
      <c r="D611" t="s">
        <v>1410</v>
      </c>
      <c r="E611">
        <v>13101001</v>
      </c>
      <c r="F611" t="s">
        <v>1411</v>
      </c>
      <c r="G611" s="4">
        <v>42850</v>
      </c>
      <c r="H611" t="s">
        <v>21</v>
      </c>
      <c r="I611" s="2">
        <v>530469</v>
      </c>
      <c r="J611">
        <v>0</v>
      </c>
      <c r="K611" s="2">
        <v>530469</v>
      </c>
      <c r="L611" s="3">
        <v>1</v>
      </c>
      <c r="M611" s="2">
        <v>530469</v>
      </c>
      <c r="N611" s="3">
        <f t="array" ref="N611">$D$4</f>
        <v>3.55</v>
      </c>
      <c r="O611" s="2">
        <f t="array" ref="O611">IF(Tabela_padrão__GM_CONTAS_PAGAR_ABERTOS[[#This Row],[SIGLA_MOEDA]]="US$",Tabela_padrão__GM_CONTAS_PAGAR_ABERTOS[[#This Row],[VALOR_DOCUM]]*$D$4,Tabela_padrão__GM_CONTAS_PAGAR_ABERTOS[[#This Row],[SALDO_CONVERTIDO]])</f>
        <v>530469</v>
      </c>
      <c r="P6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1" t="s">
        <v>28</v>
      </c>
      <c r="R611" t="s">
        <v>492</v>
      </c>
      <c r="S611" s="1">
        <v>42557</v>
      </c>
      <c r="T611" t="s">
        <v>1412</v>
      </c>
      <c r="U611" s="3">
        <v>3.5503</v>
      </c>
      <c r="V611" s="2">
        <f>Tabela_padrão__GM_CONTAS_PAGAR_ABERTOS[[#This Row],[PTAX DESEMB]]*Tabela_padrão__GM_CONTAS_PAGAR_ABERTOS[[#This Row],[VALOR_DOCUM]]</f>
        <v>1883324.0907000001</v>
      </c>
    </row>
    <row r="612" spans="1:22" hidden="1" x14ac:dyDescent="0.2">
      <c r="A612" t="s">
        <v>17</v>
      </c>
      <c r="B612" t="s">
        <v>18</v>
      </c>
      <c r="C612" s="1">
        <v>42466</v>
      </c>
      <c r="D612" t="s">
        <v>203</v>
      </c>
      <c r="E612">
        <v>19105029</v>
      </c>
      <c r="F612" t="s">
        <v>526</v>
      </c>
      <c r="G612" s="4">
        <v>44357</v>
      </c>
      <c r="H612" t="s">
        <v>21</v>
      </c>
      <c r="I612" s="2">
        <v>27801.58</v>
      </c>
      <c r="K612" s="2">
        <v>27801.58</v>
      </c>
      <c r="L612" s="3">
        <v>1</v>
      </c>
      <c r="M612" s="2">
        <v>27801.58</v>
      </c>
      <c r="N612" s="3">
        <f t="array" ref="N612">$D$4</f>
        <v>3.55</v>
      </c>
      <c r="O612" s="2">
        <f t="array" ref="O612">IF(Tabela_padrão__GM_CONTAS_PAGAR_ABERTOS[[#This Row],[SIGLA_MOEDA]]="US$",Tabela_padrão__GM_CONTAS_PAGAR_ABERTOS[[#This Row],[VALOR_DOCUM]]*$D$4,Tabela_padrão__GM_CONTAS_PAGAR_ABERTOS[[#This Row],[SALDO_CONVERTIDO]])</f>
        <v>27801.58</v>
      </c>
      <c r="P6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2" t="s">
        <v>527</v>
      </c>
      <c r="R612" t="s">
        <v>528</v>
      </c>
      <c r="S612" s="1">
        <v>42557</v>
      </c>
      <c r="T612" t="s">
        <v>1413</v>
      </c>
      <c r="U612" s="3">
        <v>3.6581000000000001</v>
      </c>
      <c r="V612" s="2">
        <f>Tabela_padrão__GM_CONTAS_PAGAR_ABERTOS[[#This Row],[PTAX DESEMB]]*Tabela_padrão__GM_CONTAS_PAGAR_ABERTOS[[#This Row],[VALOR_DOCUM]]</f>
        <v>101700.95979800001</v>
      </c>
    </row>
    <row r="613" spans="1:22" hidden="1" x14ac:dyDescent="0.2">
      <c r="A613" t="s">
        <v>17</v>
      </c>
      <c r="B613" t="s">
        <v>18</v>
      </c>
      <c r="C613" s="1">
        <v>42466</v>
      </c>
      <c r="D613" t="s">
        <v>203</v>
      </c>
      <c r="E613">
        <v>19105029</v>
      </c>
      <c r="F613" t="s">
        <v>526</v>
      </c>
      <c r="G613" s="4">
        <v>44449</v>
      </c>
      <c r="H613" t="s">
        <v>21</v>
      </c>
      <c r="I613" s="2">
        <v>27801.58</v>
      </c>
      <c r="K613" s="2">
        <v>27801.58</v>
      </c>
      <c r="L613" s="3">
        <v>1</v>
      </c>
      <c r="M613" s="2">
        <v>27801.58</v>
      </c>
      <c r="N613" s="3">
        <f t="array" ref="N613">$D$4</f>
        <v>3.55</v>
      </c>
      <c r="O613" s="2">
        <f t="array" ref="O613">IF(Tabela_padrão__GM_CONTAS_PAGAR_ABERTOS[[#This Row],[SIGLA_MOEDA]]="US$",Tabela_padrão__GM_CONTAS_PAGAR_ABERTOS[[#This Row],[VALOR_DOCUM]]*$D$4,Tabela_padrão__GM_CONTAS_PAGAR_ABERTOS[[#This Row],[SALDO_CONVERTIDO]])</f>
        <v>27801.58</v>
      </c>
      <c r="P6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3" t="s">
        <v>527</v>
      </c>
      <c r="R613" t="s">
        <v>528</v>
      </c>
      <c r="S613" s="1">
        <v>42557</v>
      </c>
      <c r="T613" t="s">
        <v>1414</v>
      </c>
      <c r="U613" s="3">
        <v>3.6581000000000001</v>
      </c>
      <c r="V613" s="2">
        <f>Tabela_padrão__GM_CONTAS_PAGAR_ABERTOS[[#This Row],[PTAX DESEMB]]*Tabela_padrão__GM_CONTAS_PAGAR_ABERTOS[[#This Row],[VALOR_DOCUM]]</f>
        <v>101700.95979800001</v>
      </c>
    </row>
    <row r="614" spans="1:22" hidden="1" x14ac:dyDescent="0.2">
      <c r="A614" t="s">
        <v>17</v>
      </c>
      <c r="B614" t="s">
        <v>18</v>
      </c>
      <c r="C614" s="1">
        <v>42466</v>
      </c>
      <c r="D614" t="s">
        <v>203</v>
      </c>
      <c r="E614">
        <v>19105029</v>
      </c>
      <c r="F614" t="s">
        <v>526</v>
      </c>
      <c r="G614" s="4">
        <v>44571</v>
      </c>
      <c r="H614" t="s">
        <v>21</v>
      </c>
      <c r="I614" s="2">
        <v>27801.58</v>
      </c>
      <c r="K614" s="2">
        <v>27801.58</v>
      </c>
      <c r="L614" s="3">
        <v>1</v>
      </c>
      <c r="M614" s="2">
        <v>27801.58</v>
      </c>
      <c r="N614" s="3">
        <f t="array" ref="N614">$D$4</f>
        <v>3.55</v>
      </c>
      <c r="O614" s="2">
        <f t="array" ref="O614">IF(Tabela_padrão__GM_CONTAS_PAGAR_ABERTOS[[#This Row],[SIGLA_MOEDA]]="US$",Tabela_padrão__GM_CONTAS_PAGAR_ABERTOS[[#This Row],[VALOR_DOCUM]]*$D$4,Tabela_padrão__GM_CONTAS_PAGAR_ABERTOS[[#This Row],[SALDO_CONVERTIDO]])</f>
        <v>27801.58</v>
      </c>
      <c r="P6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4" t="s">
        <v>527</v>
      </c>
      <c r="R614" t="s">
        <v>528</v>
      </c>
      <c r="S614" s="1">
        <v>42557</v>
      </c>
      <c r="T614" t="s">
        <v>1415</v>
      </c>
      <c r="U614" s="3">
        <v>3.6581000000000001</v>
      </c>
      <c r="V614" s="2">
        <f>Tabela_padrão__GM_CONTAS_PAGAR_ABERTOS[[#This Row],[PTAX DESEMB]]*Tabela_padrão__GM_CONTAS_PAGAR_ABERTOS[[#This Row],[VALOR_DOCUM]]</f>
        <v>101700.95979800001</v>
      </c>
    </row>
    <row r="615" spans="1:22" hidden="1" x14ac:dyDescent="0.2">
      <c r="A615" t="s">
        <v>17</v>
      </c>
      <c r="B615" t="s">
        <v>18</v>
      </c>
      <c r="C615" s="1">
        <v>42466</v>
      </c>
      <c r="D615" t="s">
        <v>203</v>
      </c>
      <c r="E615">
        <v>19105029</v>
      </c>
      <c r="F615" t="s">
        <v>526</v>
      </c>
      <c r="G615" s="4">
        <v>44783</v>
      </c>
      <c r="H615" t="s">
        <v>21</v>
      </c>
      <c r="I615" s="2">
        <v>27801.58</v>
      </c>
      <c r="K615" s="2">
        <v>27801.58</v>
      </c>
      <c r="L615" s="3">
        <v>1</v>
      </c>
      <c r="M615" s="2">
        <v>27801.58</v>
      </c>
      <c r="N615" s="3">
        <f t="array" ref="N615">$D$4</f>
        <v>3.55</v>
      </c>
      <c r="O615" s="2">
        <f t="array" ref="O615">IF(Tabela_padrão__GM_CONTAS_PAGAR_ABERTOS[[#This Row],[SIGLA_MOEDA]]="US$",Tabela_padrão__GM_CONTAS_PAGAR_ABERTOS[[#This Row],[VALOR_DOCUM]]*$D$4,Tabela_padrão__GM_CONTAS_PAGAR_ABERTOS[[#This Row],[SALDO_CONVERTIDO]])</f>
        <v>27801.58</v>
      </c>
      <c r="P6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5" t="s">
        <v>527</v>
      </c>
      <c r="R615" t="s">
        <v>528</v>
      </c>
      <c r="S615" s="1">
        <v>42557</v>
      </c>
      <c r="T615" t="s">
        <v>1416</v>
      </c>
      <c r="U615" s="3">
        <v>3.6581000000000001</v>
      </c>
      <c r="V615" s="2">
        <f>Tabela_padrão__GM_CONTAS_PAGAR_ABERTOS[[#This Row],[PTAX DESEMB]]*Tabela_padrão__GM_CONTAS_PAGAR_ABERTOS[[#This Row],[VALOR_DOCUM]]</f>
        <v>101700.95979800001</v>
      </c>
    </row>
    <row r="616" spans="1:22" hidden="1" x14ac:dyDescent="0.2">
      <c r="A616" t="s">
        <v>17</v>
      </c>
      <c r="B616" t="s">
        <v>18</v>
      </c>
      <c r="C616" s="1">
        <v>42466</v>
      </c>
      <c r="D616" t="s">
        <v>203</v>
      </c>
      <c r="E616">
        <v>19105029</v>
      </c>
      <c r="F616" t="s">
        <v>526</v>
      </c>
      <c r="G616" s="4">
        <v>44844</v>
      </c>
      <c r="H616" t="s">
        <v>21</v>
      </c>
      <c r="I616" s="2">
        <v>27801.58</v>
      </c>
      <c r="K616" s="2">
        <v>27801.58</v>
      </c>
      <c r="L616" s="3">
        <v>1</v>
      </c>
      <c r="M616" s="2">
        <v>27801.58</v>
      </c>
      <c r="N616" s="3">
        <f t="array" ref="N616">$D$4</f>
        <v>3.55</v>
      </c>
      <c r="O616" s="2">
        <f t="array" ref="O616">IF(Tabela_padrão__GM_CONTAS_PAGAR_ABERTOS[[#This Row],[SIGLA_MOEDA]]="US$",Tabela_padrão__GM_CONTAS_PAGAR_ABERTOS[[#This Row],[VALOR_DOCUM]]*$D$4,Tabela_padrão__GM_CONTAS_PAGAR_ABERTOS[[#This Row],[SALDO_CONVERTIDO]])</f>
        <v>27801.58</v>
      </c>
      <c r="P6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6" t="s">
        <v>527</v>
      </c>
      <c r="R616" t="s">
        <v>528</v>
      </c>
      <c r="S616" s="1">
        <v>42557</v>
      </c>
      <c r="T616" t="s">
        <v>1417</v>
      </c>
      <c r="U616" s="3">
        <v>3.6581000000000001</v>
      </c>
      <c r="V616" s="2">
        <f>Tabela_padrão__GM_CONTAS_PAGAR_ABERTOS[[#This Row],[PTAX DESEMB]]*Tabela_padrão__GM_CONTAS_PAGAR_ABERTOS[[#This Row],[VALOR_DOCUM]]</f>
        <v>101700.95979800001</v>
      </c>
    </row>
    <row r="617" spans="1:22" hidden="1" x14ac:dyDescent="0.2">
      <c r="A617" t="s">
        <v>17</v>
      </c>
      <c r="B617" t="s">
        <v>18</v>
      </c>
      <c r="C617" s="1">
        <v>42466</v>
      </c>
      <c r="D617" t="s">
        <v>203</v>
      </c>
      <c r="E617">
        <v>19105029</v>
      </c>
      <c r="F617" t="s">
        <v>526</v>
      </c>
      <c r="G617" s="4">
        <v>45270</v>
      </c>
      <c r="H617" t="s">
        <v>21</v>
      </c>
      <c r="I617" s="2">
        <v>27801.58</v>
      </c>
      <c r="K617" s="2">
        <v>27801.58</v>
      </c>
      <c r="L617" s="3">
        <v>1</v>
      </c>
      <c r="M617" s="2">
        <v>27801.58</v>
      </c>
      <c r="N617" s="3">
        <f t="array" ref="N617">$D$4</f>
        <v>3.55</v>
      </c>
      <c r="O617" s="2">
        <f t="array" ref="O617">IF(Tabela_padrão__GM_CONTAS_PAGAR_ABERTOS[[#This Row],[SIGLA_MOEDA]]="US$",Tabela_padrão__GM_CONTAS_PAGAR_ABERTOS[[#This Row],[VALOR_DOCUM]]*$D$4,Tabela_padrão__GM_CONTAS_PAGAR_ABERTOS[[#This Row],[SALDO_CONVERTIDO]])</f>
        <v>27801.58</v>
      </c>
      <c r="P6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7" t="s">
        <v>527</v>
      </c>
      <c r="R617" t="s">
        <v>528</v>
      </c>
      <c r="S617" s="1">
        <v>42557</v>
      </c>
      <c r="T617" t="s">
        <v>1418</v>
      </c>
      <c r="U617" s="3">
        <v>3.6581000000000001</v>
      </c>
      <c r="V617" s="2">
        <f>Tabela_padrão__GM_CONTAS_PAGAR_ABERTOS[[#This Row],[PTAX DESEMB]]*Tabela_padrão__GM_CONTAS_PAGAR_ABERTOS[[#This Row],[VALOR_DOCUM]]</f>
        <v>101700.95979800001</v>
      </c>
    </row>
    <row r="618" spans="1:22" hidden="1" x14ac:dyDescent="0.2">
      <c r="A618" t="s">
        <v>17</v>
      </c>
      <c r="B618" t="s">
        <v>18</v>
      </c>
      <c r="C618" s="1">
        <v>42466</v>
      </c>
      <c r="D618" t="s">
        <v>203</v>
      </c>
      <c r="E618">
        <v>19105029</v>
      </c>
      <c r="F618" t="s">
        <v>526</v>
      </c>
      <c r="G618" s="4">
        <v>45422</v>
      </c>
      <c r="H618" t="s">
        <v>21</v>
      </c>
      <c r="I618" s="2">
        <v>27801.58</v>
      </c>
      <c r="K618" s="2">
        <v>27801.58</v>
      </c>
      <c r="L618" s="3">
        <v>1</v>
      </c>
      <c r="M618" s="2">
        <v>27801.58</v>
      </c>
      <c r="N618" s="3">
        <f t="array" ref="N618">$D$4</f>
        <v>3.55</v>
      </c>
      <c r="O618" s="2">
        <f t="array" ref="O618">IF(Tabela_padrão__GM_CONTAS_PAGAR_ABERTOS[[#This Row],[SIGLA_MOEDA]]="US$",Tabela_padrão__GM_CONTAS_PAGAR_ABERTOS[[#This Row],[VALOR_DOCUM]]*$D$4,Tabela_padrão__GM_CONTAS_PAGAR_ABERTOS[[#This Row],[SALDO_CONVERTIDO]])</f>
        <v>27801.58</v>
      </c>
      <c r="P6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8" t="s">
        <v>527</v>
      </c>
      <c r="R618" t="s">
        <v>528</v>
      </c>
      <c r="S618" s="1">
        <v>42557</v>
      </c>
      <c r="T618" t="s">
        <v>1419</v>
      </c>
      <c r="U618" s="3">
        <v>3.6581000000000001</v>
      </c>
      <c r="V618" s="2">
        <f>Tabela_padrão__GM_CONTAS_PAGAR_ABERTOS[[#This Row],[PTAX DESEMB]]*Tabela_padrão__GM_CONTAS_PAGAR_ABERTOS[[#This Row],[VALOR_DOCUM]]</f>
        <v>101700.95979800001</v>
      </c>
    </row>
    <row r="619" spans="1:22" hidden="1" x14ac:dyDescent="0.2">
      <c r="A619" t="s">
        <v>17</v>
      </c>
      <c r="B619" t="s">
        <v>18</v>
      </c>
      <c r="C619" s="1">
        <v>42466</v>
      </c>
      <c r="D619" t="s">
        <v>203</v>
      </c>
      <c r="E619">
        <v>19105029</v>
      </c>
      <c r="F619" t="s">
        <v>526</v>
      </c>
      <c r="G619" s="4">
        <v>45483</v>
      </c>
      <c r="H619" t="s">
        <v>21</v>
      </c>
      <c r="I619" s="2">
        <v>27801.58</v>
      </c>
      <c r="K619" s="2">
        <v>27801.58</v>
      </c>
      <c r="L619" s="3">
        <v>1</v>
      </c>
      <c r="M619" s="2">
        <v>27801.58</v>
      </c>
      <c r="N619" s="3">
        <f t="array" ref="N619">$D$4</f>
        <v>3.55</v>
      </c>
      <c r="O619" s="2">
        <f t="array" ref="O619">IF(Tabela_padrão__GM_CONTAS_PAGAR_ABERTOS[[#This Row],[SIGLA_MOEDA]]="US$",Tabela_padrão__GM_CONTAS_PAGAR_ABERTOS[[#This Row],[VALOR_DOCUM]]*$D$4,Tabela_padrão__GM_CONTAS_PAGAR_ABERTOS[[#This Row],[SALDO_CONVERTIDO]])</f>
        <v>27801.58</v>
      </c>
      <c r="P6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19" t="s">
        <v>527</v>
      </c>
      <c r="R619" t="s">
        <v>528</v>
      </c>
      <c r="S619" s="1">
        <v>42557</v>
      </c>
      <c r="T619" t="s">
        <v>1420</v>
      </c>
      <c r="U619" s="3">
        <v>3.6581000000000001</v>
      </c>
      <c r="V619" s="2">
        <f>Tabela_padrão__GM_CONTAS_PAGAR_ABERTOS[[#This Row],[PTAX DESEMB]]*Tabela_padrão__GM_CONTAS_PAGAR_ABERTOS[[#This Row],[VALOR_DOCUM]]</f>
        <v>101700.95979800001</v>
      </c>
    </row>
    <row r="620" spans="1:22" hidden="1" x14ac:dyDescent="0.2">
      <c r="A620" t="s">
        <v>17</v>
      </c>
      <c r="B620" t="s">
        <v>18</v>
      </c>
      <c r="C620" s="1">
        <v>42466</v>
      </c>
      <c r="D620" t="s">
        <v>203</v>
      </c>
      <c r="E620">
        <v>19105029</v>
      </c>
      <c r="F620" t="s">
        <v>526</v>
      </c>
      <c r="G620" s="4">
        <v>45575</v>
      </c>
      <c r="H620" t="s">
        <v>21</v>
      </c>
      <c r="I620" s="2">
        <v>27801.58</v>
      </c>
      <c r="K620" s="2">
        <v>27801.58</v>
      </c>
      <c r="L620" s="3">
        <v>1</v>
      </c>
      <c r="M620" s="2">
        <v>27801.58</v>
      </c>
      <c r="N620" s="3">
        <f t="array" ref="N620">$D$4</f>
        <v>3.55</v>
      </c>
      <c r="O620" s="2">
        <f t="array" ref="O620">IF(Tabela_padrão__GM_CONTAS_PAGAR_ABERTOS[[#This Row],[SIGLA_MOEDA]]="US$",Tabela_padrão__GM_CONTAS_PAGAR_ABERTOS[[#This Row],[VALOR_DOCUM]]*$D$4,Tabela_padrão__GM_CONTAS_PAGAR_ABERTOS[[#This Row],[SALDO_CONVERTIDO]])</f>
        <v>27801.58</v>
      </c>
      <c r="P6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0" t="s">
        <v>527</v>
      </c>
      <c r="R620" t="s">
        <v>528</v>
      </c>
      <c r="S620" s="1">
        <v>42557</v>
      </c>
      <c r="T620" t="s">
        <v>1421</v>
      </c>
      <c r="U620" s="3">
        <v>3.6581000000000001</v>
      </c>
      <c r="V620" s="2">
        <f>Tabela_padrão__GM_CONTAS_PAGAR_ABERTOS[[#This Row],[PTAX DESEMB]]*Tabela_padrão__GM_CONTAS_PAGAR_ABERTOS[[#This Row],[VALOR_DOCUM]]</f>
        <v>101700.95979800001</v>
      </c>
    </row>
    <row r="621" spans="1:22" hidden="1" x14ac:dyDescent="0.2">
      <c r="A621" t="s">
        <v>17</v>
      </c>
      <c r="B621" t="s">
        <v>18</v>
      </c>
      <c r="C621" s="1">
        <v>42466</v>
      </c>
      <c r="D621" t="s">
        <v>203</v>
      </c>
      <c r="E621">
        <v>19105029</v>
      </c>
      <c r="F621" t="s">
        <v>526</v>
      </c>
      <c r="G621" s="4">
        <v>43018</v>
      </c>
      <c r="H621" t="s">
        <v>21</v>
      </c>
      <c r="I621" s="2">
        <v>16714.12</v>
      </c>
      <c r="K621" s="2">
        <v>16714.12</v>
      </c>
      <c r="L621" s="3">
        <v>1</v>
      </c>
      <c r="M621" s="2">
        <v>16714.12</v>
      </c>
      <c r="N621" s="3">
        <f t="array" ref="N621">$D$4</f>
        <v>3.55</v>
      </c>
      <c r="O621" s="2">
        <f t="array" ref="O621">IF(Tabela_padrão__GM_CONTAS_PAGAR_ABERTOS[[#This Row],[SIGLA_MOEDA]]="US$",Tabela_padrão__GM_CONTAS_PAGAR_ABERTOS[[#This Row],[VALOR_DOCUM]]*$D$4,Tabela_padrão__GM_CONTAS_PAGAR_ABERTOS[[#This Row],[SALDO_CONVERTIDO]])</f>
        <v>16714.12</v>
      </c>
      <c r="P6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1" t="s">
        <v>527</v>
      </c>
      <c r="R621" t="s">
        <v>528</v>
      </c>
      <c r="S621" s="1">
        <v>42557</v>
      </c>
      <c r="T621" t="s">
        <v>1422</v>
      </c>
      <c r="U621" s="3">
        <v>3.6581000000000001</v>
      </c>
      <c r="V621" s="2">
        <f>Tabela_padrão__GM_CONTAS_PAGAR_ABERTOS[[#This Row],[PTAX DESEMB]]*Tabela_padrão__GM_CONTAS_PAGAR_ABERTOS[[#This Row],[VALOR_DOCUM]]</f>
        <v>61141.922372000001</v>
      </c>
    </row>
    <row r="622" spans="1:22" hidden="1" x14ac:dyDescent="0.2">
      <c r="A622" t="s">
        <v>17</v>
      </c>
      <c r="B622" t="s">
        <v>323</v>
      </c>
      <c r="C622" s="1">
        <v>42465</v>
      </c>
      <c r="D622" t="s">
        <v>509</v>
      </c>
      <c r="E622">
        <v>13115026</v>
      </c>
      <c r="F622" t="s">
        <v>1423</v>
      </c>
      <c r="G622" s="4">
        <v>42567</v>
      </c>
      <c r="H622" t="s">
        <v>21</v>
      </c>
      <c r="I622" s="2">
        <v>235</v>
      </c>
      <c r="K622" s="2">
        <v>235</v>
      </c>
      <c r="L622" s="3">
        <v>1</v>
      </c>
      <c r="M622" s="2">
        <v>235</v>
      </c>
      <c r="N622" s="3">
        <f t="array" ref="N622">$D$4</f>
        <v>3.55</v>
      </c>
      <c r="O622" s="2">
        <f t="array" ref="O622">IF(Tabela_padrão__GM_CONTAS_PAGAR_ABERTOS[[#This Row],[SIGLA_MOEDA]]="US$",Tabela_padrão__GM_CONTAS_PAGAR_ABERTOS[[#This Row],[VALOR_DOCUM]]*$D$4,Tabela_padrão__GM_CONTAS_PAGAR_ABERTOS[[#This Row],[SALDO_CONVERTIDO]])</f>
        <v>235</v>
      </c>
      <c r="P6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2" t="s">
        <v>28</v>
      </c>
      <c r="R622" t="s">
        <v>1424</v>
      </c>
      <c r="S622" s="1">
        <v>42557</v>
      </c>
      <c r="T622" t="s">
        <v>1425</v>
      </c>
      <c r="U622" s="3">
        <v>3.5871</v>
      </c>
      <c r="V622" s="2">
        <f>Tabela_padrão__GM_CONTAS_PAGAR_ABERTOS[[#This Row],[PTAX DESEMB]]*Tabela_padrão__GM_CONTAS_PAGAR_ABERTOS[[#This Row],[VALOR_DOCUM]]</f>
        <v>842.96849999999995</v>
      </c>
    </row>
    <row r="623" spans="1:22" hidden="1" x14ac:dyDescent="0.2">
      <c r="A623" t="s">
        <v>17</v>
      </c>
      <c r="B623" t="s">
        <v>18</v>
      </c>
      <c r="C623" s="1">
        <v>42466</v>
      </c>
      <c r="D623" t="s">
        <v>203</v>
      </c>
      <c r="E623">
        <v>19105029</v>
      </c>
      <c r="F623" t="s">
        <v>526</v>
      </c>
      <c r="G623" s="4">
        <v>43353</v>
      </c>
      <c r="H623" t="s">
        <v>21</v>
      </c>
      <c r="I623" s="2">
        <v>14648.33</v>
      </c>
      <c r="K623" s="2">
        <v>14648.33</v>
      </c>
      <c r="L623" s="3">
        <v>1</v>
      </c>
      <c r="M623" s="2">
        <v>14648.33</v>
      </c>
      <c r="N623" s="3">
        <f t="array" ref="N623">$D$4</f>
        <v>3.55</v>
      </c>
      <c r="O623" s="2">
        <f t="array" ref="O623">IF(Tabela_padrão__GM_CONTAS_PAGAR_ABERTOS[[#This Row],[SIGLA_MOEDA]]="US$",Tabela_padrão__GM_CONTAS_PAGAR_ABERTOS[[#This Row],[VALOR_DOCUM]]*$D$4,Tabela_padrão__GM_CONTAS_PAGAR_ABERTOS[[#This Row],[SALDO_CONVERTIDO]])</f>
        <v>14648.33</v>
      </c>
      <c r="P6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3" t="s">
        <v>527</v>
      </c>
      <c r="R623" t="s">
        <v>528</v>
      </c>
      <c r="S623" s="1">
        <v>42557</v>
      </c>
      <c r="T623" t="s">
        <v>1426</v>
      </c>
      <c r="U623" s="3">
        <v>3.6581000000000001</v>
      </c>
      <c r="V623" s="2">
        <f>Tabela_padrão__GM_CONTAS_PAGAR_ABERTOS[[#This Row],[PTAX DESEMB]]*Tabela_padrão__GM_CONTAS_PAGAR_ABERTOS[[#This Row],[VALOR_DOCUM]]</f>
        <v>53585.055973000002</v>
      </c>
    </row>
    <row r="624" spans="1:22" hidden="1" x14ac:dyDescent="0.2">
      <c r="A624" t="s">
        <v>17</v>
      </c>
      <c r="B624" t="s">
        <v>18</v>
      </c>
      <c r="C624" s="1">
        <v>42466</v>
      </c>
      <c r="D624" t="s">
        <v>203</v>
      </c>
      <c r="E624">
        <v>19105029</v>
      </c>
      <c r="F624" t="s">
        <v>526</v>
      </c>
      <c r="G624" s="4">
        <v>43383</v>
      </c>
      <c r="H624" t="s">
        <v>21</v>
      </c>
      <c r="I624" s="2">
        <v>14460.53</v>
      </c>
      <c r="K624" s="2">
        <v>14460.53</v>
      </c>
      <c r="L624" s="3">
        <v>1</v>
      </c>
      <c r="M624" s="2">
        <v>14460.53</v>
      </c>
      <c r="N624" s="3">
        <f t="array" ref="N624">$D$4</f>
        <v>3.55</v>
      </c>
      <c r="O624" s="2">
        <f t="array" ref="O624">IF(Tabela_padrão__GM_CONTAS_PAGAR_ABERTOS[[#This Row],[SIGLA_MOEDA]]="US$",Tabela_padrão__GM_CONTAS_PAGAR_ABERTOS[[#This Row],[VALOR_DOCUM]]*$D$4,Tabela_padrão__GM_CONTAS_PAGAR_ABERTOS[[#This Row],[SALDO_CONVERTIDO]])</f>
        <v>14460.53</v>
      </c>
      <c r="P6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4" t="s">
        <v>527</v>
      </c>
      <c r="R624" t="s">
        <v>528</v>
      </c>
      <c r="S624" s="1">
        <v>42557</v>
      </c>
      <c r="T624" t="s">
        <v>1427</v>
      </c>
      <c r="U624" s="3">
        <v>3.6581000000000001</v>
      </c>
      <c r="V624" s="2">
        <f>Tabela_padrão__GM_CONTAS_PAGAR_ABERTOS[[#This Row],[PTAX DESEMB]]*Tabela_padrão__GM_CONTAS_PAGAR_ABERTOS[[#This Row],[VALOR_DOCUM]]</f>
        <v>52898.064793000005</v>
      </c>
    </row>
    <row r="625" spans="1:22" hidden="1" x14ac:dyDescent="0.2">
      <c r="A625" t="s">
        <v>17</v>
      </c>
      <c r="B625" t="s">
        <v>18</v>
      </c>
      <c r="C625" s="1">
        <v>42466</v>
      </c>
      <c r="D625" t="s">
        <v>203</v>
      </c>
      <c r="E625">
        <v>19105029</v>
      </c>
      <c r="F625" t="s">
        <v>526</v>
      </c>
      <c r="G625" s="4">
        <v>43565</v>
      </c>
      <c r="H625" t="s">
        <v>21</v>
      </c>
      <c r="I625" s="2">
        <v>13333.74</v>
      </c>
      <c r="K625" s="2">
        <v>13333.74</v>
      </c>
      <c r="L625" s="3">
        <v>1</v>
      </c>
      <c r="M625" s="2">
        <v>13333.74</v>
      </c>
      <c r="N625" s="3">
        <f t="array" ref="N625">$D$4</f>
        <v>3.55</v>
      </c>
      <c r="O625" s="2">
        <f t="array" ref="O625">IF(Tabela_padrão__GM_CONTAS_PAGAR_ABERTOS[[#This Row],[SIGLA_MOEDA]]="US$",Tabela_padrão__GM_CONTAS_PAGAR_ABERTOS[[#This Row],[VALOR_DOCUM]]*$D$4,Tabela_padrão__GM_CONTAS_PAGAR_ABERTOS[[#This Row],[SALDO_CONVERTIDO]])</f>
        <v>13333.74</v>
      </c>
      <c r="P6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5" t="s">
        <v>527</v>
      </c>
      <c r="R625" t="s">
        <v>528</v>
      </c>
      <c r="S625" s="1">
        <v>42557</v>
      </c>
      <c r="T625" t="s">
        <v>1428</v>
      </c>
      <c r="U625" s="3">
        <v>3.6581000000000001</v>
      </c>
      <c r="V625" s="2">
        <f>Tabela_padrão__GM_CONTAS_PAGAR_ABERTOS[[#This Row],[PTAX DESEMB]]*Tabela_padrão__GM_CONTAS_PAGAR_ABERTOS[[#This Row],[VALOR_DOCUM]]</f>
        <v>48776.154294</v>
      </c>
    </row>
    <row r="626" spans="1:22" hidden="1" x14ac:dyDescent="0.2">
      <c r="A626" t="s">
        <v>17</v>
      </c>
      <c r="B626" t="s">
        <v>18</v>
      </c>
      <c r="C626" s="1">
        <v>42466</v>
      </c>
      <c r="D626" t="s">
        <v>203</v>
      </c>
      <c r="E626">
        <v>19105029</v>
      </c>
      <c r="F626" t="s">
        <v>526</v>
      </c>
      <c r="G626" s="4">
        <v>43840</v>
      </c>
      <c r="H626" t="s">
        <v>21</v>
      </c>
      <c r="I626" s="2">
        <v>11643.55</v>
      </c>
      <c r="K626" s="2">
        <v>11643.55</v>
      </c>
      <c r="L626" s="3">
        <v>1</v>
      </c>
      <c r="M626" s="2">
        <v>11643.55</v>
      </c>
      <c r="N626" s="3">
        <f t="array" ref="N626">$D$4</f>
        <v>3.55</v>
      </c>
      <c r="O626" s="2">
        <f t="array" ref="O626">IF(Tabela_padrão__GM_CONTAS_PAGAR_ABERTOS[[#This Row],[SIGLA_MOEDA]]="US$",Tabela_padrão__GM_CONTAS_PAGAR_ABERTOS[[#This Row],[VALOR_DOCUM]]*$D$4,Tabela_padrão__GM_CONTAS_PAGAR_ABERTOS[[#This Row],[SALDO_CONVERTIDO]])</f>
        <v>11643.55</v>
      </c>
      <c r="P6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6" t="s">
        <v>527</v>
      </c>
      <c r="R626" t="s">
        <v>528</v>
      </c>
      <c r="S626" s="1">
        <v>42557</v>
      </c>
      <c r="T626" t="s">
        <v>1429</v>
      </c>
      <c r="U626" s="3">
        <v>3.6581000000000001</v>
      </c>
      <c r="V626" s="2">
        <f>Tabela_padrão__GM_CONTAS_PAGAR_ABERTOS[[#This Row],[PTAX DESEMB]]*Tabela_padrão__GM_CONTAS_PAGAR_ABERTOS[[#This Row],[VALOR_DOCUM]]</f>
        <v>42593.270254999996</v>
      </c>
    </row>
    <row r="627" spans="1:22" hidden="1" x14ac:dyDescent="0.2">
      <c r="A627" t="s">
        <v>17</v>
      </c>
      <c r="B627" t="s">
        <v>18</v>
      </c>
      <c r="C627" s="1">
        <v>42466</v>
      </c>
      <c r="D627" t="s">
        <v>203</v>
      </c>
      <c r="E627">
        <v>19105029</v>
      </c>
      <c r="F627" t="s">
        <v>526</v>
      </c>
      <c r="G627" s="4">
        <v>44022</v>
      </c>
      <c r="H627" t="s">
        <v>21</v>
      </c>
      <c r="I627" s="2">
        <v>10516.75</v>
      </c>
      <c r="K627" s="2">
        <v>10516.75</v>
      </c>
      <c r="L627" s="3">
        <v>1</v>
      </c>
      <c r="M627" s="2">
        <v>10516.75</v>
      </c>
      <c r="N627" s="3">
        <f t="array" ref="N627">$D$4</f>
        <v>3.55</v>
      </c>
      <c r="O627" s="2">
        <f t="array" ref="O627">IF(Tabela_padrão__GM_CONTAS_PAGAR_ABERTOS[[#This Row],[SIGLA_MOEDA]]="US$",Tabela_padrão__GM_CONTAS_PAGAR_ABERTOS[[#This Row],[VALOR_DOCUM]]*$D$4,Tabela_padrão__GM_CONTAS_PAGAR_ABERTOS[[#This Row],[SALDO_CONVERTIDO]])</f>
        <v>10516.75</v>
      </c>
      <c r="P6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7" t="s">
        <v>527</v>
      </c>
      <c r="R627" t="s">
        <v>528</v>
      </c>
      <c r="S627" s="1">
        <v>42557</v>
      </c>
      <c r="T627" t="s">
        <v>1430</v>
      </c>
      <c r="U627" s="3">
        <v>3.6581000000000001</v>
      </c>
      <c r="V627" s="2">
        <f>Tabela_padrão__GM_CONTAS_PAGAR_ABERTOS[[#This Row],[PTAX DESEMB]]*Tabela_padrão__GM_CONTAS_PAGAR_ABERTOS[[#This Row],[VALOR_DOCUM]]</f>
        <v>38471.323175000005</v>
      </c>
    </row>
    <row r="628" spans="1:22" hidden="1" x14ac:dyDescent="0.2">
      <c r="A628" t="s">
        <v>17</v>
      </c>
      <c r="B628" t="s">
        <v>18</v>
      </c>
      <c r="C628" s="1">
        <v>42466</v>
      </c>
      <c r="D628" t="s">
        <v>203</v>
      </c>
      <c r="E628">
        <v>19105029</v>
      </c>
      <c r="F628" t="s">
        <v>526</v>
      </c>
      <c r="G628" s="4">
        <v>44237</v>
      </c>
      <c r="H628" t="s">
        <v>21</v>
      </c>
      <c r="I628" s="2">
        <v>9202.16</v>
      </c>
      <c r="K628" s="2">
        <v>9202.16</v>
      </c>
      <c r="L628" s="3">
        <v>1</v>
      </c>
      <c r="M628" s="2">
        <v>9202.16</v>
      </c>
      <c r="N628" s="3">
        <f t="array" ref="N628">$D$4</f>
        <v>3.55</v>
      </c>
      <c r="O628" s="2">
        <f t="array" ref="O628">IF(Tabela_padrão__GM_CONTAS_PAGAR_ABERTOS[[#This Row],[SIGLA_MOEDA]]="US$",Tabela_padrão__GM_CONTAS_PAGAR_ABERTOS[[#This Row],[VALOR_DOCUM]]*$D$4,Tabela_padrão__GM_CONTAS_PAGAR_ABERTOS[[#This Row],[SALDO_CONVERTIDO]])</f>
        <v>9202.16</v>
      </c>
      <c r="P6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8" t="s">
        <v>527</v>
      </c>
      <c r="R628" t="s">
        <v>528</v>
      </c>
      <c r="S628" s="1">
        <v>42557</v>
      </c>
      <c r="T628" t="s">
        <v>1431</v>
      </c>
      <c r="U628" s="3">
        <v>3.6581000000000001</v>
      </c>
      <c r="V628" s="2">
        <f>Tabela_padrão__GM_CONTAS_PAGAR_ABERTOS[[#This Row],[PTAX DESEMB]]*Tabela_padrão__GM_CONTAS_PAGAR_ABERTOS[[#This Row],[VALOR_DOCUM]]</f>
        <v>33662.421496000003</v>
      </c>
    </row>
    <row r="629" spans="1:22" hidden="1" x14ac:dyDescent="0.2">
      <c r="A629" t="s">
        <v>17</v>
      </c>
      <c r="B629" t="s">
        <v>18</v>
      </c>
      <c r="C629" s="1">
        <v>42466</v>
      </c>
      <c r="D629" t="s">
        <v>203</v>
      </c>
      <c r="E629">
        <v>19105029</v>
      </c>
      <c r="F629" t="s">
        <v>526</v>
      </c>
      <c r="G629" s="4">
        <v>44326</v>
      </c>
      <c r="H629" t="s">
        <v>21</v>
      </c>
      <c r="I629" s="2">
        <v>8638.76</v>
      </c>
      <c r="K629" s="2">
        <v>8638.76</v>
      </c>
      <c r="L629" s="3">
        <v>1</v>
      </c>
      <c r="M629" s="2">
        <v>8638.76</v>
      </c>
      <c r="N629" s="3">
        <f t="array" ref="N629">$D$4</f>
        <v>3.55</v>
      </c>
      <c r="O629" s="2">
        <f t="array" ref="O629">IF(Tabela_padrão__GM_CONTAS_PAGAR_ABERTOS[[#This Row],[SIGLA_MOEDA]]="US$",Tabela_padrão__GM_CONTAS_PAGAR_ABERTOS[[#This Row],[VALOR_DOCUM]]*$D$4,Tabela_padrão__GM_CONTAS_PAGAR_ABERTOS[[#This Row],[SALDO_CONVERTIDO]])</f>
        <v>8638.76</v>
      </c>
      <c r="P6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29" t="s">
        <v>527</v>
      </c>
      <c r="R629" t="s">
        <v>528</v>
      </c>
      <c r="S629" s="1">
        <v>42557</v>
      </c>
      <c r="T629" t="s">
        <v>1432</v>
      </c>
      <c r="U629" s="3">
        <v>3.6581000000000001</v>
      </c>
      <c r="V629" s="2">
        <f>Tabela_padrão__GM_CONTAS_PAGAR_ABERTOS[[#This Row],[PTAX DESEMB]]*Tabela_padrão__GM_CONTAS_PAGAR_ABERTOS[[#This Row],[VALOR_DOCUM]]</f>
        <v>31601.447956000004</v>
      </c>
    </row>
    <row r="630" spans="1:22" hidden="1" x14ac:dyDescent="0.2">
      <c r="A630" t="s">
        <v>17</v>
      </c>
      <c r="B630" t="s">
        <v>18</v>
      </c>
      <c r="C630" s="1">
        <v>42466</v>
      </c>
      <c r="D630" t="s">
        <v>203</v>
      </c>
      <c r="E630">
        <v>19105029</v>
      </c>
      <c r="F630" t="s">
        <v>526</v>
      </c>
      <c r="G630" s="4">
        <v>44387</v>
      </c>
      <c r="H630" t="s">
        <v>21</v>
      </c>
      <c r="I630" s="2">
        <v>8263.16</v>
      </c>
      <c r="K630" s="2">
        <v>8263.16</v>
      </c>
      <c r="L630" s="3">
        <v>1</v>
      </c>
      <c r="M630" s="2">
        <v>8263.16</v>
      </c>
      <c r="N630" s="3">
        <f t="array" ref="N630">$D$4</f>
        <v>3.55</v>
      </c>
      <c r="O630" s="2">
        <f t="array" ref="O630">IF(Tabela_padrão__GM_CONTAS_PAGAR_ABERTOS[[#This Row],[SIGLA_MOEDA]]="US$",Tabela_padrão__GM_CONTAS_PAGAR_ABERTOS[[#This Row],[VALOR_DOCUM]]*$D$4,Tabela_padrão__GM_CONTAS_PAGAR_ABERTOS[[#This Row],[SALDO_CONVERTIDO]])</f>
        <v>8263.16</v>
      </c>
      <c r="P6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0" t="s">
        <v>527</v>
      </c>
      <c r="R630" t="s">
        <v>528</v>
      </c>
      <c r="S630" s="1">
        <v>42557</v>
      </c>
      <c r="T630" t="s">
        <v>1433</v>
      </c>
      <c r="U630" s="3">
        <v>3.6581000000000001</v>
      </c>
      <c r="V630" s="2">
        <f>Tabela_padrão__GM_CONTAS_PAGAR_ABERTOS[[#This Row],[PTAX DESEMB]]*Tabela_padrão__GM_CONTAS_PAGAR_ABERTOS[[#This Row],[VALOR_DOCUM]]</f>
        <v>30227.465596000002</v>
      </c>
    </row>
    <row r="631" spans="1:22" hidden="1" x14ac:dyDescent="0.2">
      <c r="A631" t="s">
        <v>17</v>
      </c>
      <c r="B631" t="s">
        <v>18</v>
      </c>
      <c r="C631" s="1">
        <v>42466</v>
      </c>
      <c r="D631" t="s">
        <v>203</v>
      </c>
      <c r="E631">
        <v>19105029</v>
      </c>
      <c r="F631" t="s">
        <v>526</v>
      </c>
      <c r="G631" s="4">
        <v>44602</v>
      </c>
      <c r="H631" t="s">
        <v>21</v>
      </c>
      <c r="I631" s="2">
        <v>6948.56</v>
      </c>
      <c r="K631" s="2">
        <v>6948.56</v>
      </c>
      <c r="L631" s="3">
        <v>1</v>
      </c>
      <c r="M631" s="2">
        <v>6948.56</v>
      </c>
      <c r="N631" s="3">
        <f t="array" ref="N631">$D$4</f>
        <v>3.55</v>
      </c>
      <c r="O631" s="2">
        <f t="array" ref="O631">IF(Tabela_padrão__GM_CONTAS_PAGAR_ABERTOS[[#This Row],[SIGLA_MOEDA]]="US$",Tabela_padrão__GM_CONTAS_PAGAR_ABERTOS[[#This Row],[VALOR_DOCUM]]*$D$4,Tabela_padrão__GM_CONTAS_PAGAR_ABERTOS[[#This Row],[SALDO_CONVERTIDO]])</f>
        <v>6948.56</v>
      </c>
      <c r="P6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1" t="s">
        <v>527</v>
      </c>
      <c r="R631" t="s">
        <v>528</v>
      </c>
      <c r="S631" s="1">
        <v>42557</v>
      </c>
      <c r="T631" t="s">
        <v>1434</v>
      </c>
      <c r="U631" s="3">
        <v>3.6581000000000001</v>
      </c>
      <c r="V631" s="2">
        <f>Tabela_padrão__GM_CONTAS_PAGAR_ABERTOS[[#This Row],[PTAX DESEMB]]*Tabela_padrão__GM_CONTAS_PAGAR_ABERTOS[[#This Row],[VALOR_DOCUM]]</f>
        <v>25418.527336000003</v>
      </c>
    </row>
    <row r="632" spans="1:22" hidden="1" x14ac:dyDescent="0.2">
      <c r="A632" t="s">
        <v>17</v>
      </c>
      <c r="B632" t="s">
        <v>18</v>
      </c>
      <c r="C632" s="1">
        <v>42466</v>
      </c>
      <c r="D632" t="s">
        <v>203</v>
      </c>
      <c r="E632">
        <v>19105029</v>
      </c>
      <c r="F632" t="s">
        <v>526</v>
      </c>
      <c r="G632" s="4">
        <v>44722</v>
      </c>
      <c r="H632" t="s">
        <v>21</v>
      </c>
      <c r="I632" s="2">
        <v>6197.37</v>
      </c>
      <c r="K632" s="2">
        <v>6197.37</v>
      </c>
      <c r="L632" s="3">
        <v>1</v>
      </c>
      <c r="M632" s="2">
        <v>6197.37</v>
      </c>
      <c r="N632" s="3">
        <f t="array" ref="N632">$D$4</f>
        <v>3.55</v>
      </c>
      <c r="O632" s="2">
        <f t="array" ref="O632">IF(Tabela_padrão__GM_CONTAS_PAGAR_ABERTOS[[#This Row],[SIGLA_MOEDA]]="US$",Tabela_padrão__GM_CONTAS_PAGAR_ABERTOS[[#This Row],[VALOR_DOCUM]]*$D$4,Tabela_padrão__GM_CONTAS_PAGAR_ABERTOS[[#This Row],[SALDO_CONVERTIDO]])</f>
        <v>6197.37</v>
      </c>
      <c r="P6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2" t="s">
        <v>527</v>
      </c>
      <c r="R632" t="s">
        <v>528</v>
      </c>
      <c r="S632" s="1">
        <v>42557</v>
      </c>
      <c r="T632" t="s">
        <v>1435</v>
      </c>
      <c r="U632" s="3">
        <v>3.6581000000000001</v>
      </c>
      <c r="V632" s="2">
        <f>Tabela_padrão__GM_CONTAS_PAGAR_ABERTOS[[#This Row],[PTAX DESEMB]]*Tabela_padrão__GM_CONTAS_PAGAR_ABERTOS[[#This Row],[VALOR_DOCUM]]</f>
        <v>22670.599197</v>
      </c>
    </row>
    <row r="633" spans="1:22" hidden="1" x14ac:dyDescent="0.2">
      <c r="A633" t="s">
        <v>17</v>
      </c>
      <c r="B633" t="s">
        <v>18</v>
      </c>
      <c r="C633" s="1">
        <v>42466</v>
      </c>
      <c r="D633" t="s">
        <v>203</v>
      </c>
      <c r="E633">
        <v>19105029</v>
      </c>
      <c r="F633" t="s">
        <v>526</v>
      </c>
      <c r="G633" s="4">
        <v>44995</v>
      </c>
      <c r="H633" t="s">
        <v>21</v>
      </c>
      <c r="I633" s="2">
        <v>4507.18</v>
      </c>
      <c r="K633" s="2">
        <v>4507.18</v>
      </c>
      <c r="L633" s="3">
        <v>1</v>
      </c>
      <c r="M633" s="2">
        <v>4507.18</v>
      </c>
      <c r="N633" s="3">
        <f t="array" ref="N633">$D$4</f>
        <v>3.55</v>
      </c>
      <c r="O633" s="2">
        <f t="array" ref="O633">IF(Tabela_padrão__GM_CONTAS_PAGAR_ABERTOS[[#This Row],[SIGLA_MOEDA]]="US$",Tabela_padrão__GM_CONTAS_PAGAR_ABERTOS[[#This Row],[VALOR_DOCUM]]*$D$4,Tabela_padrão__GM_CONTAS_PAGAR_ABERTOS[[#This Row],[SALDO_CONVERTIDO]])</f>
        <v>4507.18</v>
      </c>
      <c r="P6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3" t="s">
        <v>527</v>
      </c>
      <c r="R633" t="s">
        <v>528</v>
      </c>
      <c r="S633" s="1">
        <v>42557</v>
      </c>
      <c r="T633" t="s">
        <v>1436</v>
      </c>
      <c r="U633" s="3">
        <v>3.6581000000000001</v>
      </c>
      <c r="V633" s="2">
        <f>Tabela_padrão__GM_CONTAS_PAGAR_ABERTOS[[#This Row],[PTAX DESEMB]]*Tabela_padrão__GM_CONTAS_PAGAR_ABERTOS[[#This Row],[VALOR_DOCUM]]</f>
        <v>16487.715158000003</v>
      </c>
    </row>
    <row r="634" spans="1:22" hidden="1" x14ac:dyDescent="0.2">
      <c r="A634" t="s">
        <v>17</v>
      </c>
      <c r="B634" t="s">
        <v>18</v>
      </c>
      <c r="C634" s="1">
        <v>42466</v>
      </c>
      <c r="D634" t="s">
        <v>203</v>
      </c>
      <c r="E634">
        <v>19105029</v>
      </c>
      <c r="F634" t="s">
        <v>526</v>
      </c>
      <c r="G634" s="4">
        <v>45087</v>
      </c>
      <c r="H634" t="s">
        <v>21</v>
      </c>
      <c r="I634" s="2">
        <v>3943.78</v>
      </c>
      <c r="K634" s="2">
        <v>3943.78</v>
      </c>
      <c r="L634" s="3">
        <v>1</v>
      </c>
      <c r="M634" s="2">
        <v>3943.78</v>
      </c>
      <c r="N634" s="3">
        <f t="array" ref="N634">$D$4</f>
        <v>3.55</v>
      </c>
      <c r="O634" s="2">
        <f t="array" ref="O634">IF(Tabela_padrão__GM_CONTAS_PAGAR_ABERTOS[[#This Row],[SIGLA_MOEDA]]="US$",Tabela_padrão__GM_CONTAS_PAGAR_ABERTOS[[#This Row],[VALOR_DOCUM]]*$D$4,Tabela_padrão__GM_CONTAS_PAGAR_ABERTOS[[#This Row],[SALDO_CONVERTIDO]])</f>
        <v>3943.78</v>
      </c>
      <c r="P6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4" t="s">
        <v>527</v>
      </c>
      <c r="R634" t="s">
        <v>528</v>
      </c>
      <c r="S634" s="1">
        <v>42557</v>
      </c>
      <c r="T634" t="s">
        <v>1437</v>
      </c>
      <c r="U634" s="3">
        <v>3.6581000000000001</v>
      </c>
      <c r="V634" s="2">
        <f>Tabela_padrão__GM_CONTAS_PAGAR_ABERTOS[[#This Row],[PTAX DESEMB]]*Tabela_padrão__GM_CONTAS_PAGAR_ABERTOS[[#This Row],[VALOR_DOCUM]]</f>
        <v>14426.741618000002</v>
      </c>
    </row>
    <row r="635" spans="1:22" hidden="1" x14ac:dyDescent="0.2">
      <c r="A635" t="s">
        <v>17</v>
      </c>
      <c r="B635" t="s">
        <v>18</v>
      </c>
      <c r="C635" s="1">
        <v>42466</v>
      </c>
      <c r="D635" t="s">
        <v>203</v>
      </c>
      <c r="E635">
        <v>19105029</v>
      </c>
      <c r="F635" t="s">
        <v>526</v>
      </c>
      <c r="G635" s="4">
        <v>45698</v>
      </c>
      <c r="H635" t="s">
        <v>21</v>
      </c>
      <c r="I635" s="2">
        <v>187.8</v>
      </c>
      <c r="K635" s="2">
        <v>187.8</v>
      </c>
      <c r="L635" s="3">
        <v>1</v>
      </c>
      <c r="M635" s="2">
        <v>187.8</v>
      </c>
      <c r="N635" s="3">
        <f t="array" ref="N635">$D$4</f>
        <v>3.55</v>
      </c>
      <c r="O635" s="2">
        <f t="array" ref="O635">IF(Tabela_padrão__GM_CONTAS_PAGAR_ABERTOS[[#This Row],[SIGLA_MOEDA]]="US$",Tabela_padrão__GM_CONTAS_PAGAR_ABERTOS[[#This Row],[VALOR_DOCUM]]*$D$4,Tabela_padrão__GM_CONTAS_PAGAR_ABERTOS[[#This Row],[SALDO_CONVERTIDO]])</f>
        <v>187.8</v>
      </c>
      <c r="P6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5" t="s">
        <v>527</v>
      </c>
      <c r="R635" t="s">
        <v>528</v>
      </c>
      <c r="S635" s="1">
        <v>42557</v>
      </c>
      <c r="T635" t="s">
        <v>1438</v>
      </c>
      <c r="U635" s="3">
        <v>3.6581000000000001</v>
      </c>
      <c r="V635" s="2">
        <f>Tabela_padrão__GM_CONTAS_PAGAR_ABERTOS[[#This Row],[PTAX DESEMB]]*Tabela_padrão__GM_CONTAS_PAGAR_ABERTOS[[#This Row],[VALOR_DOCUM]]</f>
        <v>686.9911800000001</v>
      </c>
    </row>
    <row r="636" spans="1:22" hidden="1" x14ac:dyDescent="0.2">
      <c r="A636" t="s">
        <v>17</v>
      </c>
      <c r="B636" t="s">
        <v>80</v>
      </c>
      <c r="C636" s="1">
        <v>42474</v>
      </c>
      <c r="D636" t="s">
        <v>552</v>
      </c>
      <c r="E636">
        <v>13101008</v>
      </c>
      <c r="F636" t="s">
        <v>553</v>
      </c>
      <c r="G636" s="4">
        <v>43951</v>
      </c>
      <c r="H636" t="s">
        <v>21</v>
      </c>
      <c r="I636" s="2">
        <v>5832</v>
      </c>
      <c r="K636" s="2">
        <v>5832</v>
      </c>
      <c r="L636" s="3">
        <v>1</v>
      </c>
      <c r="M636" s="2">
        <v>5832</v>
      </c>
      <c r="N636" s="3">
        <f t="array" ref="N636">$D$4</f>
        <v>3.55</v>
      </c>
      <c r="O636" s="2">
        <f t="array" ref="O636">IF(Tabela_padrão__GM_CONTAS_PAGAR_ABERTOS[[#This Row],[SIGLA_MOEDA]]="US$",Tabela_padrão__GM_CONTAS_PAGAR_ABERTOS[[#This Row],[VALOR_DOCUM]]*$D$4,Tabela_padrão__GM_CONTAS_PAGAR_ABERTOS[[#This Row],[SALDO_CONVERTIDO]])</f>
        <v>5832</v>
      </c>
      <c r="P6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6" t="s">
        <v>409</v>
      </c>
      <c r="R636" t="s">
        <v>554</v>
      </c>
      <c r="S636" s="1">
        <v>42557</v>
      </c>
      <c r="T636" t="s">
        <v>1439</v>
      </c>
      <c r="U636" s="3">
        <v>3.5428999999999999</v>
      </c>
      <c r="V636" s="2">
        <f>Tabela_padrão__GM_CONTAS_PAGAR_ABERTOS[[#This Row],[PTAX DESEMB]]*Tabela_padrão__GM_CONTAS_PAGAR_ABERTOS[[#This Row],[VALOR_DOCUM]]</f>
        <v>20662.192800000001</v>
      </c>
    </row>
    <row r="637" spans="1:22" hidden="1" x14ac:dyDescent="0.2">
      <c r="A637" t="s">
        <v>17</v>
      </c>
      <c r="B637" t="s">
        <v>25</v>
      </c>
      <c r="C637" s="1">
        <v>42470</v>
      </c>
      <c r="D637" t="s">
        <v>1440</v>
      </c>
      <c r="E637">
        <v>13115018</v>
      </c>
      <c r="F637" t="s">
        <v>1441</v>
      </c>
      <c r="G637" s="4">
        <v>42571</v>
      </c>
      <c r="H637" t="s">
        <v>21</v>
      </c>
      <c r="I637" s="2">
        <v>1115.95</v>
      </c>
      <c r="K637" s="2">
        <v>1115.95</v>
      </c>
      <c r="L637" s="3">
        <v>1</v>
      </c>
      <c r="M637" s="2">
        <v>1115.95</v>
      </c>
      <c r="N637" s="3">
        <f t="array" ref="N637">$D$4</f>
        <v>3.55</v>
      </c>
      <c r="O637" s="2">
        <f t="array" ref="O637">IF(Tabela_padrão__GM_CONTAS_PAGAR_ABERTOS[[#This Row],[SIGLA_MOEDA]]="US$",Tabela_padrão__GM_CONTAS_PAGAR_ABERTOS[[#This Row],[VALOR_DOCUM]]*$D$4,Tabela_padrão__GM_CONTAS_PAGAR_ABERTOS[[#This Row],[SALDO_CONVERTIDO]])</f>
        <v>1115.95</v>
      </c>
      <c r="P6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7" t="s">
        <v>1442</v>
      </c>
      <c r="R637" t="s">
        <v>1443</v>
      </c>
      <c r="S637" s="1">
        <v>42557</v>
      </c>
      <c r="T637" t="s">
        <v>1444</v>
      </c>
      <c r="U637" s="3">
        <v>3.6385000000000001</v>
      </c>
      <c r="V637" s="2">
        <f>Tabela_padrão__GM_CONTAS_PAGAR_ABERTOS[[#This Row],[PTAX DESEMB]]*Tabela_padrão__GM_CONTAS_PAGAR_ABERTOS[[#This Row],[VALOR_DOCUM]]</f>
        <v>4060.3840750000004</v>
      </c>
    </row>
    <row r="638" spans="1:22" hidden="1" x14ac:dyDescent="0.2">
      <c r="A638" t="s">
        <v>17</v>
      </c>
      <c r="B638" t="s">
        <v>25</v>
      </c>
      <c r="C638" s="1">
        <v>42470</v>
      </c>
      <c r="D638" t="s">
        <v>1440</v>
      </c>
      <c r="E638">
        <v>13115018</v>
      </c>
      <c r="F638" t="s">
        <v>1445</v>
      </c>
      <c r="G638" s="4">
        <v>42571</v>
      </c>
      <c r="H638" t="s">
        <v>21</v>
      </c>
      <c r="I638" s="2">
        <v>1474.02</v>
      </c>
      <c r="K638" s="2">
        <v>1474.02</v>
      </c>
      <c r="L638" s="3">
        <v>1</v>
      </c>
      <c r="M638" s="2">
        <v>1474.02</v>
      </c>
      <c r="N638" s="3">
        <f t="array" ref="N638">$D$4</f>
        <v>3.55</v>
      </c>
      <c r="O638" s="2">
        <f t="array" ref="O638">IF(Tabela_padrão__GM_CONTAS_PAGAR_ABERTOS[[#This Row],[SIGLA_MOEDA]]="US$",Tabela_padrão__GM_CONTAS_PAGAR_ABERTOS[[#This Row],[VALOR_DOCUM]]*$D$4,Tabela_padrão__GM_CONTAS_PAGAR_ABERTOS[[#This Row],[SALDO_CONVERTIDO]])</f>
        <v>1474.02</v>
      </c>
      <c r="P6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8" t="s">
        <v>1442</v>
      </c>
      <c r="R638" t="s">
        <v>1446</v>
      </c>
      <c r="S638" s="1">
        <v>42557</v>
      </c>
      <c r="T638" t="s">
        <v>1447</v>
      </c>
      <c r="U638" s="3">
        <v>3.6385000000000001</v>
      </c>
      <c r="V638" s="2">
        <f>Tabela_padrão__GM_CONTAS_PAGAR_ABERTOS[[#This Row],[PTAX DESEMB]]*Tabela_padrão__GM_CONTAS_PAGAR_ABERTOS[[#This Row],[VALOR_DOCUM]]</f>
        <v>5363.2217700000001</v>
      </c>
    </row>
    <row r="639" spans="1:22" hidden="1" x14ac:dyDescent="0.2">
      <c r="A639" t="s">
        <v>17</v>
      </c>
      <c r="B639" t="s">
        <v>25</v>
      </c>
      <c r="C639" s="1">
        <v>42470</v>
      </c>
      <c r="D639" t="s">
        <v>1440</v>
      </c>
      <c r="E639">
        <v>13115018</v>
      </c>
      <c r="F639" t="s">
        <v>1448</v>
      </c>
      <c r="G639" s="4">
        <v>42578</v>
      </c>
      <c r="H639" t="s">
        <v>21</v>
      </c>
      <c r="I639" s="2">
        <v>1480.31</v>
      </c>
      <c r="K639" s="2">
        <v>1480.31</v>
      </c>
      <c r="L639" s="3">
        <v>1</v>
      </c>
      <c r="M639" s="2">
        <v>1480.31</v>
      </c>
      <c r="N639" s="3">
        <f t="array" ref="N639">$D$4</f>
        <v>3.55</v>
      </c>
      <c r="O639" s="2">
        <f t="array" ref="O639">IF(Tabela_padrão__GM_CONTAS_PAGAR_ABERTOS[[#This Row],[SIGLA_MOEDA]]="US$",Tabela_padrão__GM_CONTAS_PAGAR_ABERTOS[[#This Row],[VALOR_DOCUM]]*$D$4,Tabela_padrão__GM_CONTAS_PAGAR_ABERTOS[[#This Row],[SALDO_CONVERTIDO]])</f>
        <v>1480.31</v>
      </c>
      <c r="P6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39" t="s">
        <v>1442</v>
      </c>
      <c r="R639" t="s">
        <v>1449</v>
      </c>
      <c r="S639" s="1">
        <v>42557</v>
      </c>
      <c r="T639" t="s">
        <v>1450</v>
      </c>
      <c r="U639" s="3">
        <v>3.6385000000000001</v>
      </c>
      <c r="V639" s="2">
        <f>Tabela_padrão__GM_CONTAS_PAGAR_ABERTOS[[#This Row],[PTAX DESEMB]]*Tabela_padrão__GM_CONTAS_PAGAR_ABERTOS[[#This Row],[VALOR_DOCUM]]</f>
        <v>5386.107935</v>
      </c>
    </row>
    <row r="640" spans="1:22" hidden="1" x14ac:dyDescent="0.2">
      <c r="A640" t="s">
        <v>17</v>
      </c>
      <c r="B640" t="s">
        <v>202</v>
      </c>
      <c r="C640" s="1">
        <v>42476</v>
      </c>
      <c r="D640" t="s">
        <v>556</v>
      </c>
      <c r="E640">
        <v>13101001</v>
      </c>
      <c r="F640" t="s">
        <v>1451</v>
      </c>
      <c r="G640" s="4">
        <v>42770</v>
      </c>
      <c r="H640" t="s">
        <v>66</v>
      </c>
      <c r="I640" s="2">
        <v>91200</v>
      </c>
      <c r="J640">
        <v>0</v>
      </c>
      <c r="K640" s="2">
        <v>91200</v>
      </c>
      <c r="L640" s="3">
        <v>3.2904</v>
      </c>
      <c r="M640" s="2">
        <v>300084.47999999998</v>
      </c>
      <c r="N640" s="3">
        <f t="array" ref="N640">$D$4</f>
        <v>3.55</v>
      </c>
      <c r="O640" s="2">
        <f t="array" ref="O640">IF(Tabela_padrão__GM_CONTAS_PAGAR_ABERTOS[[#This Row],[SIGLA_MOEDA]]="US$",Tabela_padrão__GM_CONTAS_PAGAR_ABERTOS[[#This Row],[VALOR_DOCUM]]*$D$4,Tabela_padrão__GM_CONTAS_PAGAR_ABERTOS[[#This Row],[SALDO_CONVERTIDO]])</f>
        <v>323760</v>
      </c>
      <c r="P640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640" t="s">
        <v>28</v>
      </c>
      <c r="R640" t="s">
        <v>492</v>
      </c>
      <c r="S640" s="1">
        <v>42557</v>
      </c>
      <c r="T640" t="s">
        <v>1452</v>
      </c>
      <c r="U640" s="3">
        <v>3.5276000000000001</v>
      </c>
      <c r="V640" s="2">
        <f>Tabela_padrão__GM_CONTAS_PAGAR_ABERTOS[[#This Row],[PTAX DESEMB]]*Tabela_padrão__GM_CONTAS_PAGAR_ABERTOS[[#This Row],[VALOR_DOCUM]]</f>
        <v>321717.12</v>
      </c>
    </row>
    <row r="641" spans="1:22" hidden="1" x14ac:dyDescent="0.2">
      <c r="A641" t="s">
        <v>17</v>
      </c>
      <c r="B641" t="s">
        <v>18</v>
      </c>
      <c r="C641" s="1">
        <v>42466</v>
      </c>
      <c r="D641" t="s">
        <v>203</v>
      </c>
      <c r="E641">
        <v>19105029</v>
      </c>
      <c r="F641" t="s">
        <v>526</v>
      </c>
      <c r="G641" s="4">
        <v>42926</v>
      </c>
      <c r="H641" t="s">
        <v>21</v>
      </c>
      <c r="I641" s="2">
        <v>27801.58</v>
      </c>
      <c r="K641" s="2">
        <v>27801.58</v>
      </c>
      <c r="L641" s="3">
        <v>1</v>
      </c>
      <c r="M641" s="2">
        <v>27801.58</v>
      </c>
      <c r="N641" s="3">
        <f t="array" ref="N641">$D$4</f>
        <v>3.55</v>
      </c>
      <c r="O641" s="2">
        <f t="array" ref="O641">IF(Tabela_padrão__GM_CONTAS_PAGAR_ABERTOS[[#This Row],[SIGLA_MOEDA]]="US$",Tabela_padrão__GM_CONTAS_PAGAR_ABERTOS[[#This Row],[VALOR_DOCUM]]*$D$4,Tabela_padrão__GM_CONTAS_PAGAR_ABERTOS[[#This Row],[SALDO_CONVERTIDO]])</f>
        <v>27801.58</v>
      </c>
      <c r="P6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1" t="s">
        <v>527</v>
      </c>
      <c r="R641" t="s">
        <v>528</v>
      </c>
      <c r="S641" s="1">
        <v>42557</v>
      </c>
      <c r="T641" t="s">
        <v>1453</v>
      </c>
      <c r="U641" s="3">
        <v>3.6581000000000001</v>
      </c>
      <c r="V641" s="2">
        <f>Tabela_padrão__GM_CONTAS_PAGAR_ABERTOS[[#This Row],[PTAX DESEMB]]*Tabela_padrão__GM_CONTAS_PAGAR_ABERTOS[[#This Row],[VALOR_DOCUM]]</f>
        <v>101700.95979800001</v>
      </c>
    </row>
    <row r="642" spans="1:22" hidden="1" x14ac:dyDescent="0.2">
      <c r="A642" t="s">
        <v>17</v>
      </c>
      <c r="B642" t="s">
        <v>18</v>
      </c>
      <c r="C642" s="1">
        <v>42466</v>
      </c>
      <c r="D642" t="s">
        <v>203</v>
      </c>
      <c r="E642">
        <v>19105029</v>
      </c>
      <c r="F642" t="s">
        <v>526</v>
      </c>
      <c r="G642" s="4">
        <v>43079</v>
      </c>
      <c r="H642" t="s">
        <v>21</v>
      </c>
      <c r="I642" s="2">
        <v>27801.58</v>
      </c>
      <c r="K642" s="2">
        <v>27801.58</v>
      </c>
      <c r="L642" s="3">
        <v>1</v>
      </c>
      <c r="M642" s="2">
        <v>27801.58</v>
      </c>
      <c r="N642" s="3">
        <f t="array" ref="N642">$D$4</f>
        <v>3.55</v>
      </c>
      <c r="O642" s="2">
        <f t="array" ref="O642">IF(Tabela_padrão__GM_CONTAS_PAGAR_ABERTOS[[#This Row],[SIGLA_MOEDA]]="US$",Tabela_padrão__GM_CONTAS_PAGAR_ABERTOS[[#This Row],[VALOR_DOCUM]]*$D$4,Tabela_padrão__GM_CONTAS_PAGAR_ABERTOS[[#This Row],[SALDO_CONVERTIDO]])</f>
        <v>27801.58</v>
      </c>
      <c r="P6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2" t="s">
        <v>527</v>
      </c>
      <c r="R642" t="s">
        <v>528</v>
      </c>
      <c r="S642" s="1">
        <v>42557</v>
      </c>
      <c r="T642" t="s">
        <v>1454</v>
      </c>
      <c r="U642" s="3">
        <v>3.6581000000000001</v>
      </c>
      <c r="V642" s="2">
        <f>Tabela_padrão__GM_CONTAS_PAGAR_ABERTOS[[#This Row],[PTAX DESEMB]]*Tabela_padrão__GM_CONTAS_PAGAR_ABERTOS[[#This Row],[VALOR_DOCUM]]</f>
        <v>101700.95979800001</v>
      </c>
    </row>
    <row r="643" spans="1:22" hidden="1" x14ac:dyDescent="0.2">
      <c r="A643" t="s">
        <v>17</v>
      </c>
      <c r="B643" t="s">
        <v>18</v>
      </c>
      <c r="C643" s="1">
        <v>42466</v>
      </c>
      <c r="D643" t="s">
        <v>203</v>
      </c>
      <c r="E643">
        <v>19105029</v>
      </c>
      <c r="F643" t="s">
        <v>526</v>
      </c>
      <c r="G643" s="4">
        <v>43230</v>
      </c>
      <c r="H643" t="s">
        <v>21</v>
      </c>
      <c r="I643" s="2">
        <v>27801.58</v>
      </c>
      <c r="K643" s="2">
        <v>27801.58</v>
      </c>
      <c r="L643" s="3">
        <v>1</v>
      </c>
      <c r="M643" s="2">
        <v>27801.58</v>
      </c>
      <c r="N643" s="3">
        <f t="array" ref="N643">$D$4</f>
        <v>3.55</v>
      </c>
      <c r="O643" s="2">
        <f t="array" ref="O643">IF(Tabela_padrão__GM_CONTAS_PAGAR_ABERTOS[[#This Row],[SIGLA_MOEDA]]="US$",Tabela_padrão__GM_CONTAS_PAGAR_ABERTOS[[#This Row],[VALOR_DOCUM]]*$D$4,Tabela_padrão__GM_CONTAS_PAGAR_ABERTOS[[#This Row],[SALDO_CONVERTIDO]])</f>
        <v>27801.58</v>
      </c>
      <c r="P6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3" t="s">
        <v>527</v>
      </c>
      <c r="R643" t="s">
        <v>528</v>
      </c>
      <c r="S643" s="1">
        <v>42557</v>
      </c>
      <c r="T643" t="s">
        <v>1455</v>
      </c>
      <c r="U643" s="3">
        <v>3.6581000000000001</v>
      </c>
      <c r="V643" s="2">
        <f>Tabela_padrão__GM_CONTAS_PAGAR_ABERTOS[[#This Row],[PTAX DESEMB]]*Tabela_padrão__GM_CONTAS_PAGAR_ABERTOS[[#This Row],[VALOR_DOCUM]]</f>
        <v>101700.95979800001</v>
      </c>
    </row>
    <row r="644" spans="1:22" hidden="1" x14ac:dyDescent="0.2">
      <c r="A644" t="s">
        <v>17</v>
      </c>
      <c r="B644" t="s">
        <v>18</v>
      </c>
      <c r="C644" s="1">
        <v>42466</v>
      </c>
      <c r="D644" t="s">
        <v>203</v>
      </c>
      <c r="E644">
        <v>19105029</v>
      </c>
      <c r="F644" t="s">
        <v>526</v>
      </c>
      <c r="G644" s="4">
        <v>43414</v>
      </c>
      <c r="H644" t="s">
        <v>21</v>
      </c>
      <c r="I644" s="2">
        <v>27801.58</v>
      </c>
      <c r="K644" s="2">
        <v>27801.58</v>
      </c>
      <c r="L644" s="3">
        <v>1</v>
      </c>
      <c r="M644" s="2">
        <v>27801.58</v>
      </c>
      <c r="N644" s="3">
        <f t="array" ref="N644">$D$4</f>
        <v>3.55</v>
      </c>
      <c r="O644" s="2">
        <f t="array" ref="O644">IF(Tabela_padrão__GM_CONTAS_PAGAR_ABERTOS[[#This Row],[SIGLA_MOEDA]]="US$",Tabela_padrão__GM_CONTAS_PAGAR_ABERTOS[[#This Row],[VALOR_DOCUM]]*$D$4,Tabela_padrão__GM_CONTAS_PAGAR_ABERTOS[[#This Row],[SALDO_CONVERTIDO]])</f>
        <v>27801.58</v>
      </c>
      <c r="P6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4" t="s">
        <v>527</v>
      </c>
      <c r="R644" t="s">
        <v>528</v>
      </c>
      <c r="S644" s="1">
        <v>42557</v>
      </c>
      <c r="T644" t="s">
        <v>1456</v>
      </c>
      <c r="U644" s="3">
        <v>3.6581000000000001</v>
      </c>
      <c r="V644" s="2">
        <f>Tabela_padrão__GM_CONTAS_PAGAR_ABERTOS[[#This Row],[PTAX DESEMB]]*Tabela_padrão__GM_CONTAS_PAGAR_ABERTOS[[#This Row],[VALOR_DOCUM]]</f>
        <v>101700.95979800001</v>
      </c>
    </row>
    <row r="645" spans="1:22" hidden="1" x14ac:dyDescent="0.2">
      <c r="A645" t="s">
        <v>17</v>
      </c>
      <c r="B645" t="s">
        <v>18</v>
      </c>
      <c r="C645" s="1">
        <v>42466</v>
      </c>
      <c r="D645" t="s">
        <v>203</v>
      </c>
      <c r="E645">
        <v>19105029</v>
      </c>
      <c r="F645" t="s">
        <v>526</v>
      </c>
      <c r="G645" s="4">
        <v>43687</v>
      </c>
      <c r="H645" t="s">
        <v>21</v>
      </c>
      <c r="I645" s="2">
        <v>27801.58</v>
      </c>
      <c r="K645" s="2">
        <v>27801.58</v>
      </c>
      <c r="L645" s="3">
        <v>1</v>
      </c>
      <c r="M645" s="2">
        <v>27801.58</v>
      </c>
      <c r="N645" s="3">
        <f t="array" ref="N645">$D$4</f>
        <v>3.55</v>
      </c>
      <c r="O645" s="2">
        <f t="array" ref="O645">IF(Tabela_padrão__GM_CONTAS_PAGAR_ABERTOS[[#This Row],[SIGLA_MOEDA]]="US$",Tabela_padrão__GM_CONTAS_PAGAR_ABERTOS[[#This Row],[VALOR_DOCUM]]*$D$4,Tabela_padrão__GM_CONTAS_PAGAR_ABERTOS[[#This Row],[SALDO_CONVERTIDO]])</f>
        <v>27801.58</v>
      </c>
      <c r="P6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5" t="s">
        <v>527</v>
      </c>
      <c r="R645" t="s">
        <v>528</v>
      </c>
      <c r="S645" s="1">
        <v>42557</v>
      </c>
      <c r="T645" t="s">
        <v>1457</v>
      </c>
      <c r="U645" s="3">
        <v>3.6581000000000001</v>
      </c>
      <c r="V645" s="2">
        <f>Tabela_padrão__GM_CONTAS_PAGAR_ABERTOS[[#This Row],[PTAX DESEMB]]*Tabela_padrão__GM_CONTAS_PAGAR_ABERTOS[[#This Row],[VALOR_DOCUM]]</f>
        <v>101700.95979800001</v>
      </c>
    </row>
    <row r="646" spans="1:22" hidden="1" x14ac:dyDescent="0.2">
      <c r="A646" t="s">
        <v>17</v>
      </c>
      <c r="B646" t="s">
        <v>18</v>
      </c>
      <c r="C646" s="1">
        <v>42466</v>
      </c>
      <c r="D646" t="s">
        <v>203</v>
      </c>
      <c r="E646">
        <v>19105029</v>
      </c>
      <c r="F646" t="s">
        <v>526</v>
      </c>
      <c r="G646" s="4">
        <v>43779</v>
      </c>
      <c r="H646" t="s">
        <v>21</v>
      </c>
      <c r="I646" s="2">
        <v>27801.58</v>
      </c>
      <c r="K646" s="2">
        <v>27801.58</v>
      </c>
      <c r="L646" s="3">
        <v>1</v>
      </c>
      <c r="M646" s="2">
        <v>27801.58</v>
      </c>
      <c r="N646" s="3">
        <f t="array" ref="N646">$D$4</f>
        <v>3.55</v>
      </c>
      <c r="O646" s="2">
        <f t="array" ref="O646">IF(Tabela_padrão__GM_CONTAS_PAGAR_ABERTOS[[#This Row],[SIGLA_MOEDA]]="US$",Tabela_padrão__GM_CONTAS_PAGAR_ABERTOS[[#This Row],[VALOR_DOCUM]]*$D$4,Tabela_padrão__GM_CONTAS_PAGAR_ABERTOS[[#This Row],[SALDO_CONVERTIDO]])</f>
        <v>27801.58</v>
      </c>
      <c r="P6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6" t="s">
        <v>527</v>
      </c>
      <c r="R646" t="s">
        <v>528</v>
      </c>
      <c r="S646" s="1">
        <v>42557</v>
      </c>
      <c r="T646" t="s">
        <v>1458</v>
      </c>
      <c r="U646" s="3">
        <v>3.6581000000000001</v>
      </c>
      <c r="V646" s="2">
        <f>Tabela_padrão__GM_CONTAS_PAGAR_ABERTOS[[#This Row],[PTAX DESEMB]]*Tabela_padrão__GM_CONTAS_PAGAR_ABERTOS[[#This Row],[VALOR_DOCUM]]</f>
        <v>101700.95979800001</v>
      </c>
    </row>
    <row r="647" spans="1:22" hidden="1" x14ac:dyDescent="0.2">
      <c r="A647" t="s">
        <v>17</v>
      </c>
      <c r="B647" t="s">
        <v>18</v>
      </c>
      <c r="C647" s="1">
        <v>42466</v>
      </c>
      <c r="D647" t="s">
        <v>203</v>
      </c>
      <c r="E647">
        <v>19105029</v>
      </c>
      <c r="F647" t="s">
        <v>526</v>
      </c>
      <c r="G647" s="4">
        <v>43992</v>
      </c>
      <c r="H647" t="s">
        <v>21</v>
      </c>
      <c r="I647" s="2">
        <v>27801.58</v>
      </c>
      <c r="K647" s="2">
        <v>27801.58</v>
      </c>
      <c r="L647" s="3">
        <v>1</v>
      </c>
      <c r="M647" s="2">
        <v>27801.58</v>
      </c>
      <c r="N647" s="3">
        <f t="array" ref="N647">$D$4</f>
        <v>3.55</v>
      </c>
      <c r="O647" s="2">
        <f t="array" ref="O647">IF(Tabela_padrão__GM_CONTAS_PAGAR_ABERTOS[[#This Row],[SIGLA_MOEDA]]="US$",Tabela_padrão__GM_CONTAS_PAGAR_ABERTOS[[#This Row],[VALOR_DOCUM]]*$D$4,Tabela_padrão__GM_CONTAS_PAGAR_ABERTOS[[#This Row],[SALDO_CONVERTIDO]])</f>
        <v>27801.58</v>
      </c>
      <c r="P6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7" t="s">
        <v>527</v>
      </c>
      <c r="R647" t="s">
        <v>528</v>
      </c>
      <c r="S647" s="1">
        <v>42557</v>
      </c>
      <c r="T647" t="s">
        <v>1459</v>
      </c>
      <c r="U647" s="3">
        <v>3.6581000000000001</v>
      </c>
      <c r="V647" s="2">
        <f>Tabela_padrão__GM_CONTAS_PAGAR_ABERTOS[[#This Row],[PTAX DESEMB]]*Tabela_padrão__GM_CONTAS_PAGAR_ABERTOS[[#This Row],[VALOR_DOCUM]]</f>
        <v>101700.95979800001</v>
      </c>
    </row>
    <row r="648" spans="1:22" hidden="1" x14ac:dyDescent="0.2">
      <c r="A648" t="s">
        <v>17</v>
      </c>
      <c r="B648" t="s">
        <v>18</v>
      </c>
      <c r="C648" s="1">
        <v>42466</v>
      </c>
      <c r="D648" t="s">
        <v>203</v>
      </c>
      <c r="E648">
        <v>19105029</v>
      </c>
      <c r="F648" t="s">
        <v>526</v>
      </c>
      <c r="G648" s="4">
        <v>44022</v>
      </c>
      <c r="H648" t="s">
        <v>21</v>
      </c>
      <c r="I648" s="2">
        <v>27801.58</v>
      </c>
      <c r="K648" s="2">
        <v>27801.58</v>
      </c>
      <c r="L648" s="3">
        <v>1</v>
      </c>
      <c r="M648" s="2">
        <v>27801.58</v>
      </c>
      <c r="N648" s="3">
        <f t="array" ref="N648">$D$4</f>
        <v>3.55</v>
      </c>
      <c r="O648" s="2">
        <f t="array" ref="O648">IF(Tabela_padrão__GM_CONTAS_PAGAR_ABERTOS[[#This Row],[SIGLA_MOEDA]]="US$",Tabela_padrão__GM_CONTAS_PAGAR_ABERTOS[[#This Row],[VALOR_DOCUM]]*$D$4,Tabela_padrão__GM_CONTAS_PAGAR_ABERTOS[[#This Row],[SALDO_CONVERTIDO]])</f>
        <v>27801.58</v>
      </c>
      <c r="P6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8" t="s">
        <v>527</v>
      </c>
      <c r="R648" t="s">
        <v>528</v>
      </c>
      <c r="S648" s="1">
        <v>42557</v>
      </c>
      <c r="T648" t="s">
        <v>1460</v>
      </c>
      <c r="U648" s="3">
        <v>3.6581000000000001</v>
      </c>
      <c r="V648" s="2">
        <f>Tabela_padrão__GM_CONTAS_PAGAR_ABERTOS[[#This Row],[PTAX DESEMB]]*Tabela_padrão__GM_CONTAS_PAGAR_ABERTOS[[#This Row],[VALOR_DOCUM]]</f>
        <v>101700.95979800001</v>
      </c>
    </row>
    <row r="649" spans="1:22" hidden="1" x14ac:dyDescent="0.2">
      <c r="A649" t="s">
        <v>17</v>
      </c>
      <c r="B649" t="s">
        <v>18</v>
      </c>
      <c r="C649" s="1">
        <v>42466</v>
      </c>
      <c r="D649" t="s">
        <v>203</v>
      </c>
      <c r="E649">
        <v>19105029</v>
      </c>
      <c r="F649" t="s">
        <v>526</v>
      </c>
      <c r="G649" s="4">
        <v>44084</v>
      </c>
      <c r="H649" t="s">
        <v>21</v>
      </c>
      <c r="I649" s="2">
        <v>27801.58</v>
      </c>
      <c r="K649" s="2">
        <v>27801.58</v>
      </c>
      <c r="L649" s="3">
        <v>1</v>
      </c>
      <c r="M649" s="2">
        <v>27801.58</v>
      </c>
      <c r="N649" s="3">
        <f t="array" ref="N649">$D$4</f>
        <v>3.55</v>
      </c>
      <c r="O649" s="2">
        <f t="array" ref="O649">IF(Tabela_padrão__GM_CONTAS_PAGAR_ABERTOS[[#This Row],[SIGLA_MOEDA]]="US$",Tabela_padrão__GM_CONTAS_PAGAR_ABERTOS[[#This Row],[VALOR_DOCUM]]*$D$4,Tabela_padrão__GM_CONTAS_PAGAR_ABERTOS[[#This Row],[SALDO_CONVERTIDO]])</f>
        <v>27801.58</v>
      </c>
      <c r="P6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49" t="s">
        <v>527</v>
      </c>
      <c r="R649" t="s">
        <v>528</v>
      </c>
      <c r="S649" s="1">
        <v>42557</v>
      </c>
      <c r="T649" t="s">
        <v>1461</v>
      </c>
      <c r="U649" s="3">
        <v>3.6581000000000001</v>
      </c>
      <c r="V649" s="2">
        <f>Tabela_padrão__GM_CONTAS_PAGAR_ABERTOS[[#This Row],[PTAX DESEMB]]*Tabela_padrão__GM_CONTAS_PAGAR_ABERTOS[[#This Row],[VALOR_DOCUM]]</f>
        <v>101700.95979800001</v>
      </c>
    </row>
    <row r="650" spans="1:22" hidden="1" x14ac:dyDescent="0.2">
      <c r="A650" t="s">
        <v>17</v>
      </c>
      <c r="B650" t="s">
        <v>18</v>
      </c>
      <c r="C650" s="1">
        <v>42466</v>
      </c>
      <c r="D650" t="s">
        <v>203</v>
      </c>
      <c r="E650">
        <v>19105029</v>
      </c>
      <c r="F650" t="s">
        <v>526</v>
      </c>
      <c r="G650" s="4">
        <v>44175</v>
      </c>
      <c r="H650" t="s">
        <v>21</v>
      </c>
      <c r="I650" s="2">
        <v>27801.58</v>
      </c>
      <c r="K650" s="2">
        <v>27801.58</v>
      </c>
      <c r="L650" s="3">
        <v>1</v>
      </c>
      <c r="M650" s="2">
        <v>27801.58</v>
      </c>
      <c r="N650" s="3">
        <f t="array" ref="N650">$D$4</f>
        <v>3.55</v>
      </c>
      <c r="O650" s="2">
        <f t="array" ref="O650">IF(Tabela_padrão__GM_CONTAS_PAGAR_ABERTOS[[#This Row],[SIGLA_MOEDA]]="US$",Tabela_padrão__GM_CONTAS_PAGAR_ABERTOS[[#This Row],[VALOR_DOCUM]]*$D$4,Tabela_padrão__GM_CONTAS_PAGAR_ABERTOS[[#This Row],[SALDO_CONVERTIDO]])</f>
        <v>27801.58</v>
      </c>
      <c r="P6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0" t="s">
        <v>527</v>
      </c>
      <c r="R650" t="s">
        <v>528</v>
      </c>
      <c r="S650" s="1">
        <v>42557</v>
      </c>
      <c r="T650" t="s">
        <v>1462</v>
      </c>
      <c r="U650" s="3">
        <v>3.6581000000000001</v>
      </c>
      <c r="V650" s="2">
        <f>Tabela_padrão__GM_CONTAS_PAGAR_ABERTOS[[#This Row],[PTAX DESEMB]]*Tabela_padrão__GM_CONTAS_PAGAR_ABERTOS[[#This Row],[VALOR_DOCUM]]</f>
        <v>101700.95979800001</v>
      </c>
    </row>
    <row r="651" spans="1:22" hidden="1" x14ac:dyDescent="0.2">
      <c r="A651" t="s">
        <v>17</v>
      </c>
      <c r="B651" t="s">
        <v>18</v>
      </c>
      <c r="C651" s="1">
        <v>42466</v>
      </c>
      <c r="D651" t="s">
        <v>203</v>
      </c>
      <c r="E651">
        <v>19105029</v>
      </c>
      <c r="F651" t="s">
        <v>526</v>
      </c>
      <c r="G651" s="4">
        <v>44206</v>
      </c>
      <c r="H651" t="s">
        <v>21</v>
      </c>
      <c r="I651" s="2">
        <v>27801.58</v>
      </c>
      <c r="K651" s="2">
        <v>27801.58</v>
      </c>
      <c r="L651" s="3">
        <v>1</v>
      </c>
      <c r="M651" s="2">
        <v>27801.58</v>
      </c>
      <c r="N651" s="3">
        <f t="array" ref="N651">$D$4</f>
        <v>3.55</v>
      </c>
      <c r="O651" s="2">
        <f t="array" ref="O651">IF(Tabela_padrão__GM_CONTAS_PAGAR_ABERTOS[[#This Row],[SIGLA_MOEDA]]="US$",Tabela_padrão__GM_CONTAS_PAGAR_ABERTOS[[#This Row],[VALOR_DOCUM]]*$D$4,Tabela_padrão__GM_CONTAS_PAGAR_ABERTOS[[#This Row],[SALDO_CONVERTIDO]])</f>
        <v>27801.58</v>
      </c>
      <c r="P6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1" t="s">
        <v>527</v>
      </c>
      <c r="R651" t="s">
        <v>528</v>
      </c>
      <c r="S651" s="1">
        <v>42557</v>
      </c>
      <c r="T651" t="s">
        <v>1463</v>
      </c>
      <c r="U651" s="3">
        <v>3.6581000000000001</v>
      </c>
      <c r="V651" s="2">
        <f>Tabela_padrão__GM_CONTAS_PAGAR_ABERTOS[[#This Row],[PTAX DESEMB]]*Tabela_padrão__GM_CONTAS_PAGAR_ABERTOS[[#This Row],[VALOR_DOCUM]]</f>
        <v>101700.95979800001</v>
      </c>
    </row>
    <row r="652" spans="1:22" hidden="1" x14ac:dyDescent="0.2">
      <c r="A652" t="s">
        <v>17</v>
      </c>
      <c r="B652" t="s">
        <v>80</v>
      </c>
      <c r="C652" s="1">
        <v>42492</v>
      </c>
      <c r="D652" t="s">
        <v>1464</v>
      </c>
      <c r="E652">
        <v>13115016</v>
      </c>
      <c r="F652" t="s">
        <v>1465</v>
      </c>
      <c r="G652" s="4">
        <v>42558</v>
      </c>
      <c r="H652" t="s">
        <v>21</v>
      </c>
      <c r="I652" s="2">
        <v>19.8</v>
      </c>
      <c r="J652">
        <v>0</v>
      </c>
      <c r="K652" s="2">
        <v>19.8</v>
      </c>
      <c r="L652" s="3">
        <v>1</v>
      </c>
      <c r="M652" s="2">
        <v>19.8</v>
      </c>
      <c r="N652" s="3">
        <f t="array" ref="N652">$D$4</f>
        <v>3.55</v>
      </c>
      <c r="O652" s="2">
        <f t="array" ref="O652">IF(Tabela_padrão__GM_CONTAS_PAGAR_ABERTOS[[#This Row],[SIGLA_MOEDA]]="US$",Tabela_padrão__GM_CONTAS_PAGAR_ABERTOS[[#This Row],[VALOR_DOCUM]]*$D$4,Tabela_padrão__GM_CONTAS_PAGAR_ABERTOS[[#This Row],[SALDO_CONVERTIDO]])</f>
        <v>19.8</v>
      </c>
      <c r="P6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2" t="s">
        <v>28</v>
      </c>
      <c r="R652" t="s">
        <v>1078</v>
      </c>
      <c r="S652" s="1">
        <v>42557</v>
      </c>
      <c r="T652" t="s">
        <v>1466</v>
      </c>
      <c r="U652" s="3">
        <v>3.4508000000000001</v>
      </c>
      <c r="V652" s="2">
        <f>Tabela_padrão__GM_CONTAS_PAGAR_ABERTOS[[#This Row],[PTAX DESEMB]]*Tabela_padrão__GM_CONTAS_PAGAR_ABERTOS[[#This Row],[VALOR_DOCUM]]</f>
        <v>68.325839999999999</v>
      </c>
    </row>
    <row r="653" spans="1:22" hidden="1" x14ac:dyDescent="0.2">
      <c r="A653" t="s">
        <v>17</v>
      </c>
      <c r="B653" t="s">
        <v>202</v>
      </c>
      <c r="C653" s="1">
        <v>42486</v>
      </c>
      <c r="D653" t="s">
        <v>1467</v>
      </c>
      <c r="E653">
        <v>13115016</v>
      </c>
      <c r="F653" t="s">
        <v>1468</v>
      </c>
      <c r="G653" s="4">
        <v>42558</v>
      </c>
      <c r="H653" t="s">
        <v>21</v>
      </c>
      <c r="I653" s="2">
        <v>1095</v>
      </c>
      <c r="K653" s="2">
        <v>1095</v>
      </c>
      <c r="L653" s="3">
        <v>1</v>
      </c>
      <c r="M653" s="2">
        <v>1095</v>
      </c>
      <c r="N653" s="3">
        <f t="array" ref="N653">$D$4</f>
        <v>3.55</v>
      </c>
      <c r="O653" s="2">
        <f t="array" ref="O653">IF(Tabela_padrão__GM_CONTAS_PAGAR_ABERTOS[[#This Row],[SIGLA_MOEDA]]="US$",Tabela_padrão__GM_CONTAS_PAGAR_ABERTOS[[#This Row],[VALOR_DOCUM]]*$D$4,Tabela_padrão__GM_CONTAS_PAGAR_ABERTOS[[#This Row],[SALDO_CONVERTIDO]])</f>
        <v>1095</v>
      </c>
      <c r="P6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3" t="s">
        <v>28</v>
      </c>
      <c r="R653" t="s">
        <v>1469</v>
      </c>
      <c r="S653" s="1">
        <v>42557</v>
      </c>
      <c r="T653" t="s">
        <v>1470</v>
      </c>
      <c r="U653" s="3">
        <v>3.5472000000000001</v>
      </c>
      <c r="V653" s="2">
        <f>Tabela_padrão__GM_CONTAS_PAGAR_ABERTOS[[#This Row],[PTAX DESEMB]]*Tabela_padrão__GM_CONTAS_PAGAR_ABERTOS[[#This Row],[VALOR_DOCUM]]</f>
        <v>3884.1840000000002</v>
      </c>
    </row>
    <row r="654" spans="1:22" hidden="1" x14ac:dyDescent="0.2">
      <c r="A654" t="s">
        <v>285</v>
      </c>
      <c r="B654" t="s">
        <v>18</v>
      </c>
      <c r="C654" s="1">
        <v>42502</v>
      </c>
      <c r="D654" t="s">
        <v>1471</v>
      </c>
      <c r="E654">
        <v>13115026</v>
      </c>
      <c r="F654" t="s">
        <v>1472</v>
      </c>
      <c r="G654" s="4">
        <v>42565</v>
      </c>
      <c r="H654" t="s">
        <v>21</v>
      </c>
      <c r="I654" s="2">
        <v>196.26</v>
      </c>
      <c r="K654" s="2">
        <v>196.26</v>
      </c>
      <c r="L654" s="3">
        <v>1</v>
      </c>
      <c r="M654" s="2">
        <v>196.26</v>
      </c>
      <c r="N654" s="3">
        <f t="array" ref="N654">$D$4</f>
        <v>3.55</v>
      </c>
      <c r="O654" s="2">
        <f t="array" ref="O654">IF(Tabela_padrão__GM_CONTAS_PAGAR_ABERTOS[[#This Row],[SIGLA_MOEDA]]="US$",Tabela_padrão__GM_CONTAS_PAGAR_ABERTOS[[#This Row],[VALOR_DOCUM]]*$D$4,Tabela_padrão__GM_CONTAS_PAGAR_ABERTOS[[#This Row],[SALDO_CONVERTIDO]])</f>
        <v>196.26</v>
      </c>
      <c r="P6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4" t="s">
        <v>28</v>
      </c>
      <c r="R654" t="s">
        <v>1473</v>
      </c>
      <c r="S654" s="1">
        <v>42557</v>
      </c>
      <c r="T654" t="s">
        <v>1474</v>
      </c>
      <c r="U654" s="3">
        <v>3.4645000000000001</v>
      </c>
      <c r="V654" s="2">
        <f>Tabela_padrão__GM_CONTAS_PAGAR_ABERTOS[[#This Row],[PTAX DESEMB]]*Tabela_padrão__GM_CONTAS_PAGAR_ABERTOS[[#This Row],[VALOR_DOCUM]]</f>
        <v>679.94277</v>
      </c>
    </row>
    <row r="655" spans="1:22" hidden="1" x14ac:dyDescent="0.2">
      <c r="A655" t="s">
        <v>17</v>
      </c>
      <c r="B655" t="s">
        <v>202</v>
      </c>
      <c r="C655" s="1">
        <v>42495</v>
      </c>
      <c r="D655" t="s">
        <v>556</v>
      </c>
      <c r="E655">
        <v>13101001</v>
      </c>
      <c r="F655" t="s">
        <v>1475</v>
      </c>
      <c r="G655" s="4">
        <v>42793</v>
      </c>
      <c r="H655" t="s">
        <v>66</v>
      </c>
      <c r="I655" s="2">
        <v>189615.27</v>
      </c>
      <c r="J655">
        <v>0</v>
      </c>
      <c r="K655" s="2">
        <v>189615.27</v>
      </c>
      <c r="L655" s="3">
        <v>3.2904</v>
      </c>
      <c r="M655" s="2">
        <v>623910.084408</v>
      </c>
      <c r="N655" s="3">
        <f t="array" ref="N655">$D$4</f>
        <v>3.55</v>
      </c>
      <c r="O655" s="2">
        <f t="array" ref="O655">IF(Tabela_padrão__GM_CONTAS_PAGAR_ABERTOS[[#This Row],[SIGLA_MOEDA]]="US$",Tabela_padrão__GM_CONTAS_PAGAR_ABERTOS[[#This Row],[VALOR_DOCUM]]*$D$4,Tabela_padrão__GM_CONTAS_PAGAR_ABERTOS[[#This Row],[SALDO_CONVERTIDO]])</f>
        <v>673134.20849999995</v>
      </c>
      <c r="P655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655" t="s">
        <v>28</v>
      </c>
      <c r="R655" t="s">
        <v>492</v>
      </c>
      <c r="S655" s="1">
        <v>42557</v>
      </c>
      <c r="T655" t="s">
        <v>1476</v>
      </c>
      <c r="U655" s="3">
        <v>3.5396999999999998</v>
      </c>
      <c r="V655" s="2">
        <f>Tabela_padrão__GM_CONTAS_PAGAR_ABERTOS[[#This Row],[PTAX DESEMB]]*Tabela_padrão__GM_CONTAS_PAGAR_ABERTOS[[#This Row],[VALOR_DOCUM]]</f>
        <v>671181.17121899989</v>
      </c>
    </row>
    <row r="656" spans="1:22" hidden="1" x14ac:dyDescent="0.2">
      <c r="A656" t="s">
        <v>17</v>
      </c>
      <c r="B656" t="s">
        <v>385</v>
      </c>
      <c r="C656" s="1">
        <v>42495</v>
      </c>
      <c r="D656" t="s">
        <v>556</v>
      </c>
      <c r="E656">
        <v>13101001</v>
      </c>
      <c r="F656" t="s">
        <v>1477</v>
      </c>
      <c r="G656" s="4">
        <v>43008</v>
      </c>
      <c r="H656" t="s">
        <v>66</v>
      </c>
      <c r="I656" s="2">
        <v>30537.84</v>
      </c>
      <c r="J656">
        <v>0</v>
      </c>
      <c r="K656" s="2">
        <v>30537.84</v>
      </c>
      <c r="L656" s="3">
        <v>3.2904</v>
      </c>
      <c r="M656" s="2">
        <v>100481.708736</v>
      </c>
      <c r="N656" s="3">
        <f t="array" ref="N656">$D$4</f>
        <v>3.55</v>
      </c>
      <c r="O656" s="2">
        <f t="array" ref="O656">IF(Tabela_padrão__GM_CONTAS_PAGAR_ABERTOS[[#This Row],[SIGLA_MOEDA]]="US$",Tabela_padrão__GM_CONTAS_PAGAR_ABERTOS[[#This Row],[VALOR_DOCUM]]*$D$4,Tabela_padrão__GM_CONTAS_PAGAR_ABERTOS[[#This Row],[SALDO_CONVERTIDO]])</f>
        <v>108409.33199999999</v>
      </c>
      <c r="P656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656" t="s">
        <v>28</v>
      </c>
      <c r="R656" t="s">
        <v>492</v>
      </c>
      <c r="S656" s="1">
        <v>42557</v>
      </c>
      <c r="T656" t="s">
        <v>1478</v>
      </c>
      <c r="U656" s="3">
        <v>3.5396999999999998</v>
      </c>
      <c r="V656" s="2">
        <f>Tabela_padrão__GM_CONTAS_PAGAR_ABERTOS[[#This Row],[PTAX DESEMB]]*Tabela_padrão__GM_CONTAS_PAGAR_ABERTOS[[#This Row],[VALOR_DOCUM]]</f>
        <v>108094.792248</v>
      </c>
    </row>
    <row r="657" spans="1:22" hidden="1" x14ac:dyDescent="0.2">
      <c r="A657" t="s">
        <v>17</v>
      </c>
      <c r="B657" t="s">
        <v>18</v>
      </c>
      <c r="C657" s="1">
        <v>42493</v>
      </c>
      <c r="D657" t="s">
        <v>1479</v>
      </c>
      <c r="E657">
        <v>17101001</v>
      </c>
      <c r="F657" t="s">
        <v>1480</v>
      </c>
      <c r="G657" s="4">
        <v>42824</v>
      </c>
      <c r="H657" t="s">
        <v>66</v>
      </c>
      <c r="I657" s="2">
        <v>13116.12</v>
      </c>
      <c r="K657" s="2">
        <v>13116.12</v>
      </c>
      <c r="L657" s="3">
        <v>3.2904</v>
      </c>
      <c r="M657" s="2">
        <v>43157.281247999999</v>
      </c>
      <c r="N657" s="3">
        <f t="array" ref="N657">$D$4</f>
        <v>3.55</v>
      </c>
      <c r="O657" s="2">
        <f t="array" ref="O657">IF(Tabela_padrão__GM_CONTAS_PAGAR_ABERTOS[[#This Row],[SIGLA_MOEDA]]="US$",Tabela_padrão__GM_CONTAS_PAGAR_ABERTOS[[#This Row],[VALOR_DOCUM]]*$D$4,Tabela_padrão__GM_CONTAS_PAGAR_ABERTOS[[#This Row],[SALDO_CONVERTIDO]])</f>
        <v>46562.226000000002</v>
      </c>
      <c r="P657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657" t="s">
        <v>1481</v>
      </c>
      <c r="R657" t="s">
        <v>1482</v>
      </c>
      <c r="S657" s="1">
        <v>42557</v>
      </c>
      <c r="T657" t="s">
        <v>1483</v>
      </c>
      <c r="U657" s="3">
        <v>3.4990999999999999</v>
      </c>
      <c r="V657" s="2">
        <f>Tabela_padrão__GM_CONTAS_PAGAR_ABERTOS[[#This Row],[PTAX DESEMB]]*Tabela_padrão__GM_CONTAS_PAGAR_ABERTOS[[#This Row],[VALOR_DOCUM]]</f>
        <v>45894.615492000004</v>
      </c>
    </row>
    <row r="658" spans="1:22" hidden="1" x14ac:dyDescent="0.2">
      <c r="A658" t="s">
        <v>17</v>
      </c>
      <c r="B658" t="s">
        <v>25</v>
      </c>
      <c r="C658" s="1">
        <v>42496</v>
      </c>
      <c r="D658" t="s">
        <v>1484</v>
      </c>
      <c r="E658">
        <v>13101012</v>
      </c>
      <c r="F658" t="s">
        <v>1485</v>
      </c>
      <c r="G658" s="4">
        <v>42562</v>
      </c>
      <c r="H658" t="s">
        <v>21</v>
      </c>
      <c r="I658" s="2">
        <v>26.96</v>
      </c>
      <c r="J658">
        <v>0</v>
      </c>
      <c r="K658" s="2">
        <v>26.96</v>
      </c>
      <c r="L658" s="3">
        <v>1</v>
      </c>
      <c r="M658" s="2">
        <v>26.96</v>
      </c>
      <c r="N658" s="3">
        <f t="array" ref="N658">$D$4</f>
        <v>3.55</v>
      </c>
      <c r="O658" s="2">
        <f t="array" ref="O658">IF(Tabela_padrão__GM_CONTAS_PAGAR_ABERTOS[[#This Row],[SIGLA_MOEDA]]="US$",Tabela_padrão__GM_CONTAS_PAGAR_ABERTOS[[#This Row],[VALOR_DOCUM]]*$D$4,Tabela_padrão__GM_CONTAS_PAGAR_ABERTOS[[#This Row],[SALDO_CONVERTIDO]])</f>
        <v>26.96</v>
      </c>
      <c r="P6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8" t="s">
        <v>28</v>
      </c>
      <c r="R658" t="s">
        <v>1486</v>
      </c>
      <c r="S658" s="1">
        <v>42557</v>
      </c>
      <c r="T658" t="s">
        <v>1487</v>
      </c>
      <c r="U658" s="3">
        <v>3.5295999999999998</v>
      </c>
      <c r="V658" s="2">
        <f>Tabela_padrão__GM_CONTAS_PAGAR_ABERTOS[[#This Row],[PTAX DESEMB]]*Tabela_padrão__GM_CONTAS_PAGAR_ABERTOS[[#This Row],[VALOR_DOCUM]]</f>
        <v>95.158016000000003</v>
      </c>
    </row>
    <row r="659" spans="1:22" hidden="1" x14ac:dyDescent="0.2">
      <c r="A659" t="s">
        <v>17</v>
      </c>
      <c r="B659" t="s">
        <v>18</v>
      </c>
      <c r="C659" s="1">
        <v>42493</v>
      </c>
      <c r="D659" t="s">
        <v>1488</v>
      </c>
      <c r="E659">
        <v>17101001</v>
      </c>
      <c r="F659" t="s">
        <v>1489</v>
      </c>
      <c r="G659" s="4">
        <v>42825</v>
      </c>
      <c r="H659" t="s">
        <v>21</v>
      </c>
      <c r="I659" s="2">
        <v>295000</v>
      </c>
      <c r="K659" s="2">
        <v>295000</v>
      </c>
      <c r="L659" s="3">
        <v>1</v>
      </c>
      <c r="M659" s="2">
        <v>295000</v>
      </c>
      <c r="N659" s="3">
        <f t="array" ref="N659">$D$4</f>
        <v>3.55</v>
      </c>
      <c r="O659" s="2">
        <f t="array" ref="O659">IF(Tabela_padrão__GM_CONTAS_PAGAR_ABERTOS[[#This Row],[SIGLA_MOEDA]]="US$",Tabela_padrão__GM_CONTAS_PAGAR_ABERTOS[[#This Row],[VALOR_DOCUM]]*$D$4,Tabela_padrão__GM_CONTAS_PAGAR_ABERTOS[[#This Row],[SALDO_CONVERTIDO]])</f>
        <v>295000</v>
      </c>
      <c r="P6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59" t="s">
        <v>597</v>
      </c>
      <c r="R659" t="s">
        <v>1490</v>
      </c>
      <c r="S659" s="1">
        <v>42557</v>
      </c>
      <c r="T659" t="s">
        <v>1491</v>
      </c>
      <c r="U659" s="3">
        <v>3.4990999999999999</v>
      </c>
      <c r="V659" s="2">
        <f>Tabela_padrão__GM_CONTAS_PAGAR_ABERTOS[[#This Row],[PTAX DESEMB]]*Tabela_padrão__GM_CONTAS_PAGAR_ABERTOS[[#This Row],[VALOR_DOCUM]]</f>
        <v>1032234.5</v>
      </c>
    </row>
    <row r="660" spans="1:22" hidden="1" x14ac:dyDescent="0.2">
      <c r="A660" t="s">
        <v>17</v>
      </c>
      <c r="B660" t="s">
        <v>25</v>
      </c>
      <c r="C660" s="1">
        <v>42461</v>
      </c>
      <c r="D660" t="s">
        <v>1410</v>
      </c>
      <c r="E660">
        <v>13101001</v>
      </c>
      <c r="F660" t="s">
        <v>1492</v>
      </c>
      <c r="G660" s="4">
        <v>42793</v>
      </c>
      <c r="H660" t="s">
        <v>21</v>
      </c>
      <c r="I660" s="2">
        <v>3116000</v>
      </c>
      <c r="J660">
        <v>0</v>
      </c>
      <c r="K660" s="2">
        <v>3116000</v>
      </c>
      <c r="L660" s="3">
        <v>1</v>
      </c>
      <c r="M660" s="2">
        <v>3116000</v>
      </c>
      <c r="N660" s="3">
        <f t="array" ref="N660">$D$4</f>
        <v>3.55</v>
      </c>
      <c r="O660" s="2">
        <f t="array" ref="O660">IF(Tabela_padrão__GM_CONTAS_PAGAR_ABERTOS[[#This Row],[SIGLA_MOEDA]]="US$",Tabela_padrão__GM_CONTAS_PAGAR_ABERTOS[[#This Row],[VALOR_DOCUM]]*$D$4,Tabela_padrão__GM_CONTAS_PAGAR_ABERTOS[[#This Row],[SALDO_CONVERTIDO]])</f>
        <v>3116000</v>
      </c>
      <c r="P6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0" t="s">
        <v>28</v>
      </c>
      <c r="R660" t="s">
        <v>492</v>
      </c>
      <c r="S660" s="1">
        <v>42557</v>
      </c>
      <c r="T660" t="s">
        <v>1493</v>
      </c>
      <c r="U660" s="3">
        <v>3.5589</v>
      </c>
      <c r="V660" s="2">
        <f>Tabela_padrão__GM_CONTAS_PAGAR_ABERTOS[[#This Row],[PTAX DESEMB]]*Tabela_padrão__GM_CONTAS_PAGAR_ABERTOS[[#This Row],[VALOR_DOCUM]]</f>
        <v>11089532.4</v>
      </c>
    </row>
    <row r="661" spans="1:22" hidden="1" x14ac:dyDescent="0.2">
      <c r="A661" t="s">
        <v>17</v>
      </c>
      <c r="B661" t="s">
        <v>25</v>
      </c>
      <c r="C661" s="1">
        <v>42489</v>
      </c>
      <c r="D661" t="s">
        <v>1494</v>
      </c>
      <c r="E661">
        <v>13115018</v>
      </c>
      <c r="F661" t="s">
        <v>1495</v>
      </c>
      <c r="G661" s="4">
        <v>42587</v>
      </c>
      <c r="H661" t="s">
        <v>21</v>
      </c>
      <c r="I661" s="2">
        <v>2185.25</v>
      </c>
      <c r="K661" s="2">
        <v>2185.25</v>
      </c>
      <c r="L661" s="3">
        <v>1</v>
      </c>
      <c r="M661" s="2">
        <v>2185.25</v>
      </c>
      <c r="N661" s="3">
        <f t="array" ref="N661">$D$4</f>
        <v>3.55</v>
      </c>
      <c r="O661" s="2">
        <f t="array" ref="O661">IF(Tabela_padrão__GM_CONTAS_PAGAR_ABERTOS[[#This Row],[SIGLA_MOEDA]]="US$",Tabela_padrão__GM_CONTAS_PAGAR_ABERTOS[[#This Row],[VALOR_DOCUM]]*$D$4,Tabela_padrão__GM_CONTAS_PAGAR_ABERTOS[[#This Row],[SALDO_CONVERTIDO]])</f>
        <v>2185.25</v>
      </c>
      <c r="P6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1" t="s">
        <v>1496</v>
      </c>
      <c r="R661" t="s">
        <v>1497</v>
      </c>
      <c r="S661" s="1">
        <v>42557</v>
      </c>
      <c r="T661" t="s">
        <v>1498</v>
      </c>
      <c r="U661" s="3">
        <v>3.4992000000000001</v>
      </c>
      <c r="V661" s="2">
        <f>Tabela_padrão__GM_CONTAS_PAGAR_ABERTOS[[#This Row],[PTAX DESEMB]]*Tabela_padrão__GM_CONTAS_PAGAR_ABERTOS[[#This Row],[VALOR_DOCUM]]</f>
        <v>7646.6268</v>
      </c>
    </row>
    <row r="662" spans="1:22" hidden="1" x14ac:dyDescent="0.2">
      <c r="A662" t="s">
        <v>285</v>
      </c>
      <c r="B662" t="s">
        <v>18</v>
      </c>
      <c r="C662" s="1">
        <v>42524</v>
      </c>
      <c r="D662" t="s">
        <v>1086</v>
      </c>
      <c r="E662">
        <v>13108005</v>
      </c>
      <c r="F662" t="s">
        <v>1499</v>
      </c>
      <c r="G662" s="4">
        <v>42524</v>
      </c>
      <c r="H662" t="s">
        <v>21</v>
      </c>
      <c r="I662" s="2">
        <v>84.26</v>
      </c>
      <c r="J662">
        <v>0</v>
      </c>
      <c r="K662" s="2">
        <v>84.26</v>
      </c>
      <c r="L662" s="3">
        <v>1</v>
      </c>
      <c r="M662" s="2">
        <v>84.26</v>
      </c>
      <c r="N662" s="3">
        <f t="array" ref="N662">$D$4</f>
        <v>3.55</v>
      </c>
      <c r="O662" s="2">
        <f t="array" ref="O662">IF(Tabela_padrão__GM_CONTAS_PAGAR_ABERTOS[[#This Row],[SIGLA_MOEDA]]="US$",Tabela_padrão__GM_CONTAS_PAGAR_ABERTOS[[#This Row],[VALOR_DOCUM]]*$D$4,Tabela_padrão__GM_CONTAS_PAGAR_ABERTOS[[#This Row],[SALDO_CONVERTIDO]])</f>
        <v>84.26</v>
      </c>
      <c r="P6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2" t="s">
        <v>1088</v>
      </c>
      <c r="R662" t="s">
        <v>1500</v>
      </c>
      <c r="S662" s="1">
        <v>42557</v>
      </c>
      <c r="T662" t="s">
        <v>1501</v>
      </c>
      <c r="U662" s="3">
        <v>3.5960999999999999</v>
      </c>
      <c r="V662" s="2">
        <f>Tabela_padrão__GM_CONTAS_PAGAR_ABERTOS[[#This Row],[PTAX DESEMB]]*Tabela_padrão__GM_CONTAS_PAGAR_ABERTOS[[#This Row],[VALOR_DOCUM]]</f>
        <v>303.007386</v>
      </c>
    </row>
    <row r="663" spans="1:22" hidden="1" x14ac:dyDescent="0.2">
      <c r="A663" t="s">
        <v>17</v>
      </c>
      <c r="B663" t="s">
        <v>25</v>
      </c>
      <c r="C663" s="1">
        <v>42515</v>
      </c>
      <c r="D663" t="s">
        <v>855</v>
      </c>
      <c r="E663">
        <v>17101001</v>
      </c>
      <c r="F663" t="s">
        <v>856</v>
      </c>
      <c r="G663" s="4">
        <v>42581</v>
      </c>
      <c r="H663" t="s">
        <v>21</v>
      </c>
      <c r="I663" s="2">
        <v>33000</v>
      </c>
      <c r="K663" s="2">
        <v>33000</v>
      </c>
      <c r="L663" s="3">
        <v>1</v>
      </c>
      <c r="M663" s="2">
        <v>33000</v>
      </c>
      <c r="N663" s="3">
        <f t="array" ref="N663">$D$4</f>
        <v>3.55</v>
      </c>
      <c r="O663" s="2">
        <f t="array" ref="O663">IF(Tabela_padrão__GM_CONTAS_PAGAR_ABERTOS[[#This Row],[SIGLA_MOEDA]]="US$",Tabela_padrão__GM_CONTAS_PAGAR_ABERTOS[[#This Row],[VALOR_DOCUM]]*$D$4,Tabela_padrão__GM_CONTAS_PAGAR_ABERTOS[[#This Row],[SALDO_CONVERTIDO]])</f>
        <v>33000</v>
      </c>
      <c r="P6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3" t="s">
        <v>597</v>
      </c>
      <c r="R663" t="s">
        <v>857</v>
      </c>
      <c r="S663" s="1">
        <v>42557</v>
      </c>
      <c r="T663" t="s">
        <v>1502</v>
      </c>
      <c r="U663" s="3">
        <v>3.5491000000000001</v>
      </c>
      <c r="V663" s="2">
        <f>Tabela_padrão__GM_CONTAS_PAGAR_ABERTOS[[#This Row],[PTAX DESEMB]]*Tabela_padrão__GM_CONTAS_PAGAR_ABERTOS[[#This Row],[VALOR_DOCUM]]</f>
        <v>117120.3</v>
      </c>
    </row>
    <row r="664" spans="1:22" hidden="1" x14ac:dyDescent="0.2">
      <c r="A664" t="s">
        <v>17</v>
      </c>
      <c r="B664" t="s">
        <v>18</v>
      </c>
      <c r="C664" s="1">
        <v>42514</v>
      </c>
      <c r="D664" t="s">
        <v>1503</v>
      </c>
      <c r="E664">
        <v>13115018</v>
      </c>
      <c r="F664" t="s">
        <v>1504</v>
      </c>
      <c r="G664" s="4">
        <v>42643</v>
      </c>
      <c r="H664" t="s">
        <v>21</v>
      </c>
      <c r="I664" s="2">
        <v>851.86</v>
      </c>
      <c r="K664" s="2">
        <v>851.86</v>
      </c>
      <c r="L664" s="3">
        <v>1</v>
      </c>
      <c r="M664" s="2">
        <v>851.86</v>
      </c>
      <c r="N664" s="3">
        <f t="array" ref="N664">$D$4</f>
        <v>3.55</v>
      </c>
      <c r="O664" s="2">
        <f t="array" ref="O664">IF(Tabela_padrão__GM_CONTAS_PAGAR_ABERTOS[[#This Row],[SIGLA_MOEDA]]="US$",Tabela_padrão__GM_CONTAS_PAGAR_ABERTOS[[#This Row],[VALOR_DOCUM]]*$D$4,Tabela_padrão__GM_CONTAS_PAGAR_ABERTOS[[#This Row],[SALDO_CONVERTIDO]])</f>
        <v>851.86</v>
      </c>
      <c r="P6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4" t="s">
        <v>1442</v>
      </c>
      <c r="R664" t="s">
        <v>1505</v>
      </c>
      <c r="S664" s="1">
        <v>42557</v>
      </c>
      <c r="T664" t="s">
        <v>1506</v>
      </c>
      <c r="U664" s="3">
        <v>3.5659999999999998</v>
      </c>
      <c r="V664" s="2">
        <f>Tabela_padrão__GM_CONTAS_PAGAR_ABERTOS[[#This Row],[PTAX DESEMB]]*Tabela_padrão__GM_CONTAS_PAGAR_ABERTOS[[#This Row],[VALOR_DOCUM]]</f>
        <v>3037.7327599999999</v>
      </c>
    </row>
    <row r="665" spans="1:22" hidden="1" x14ac:dyDescent="0.2">
      <c r="A665" t="s">
        <v>17</v>
      </c>
      <c r="B665" t="s">
        <v>25</v>
      </c>
      <c r="C665" s="1">
        <v>42531</v>
      </c>
      <c r="D665" t="s">
        <v>591</v>
      </c>
      <c r="E665">
        <v>13115016</v>
      </c>
      <c r="F665" t="s">
        <v>1507</v>
      </c>
      <c r="G665" s="4">
        <v>42566</v>
      </c>
      <c r="H665" t="s">
        <v>21</v>
      </c>
      <c r="I665" s="2">
        <v>23.06</v>
      </c>
      <c r="J665">
        <v>0</v>
      </c>
      <c r="K665" s="2">
        <v>23.06</v>
      </c>
      <c r="L665" s="3">
        <v>1</v>
      </c>
      <c r="M665" s="2">
        <v>23.06</v>
      </c>
      <c r="N665" s="3">
        <f t="array" ref="N665">$D$4</f>
        <v>3.55</v>
      </c>
      <c r="O665" s="2">
        <f t="array" ref="O665">IF(Tabela_padrão__GM_CONTAS_PAGAR_ABERTOS[[#This Row],[SIGLA_MOEDA]]="US$",Tabela_padrão__GM_CONTAS_PAGAR_ABERTOS[[#This Row],[VALOR_DOCUM]]*$D$4,Tabela_padrão__GM_CONTAS_PAGAR_ABERTOS[[#This Row],[SALDO_CONVERTIDO]])</f>
        <v>23.06</v>
      </c>
      <c r="P6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5" t="s">
        <v>28</v>
      </c>
      <c r="R665" t="s">
        <v>1508</v>
      </c>
      <c r="S665" s="1">
        <v>42557</v>
      </c>
      <c r="T665" t="s">
        <v>1509</v>
      </c>
      <c r="U665" s="3">
        <v>3.3816999999999999</v>
      </c>
      <c r="V665" s="2">
        <f>Tabela_padrão__GM_CONTAS_PAGAR_ABERTOS[[#This Row],[PTAX DESEMB]]*Tabela_padrão__GM_CONTAS_PAGAR_ABERTOS[[#This Row],[VALOR_DOCUM]]</f>
        <v>77.982001999999994</v>
      </c>
    </row>
    <row r="666" spans="1:22" hidden="1" x14ac:dyDescent="0.2">
      <c r="A666" t="s">
        <v>17</v>
      </c>
      <c r="B666" t="s">
        <v>385</v>
      </c>
      <c r="C666" s="1">
        <v>42531</v>
      </c>
      <c r="D666" t="s">
        <v>783</v>
      </c>
      <c r="E666">
        <v>13115016</v>
      </c>
      <c r="F666" t="s">
        <v>1510</v>
      </c>
      <c r="G666" s="4">
        <v>42581</v>
      </c>
      <c r="H666" t="s">
        <v>21</v>
      </c>
      <c r="I666" s="2">
        <v>2547.33</v>
      </c>
      <c r="J666">
        <v>0</v>
      </c>
      <c r="K666" s="2">
        <v>2547.33</v>
      </c>
      <c r="L666" s="3">
        <v>1</v>
      </c>
      <c r="M666" s="2">
        <v>2547.33</v>
      </c>
      <c r="N666" s="3">
        <f t="array" ref="N666">$D$4</f>
        <v>3.55</v>
      </c>
      <c r="O666" s="2">
        <f t="array" ref="O666">IF(Tabela_padrão__GM_CONTAS_PAGAR_ABERTOS[[#This Row],[SIGLA_MOEDA]]="US$",Tabela_padrão__GM_CONTAS_PAGAR_ABERTOS[[#This Row],[VALOR_DOCUM]]*$D$4,Tabela_padrão__GM_CONTAS_PAGAR_ABERTOS[[#This Row],[SALDO_CONVERTIDO]])</f>
        <v>2547.33</v>
      </c>
      <c r="P6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6" t="s">
        <v>28</v>
      </c>
      <c r="R666" t="s">
        <v>1511</v>
      </c>
      <c r="S666" s="1">
        <v>42557</v>
      </c>
      <c r="T666" t="s">
        <v>1512</v>
      </c>
      <c r="U666" s="3">
        <v>3.3816999999999999</v>
      </c>
      <c r="V666" s="2">
        <f>Tabela_padrão__GM_CONTAS_PAGAR_ABERTOS[[#This Row],[PTAX DESEMB]]*Tabela_padrão__GM_CONTAS_PAGAR_ABERTOS[[#This Row],[VALOR_DOCUM]]</f>
        <v>8614.3058609999989</v>
      </c>
    </row>
    <row r="667" spans="1:22" hidden="1" x14ac:dyDescent="0.2">
      <c r="A667" t="s">
        <v>17</v>
      </c>
      <c r="B667" t="s">
        <v>80</v>
      </c>
      <c r="C667" s="1">
        <v>42521</v>
      </c>
      <c r="D667" t="s">
        <v>1513</v>
      </c>
      <c r="E667">
        <v>13115016</v>
      </c>
      <c r="F667" t="s">
        <v>1514</v>
      </c>
      <c r="G667" s="4">
        <v>42570</v>
      </c>
      <c r="H667" t="s">
        <v>21</v>
      </c>
      <c r="I667" s="2">
        <v>485.03</v>
      </c>
      <c r="K667" s="2">
        <v>485.03</v>
      </c>
      <c r="L667" s="3">
        <v>1</v>
      </c>
      <c r="M667" s="2">
        <v>485.03</v>
      </c>
      <c r="N667" s="3">
        <f t="array" ref="N667">$D$4</f>
        <v>3.55</v>
      </c>
      <c r="O667" s="2">
        <f t="array" ref="O667">IF(Tabela_padrão__GM_CONTAS_PAGAR_ABERTOS[[#This Row],[SIGLA_MOEDA]]="US$",Tabela_padrão__GM_CONTAS_PAGAR_ABERTOS[[#This Row],[VALOR_DOCUM]]*$D$4,Tabela_padrão__GM_CONTAS_PAGAR_ABERTOS[[#This Row],[SALDO_CONVERTIDO]])</f>
        <v>485.03</v>
      </c>
      <c r="P6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7" t="s">
        <v>28</v>
      </c>
      <c r="R667" t="s">
        <v>1515</v>
      </c>
      <c r="S667" s="1">
        <v>42557</v>
      </c>
      <c r="T667" t="s">
        <v>1516</v>
      </c>
      <c r="U667" s="3">
        <v>3.5996999999999999</v>
      </c>
      <c r="V667" s="2">
        <f>Tabela_padrão__GM_CONTAS_PAGAR_ABERTOS[[#This Row],[PTAX DESEMB]]*Tabela_padrão__GM_CONTAS_PAGAR_ABERTOS[[#This Row],[VALOR_DOCUM]]</f>
        <v>1745.9624909999998</v>
      </c>
    </row>
    <row r="668" spans="1:22" hidden="1" x14ac:dyDescent="0.2">
      <c r="A668" t="s">
        <v>17</v>
      </c>
      <c r="B668" t="s">
        <v>80</v>
      </c>
      <c r="C668" s="1">
        <v>42527</v>
      </c>
      <c r="D668" t="s">
        <v>1076</v>
      </c>
      <c r="E668">
        <v>13101012</v>
      </c>
      <c r="F668" t="s">
        <v>1517</v>
      </c>
      <c r="G668" s="4">
        <v>42855</v>
      </c>
      <c r="H668" t="s">
        <v>21</v>
      </c>
      <c r="I668" s="2">
        <v>900</v>
      </c>
      <c r="J668">
        <v>0</v>
      </c>
      <c r="K668" s="2">
        <v>900</v>
      </c>
      <c r="L668" s="3">
        <v>1</v>
      </c>
      <c r="M668" s="2">
        <v>900</v>
      </c>
      <c r="N668" s="3">
        <f t="array" ref="N668">$D$4</f>
        <v>3.55</v>
      </c>
      <c r="O668" s="2">
        <f t="array" ref="O668">IF(Tabela_padrão__GM_CONTAS_PAGAR_ABERTOS[[#This Row],[SIGLA_MOEDA]]="US$",Tabela_padrão__GM_CONTAS_PAGAR_ABERTOS[[#This Row],[VALOR_DOCUM]]*$D$4,Tabela_padrão__GM_CONTAS_PAGAR_ABERTOS[[#This Row],[SALDO_CONVERTIDO]])</f>
        <v>900</v>
      </c>
      <c r="P6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8" t="s">
        <v>28</v>
      </c>
      <c r="R668" t="s">
        <v>1518</v>
      </c>
      <c r="S668" s="1">
        <v>42557</v>
      </c>
      <c r="T668" t="s">
        <v>1519</v>
      </c>
      <c r="U668" s="3">
        <v>3.5409000000000002</v>
      </c>
      <c r="V668" s="2">
        <f>Tabela_padrão__GM_CONTAS_PAGAR_ABERTOS[[#This Row],[PTAX DESEMB]]*Tabela_padrão__GM_CONTAS_PAGAR_ABERTOS[[#This Row],[VALOR_DOCUM]]</f>
        <v>3186.81</v>
      </c>
    </row>
    <row r="669" spans="1:22" hidden="1" x14ac:dyDescent="0.2">
      <c r="A669" t="s">
        <v>17</v>
      </c>
      <c r="B669" t="s">
        <v>80</v>
      </c>
      <c r="C669" s="1">
        <v>42529</v>
      </c>
      <c r="D669" t="s">
        <v>587</v>
      </c>
      <c r="E669">
        <v>13115016</v>
      </c>
      <c r="F669" t="s">
        <v>1520</v>
      </c>
      <c r="G669" s="4">
        <v>42603</v>
      </c>
      <c r="H669" t="s">
        <v>21</v>
      </c>
      <c r="I669" s="2">
        <v>1365</v>
      </c>
      <c r="K669" s="2">
        <v>1365</v>
      </c>
      <c r="L669" s="3">
        <v>1</v>
      </c>
      <c r="M669" s="2">
        <v>1365</v>
      </c>
      <c r="N669" s="3">
        <f t="array" ref="N669">$D$4</f>
        <v>3.55</v>
      </c>
      <c r="O669" s="2">
        <f t="array" ref="O669">IF(Tabela_padrão__GM_CONTAS_PAGAR_ABERTOS[[#This Row],[SIGLA_MOEDA]]="US$",Tabela_padrão__GM_CONTAS_PAGAR_ABERTOS[[#This Row],[VALOR_DOCUM]]*$D$4,Tabela_padrão__GM_CONTAS_PAGAR_ABERTOS[[#This Row],[SALDO_CONVERTIDO]])</f>
        <v>1365</v>
      </c>
      <c r="P6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69" t="s">
        <v>28</v>
      </c>
      <c r="R669" t="s">
        <v>1521</v>
      </c>
      <c r="S669" s="1">
        <v>42557</v>
      </c>
      <c r="T669" t="s">
        <v>1522</v>
      </c>
      <c r="U669" s="3">
        <v>3.4744999999999999</v>
      </c>
      <c r="V669" s="2">
        <f>Tabela_padrão__GM_CONTAS_PAGAR_ABERTOS[[#This Row],[PTAX DESEMB]]*Tabela_padrão__GM_CONTAS_PAGAR_ABERTOS[[#This Row],[VALOR_DOCUM]]</f>
        <v>4742.6925000000001</v>
      </c>
    </row>
    <row r="670" spans="1:22" hidden="1" x14ac:dyDescent="0.2">
      <c r="A670" t="s">
        <v>17</v>
      </c>
      <c r="B670" t="s">
        <v>808</v>
      </c>
      <c r="C670" s="1">
        <v>42520</v>
      </c>
      <c r="D670" t="s">
        <v>1523</v>
      </c>
      <c r="E670">
        <v>13103005</v>
      </c>
      <c r="F670" t="s">
        <v>1524</v>
      </c>
      <c r="G670" s="4">
        <v>42735</v>
      </c>
      <c r="H670" t="s">
        <v>21</v>
      </c>
      <c r="I670" s="2">
        <v>49210</v>
      </c>
      <c r="J670">
        <v>0</v>
      </c>
      <c r="K670" s="2">
        <v>49210</v>
      </c>
      <c r="L670" s="3">
        <v>1</v>
      </c>
      <c r="M670" s="2">
        <v>49210</v>
      </c>
      <c r="N670" s="3">
        <f t="array" ref="N670">$D$4</f>
        <v>3.55</v>
      </c>
      <c r="O670" s="2">
        <f t="array" ref="O670">IF(Tabela_padrão__GM_CONTAS_PAGAR_ABERTOS[[#This Row],[SIGLA_MOEDA]]="US$",Tabela_padrão__GM_CONTAS_PAGAR_ABERTOS[[#This Row],[VALOR_DOCUM]]*$D$4,Tabela_padrão__GM_CONTAS_PAGAR_ABERTOS[[#This Row],[SALDO_CONVERTIDO]])</f>
        <v>49210</v>
      </c>
      <c r="P6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0" t="s">
        <v>28</v>
      </c>
      <c r="R670" t="s">
        <v>1525</v>
      </c>
      <c r="S670" s="1">
        <v>42557</v>
      </c>
      <c r="T670" t="s">
        <v>1526</v>
      </c>
      <c r="U670" s="3">
        <v>3.6168</v>
      </c>
      <c r="V670" s="2">
        <f>Tabela_padrão__GM_CONTAS_PAGAR_ABERTOS[[#This Row],[PTAX DESEMB]]*Tabela_padrão__GM_CONTAS_PAGAR_ABERTOS[[#This Row],[VALOR_DOCUM]]</f>
        <v>177982.728</v>
      </c>
    </row>
    <row r="671" spans="1:22" hidden="1" x14ac:dyDescent="0.2">
      <c r="A671" t="s">
        <v>17</v>
      </c>
      <c r="B671" t="s">
        <v>808</v>
      </c>
      <c r="C671" s="1">
        <v>42520</v>
      </c>
      <c r="D671" t="s">
        <v>1523</v>
      </c>
      <c r="E671">
        <v>13103005</v>
      </c>
      <c r="F671" t="s">
        <v>1527</v>
      </c>
      <c r="G671" s="4">
        <v>42735</v>
      </c>
      <c r="H671" t="s">
        <v>21</v>
      </c>
      <c r="I671" s="2">
        <v>49210</v>
      </c>
      <c r="J671">
        <v>0</v>
      </c>
      <c r="K671" s="2">
        <v>49210</v>
      </c>
      <c r="L671" s="3">
        <v>1</v>
      </c>
      <c r="M671" s="2">
        <v>49210</v>
      </c>
      <c r="N671" s="3">
        <f t="array" ref="N671">$D$4</f>
        <v>3.55</v>
      </c>
      <c r="O671" s="2">
        <f t="array" ref="O671">IF(Tabela_padrão__GM_CONTAS_PAGAR_ABERTOS[[#This Row],[SIGLA_MOEDA]]="US$",Tabela_padrão__GM_CONTAS_PAGAR_ABERTOS[[#This Row],[VALOR_DOCUM]]*$D$4,Tabela_padrão__GM_CONTAS_PAGAR_ABERTOS[[#This Row],[SALDO_CONVERTIDO]])</f>
        <v>49210</v>
      </c>
      <c r="P6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1" t="s">
        <v>28</v>
      </c>
      <c r="R671" t="s">
        <v>1525</v>
      </c>
      <c r="S671" s="1">
        <v>42557</v>
      </c>
      <c r="T671" t="s">
        <v>1528</v>
      </c>
      <c r="U671" s="3">
        <v>3.6168</v>
      </c>
      <c r="V671" s="2">
        <f>Tabela_padrão__GM_CONTAS_PAGAR_ABERTOS[[#This Row],[PTAX DESEMB]]*Tabela_padrão__GM_CONTAS_PAGAR_ABERTOS[[#This Row],[VALOR_DOCUM]]</f>
        <v>177982.728</v>
      </c>
    </row>
    <row r="672" spans="1:22" hidden="1" x14ac:dyDescent="0.2">
      <c r="A672" t="s">
        <v>17</v>
      </c>
      <c r="B672" t="s">
        <v>808</v>
      </c>
      <c r="C672" s="1">
        <v>42520</v>
      </c>
      <c r="D672" t="s">
        <v>1523</v>
      </c>
      <c r="E672">
        <v>13103005</v>
      </c>
      <c r="F672" t="s">
        <v>1529</v>
      </c>
      <c r="G672" s="4">
        <v>42735</v>
      </c>
      <c r="H672" t="s">
        <v>21</v>
      </c>
      <c r="I672" s="2">
        <v>49210</v>
      </c>
      <c r="J672">
        <v>0</v>
      </c>
      <c r="K672" s="2">
        <v>49210</v>
      </c>
      <c r="L672" s="3">
        <v>1</v>
      </c>
      <c r="M672" s="2">
        <v>49210</v>
      </c>
      <c r="N672" s="3">
        <f t="array" ref="N672">$D$4</f>
        <v>3.55</v>
      </c>
      <c r="O672" s="2">
        <f t="array" ref="O672">IF(Tabela_padrão__GM_CONTAS_PAGAR_ABERTOS[[#This Row],[SIGLA_MOEDA]]="US$",Tabela_padrão__GM_CONTAS_PAGAR_ABERTOS[[#This Row],[VALOR_DOCUM]]*$D$4,Tabela_padrão__GM_CONTAS_PAGAR_ABERTOS[[#This Row],[SALDO_CONVERTIDO]])</f>
        <v>49210</v>
      </c>
      <c r="P6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2" t="s">
        <v>28</v>
      </c>
      <c r="R672" t="s">
        <v>1525</v>
      </c>
      <c r="S672" s="1">
        <v>42557</v>
      </c>
      <c r="T672" t="s">
        <v>1530</v>
      </c>
      <c r="U672" s="3">
        <v>3.6168</v>
      </c>
      <c r="V672" s="2">
        <f>Tabela_padrão__GM_CONTAS_PAGAR_ABERTOS[[#This Row],[PTAX DESEMB]]*Tabela_padrão__GM_CONTAS_PAGAR_ABERTOS[[#This Row],[VALOR_DOCUM]]</f>
        <v>177982.728</v>
      </c>
    </row>
    <row r="673" spans="1:22" hidden="1" x14ac:dyDescent="0.2">
      <c r="A673" t="s">
        <v>17</v>
      </c>
      <c r="B673" t="s">
        <v>202</v>
      </c>
      <c r="C673" s="1">
        <v>42530</v>
      </c>
      <c r="D673" t="s">
        <v>905</v>
      </c>
      <c r="E673">
        <v>13115001</v>
      </c>
      <c r="F673" t="s">
        <v>1531</v>
      </c>
      <c r="G673" s="4">
        <v>42855</v>
      </c>
      <c r="H673" t="s">
        <v>21</v>
      </c>
      <c r="I673" s="2">
        <v>131431.5</v>
      </c>
      <c r="J673">
        <v>0</v>
      </c>
      <c r="K673" s="2">
        <v>131431.5</v>
      </c>
      <c r="L673" s="3">
        <v>1</v>
      </c>
      <c r="M673" s="2">
        <v>131431.5</v>
      </c>
      <c r="N673" s="3">
        <f t="array" ref="N673">$D$4</f>
        <v>3.55</v>
      </c>
      <c r="O673" s="2">
        <f t="array" ref="O673">IF(Tabela_padrão__GM_CONTAS_PAGAR_ABERTOS[[#This Row],[SIGLA_MOEDA]]="US$",Tabela_padrão__GM_CONTAS_PAGAR_ABERTOS[[#This Row],[VALOR_DOCUM]]*$D$4,Tabela_padrão__GM_CONTAS_PAGAR_ABERTOS[[#This Row],[SALDO_CONVERTIDO]])</f>
        <v>131431.5</v>
      </c>
      <c r="P6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3" t="s">
        <v>28</v>
      </c>
      <c r="R673" t="s">
        <v>806</v>
      </c>
      <c r="S673" s="1">
        <v>42557</v>
      </c>
      <c r="T673" t="s">
        <v>1532</v>
      </c>
      <c r="U673" s="3">
        <v>3.3898000000000001</v>
      </c>
      <c r="V673" s="2">
        <f>Tabela_padrão__GM_CONTAS_PAGAR_ABERTOS[[#This Row],[PTAX DESEMB]]*Tabela_padrão__GM_CONTAS_PAGAR_ABERTOS[[#This Row],[VALOR_DOCUM]]</f>
        <v>445526.4987</v>
      </c>
    </row>
    <row r="674" spans="1:22" hidden="1" x14ac:dyDescent="0.2">
      <c r="A674" t="s">
        <v>17</v>
      </c>
      <c r="B674" t="s">
        <v>25</v>
      </c>
      <c r="C674" s="1">
        <v>42528</v>
      </c>
      <c r="D674" t="s">
        <v>655</v>
      </c>
      <c r="E674">
        <v>13115016</v>
      </c>
      <c r="F674" t="s">
        <v>1533</v>
      </c>
      <c r="G674" s="4">
        <v>42561</v>
      </c>
      <c r="H674" t="s">
        <v>21</v>
      </c>
      <c r="I674" s="2">
        <v>88.96</v>
      </c>
      <c r="J674">
        <v>0</v>
      </c>
      <c r="K674" s="2">
        <v>88.96</v>
      </c>
      <c r="L674" s="3">
        <v>1</v>
      </c>
      <c r="M674" s="2">
        <v>88.96</v>
      </c>
      <c r="N674" s="3">
        <f t="array" ref="N674">$D$4</f>
        <v>3.55</v>
      </c>
      <c r="O674" s="2">
        <f t="array" ref="O674">IF(Tabela_padrão__GM_CONTAS_PAGAR_ABERTOS[[#This Row],[SIGLA_MOEDA]]="US$",Tabela_padrão__GM_CONTAS_PAGAR_ABERTOS[[#This Row],[VALOR_DOCUM]]*$D$4,Tabela_padrão__GM_CONTAS_PAGAR_ABERTOS[[#This Row],[SALDO_CONVERTIDO]])</f>
        <v>88.96</v>
      </c>
      <c r="P6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4" t="s">
        <v>28</v>
      </c>
      <c r="R674" t="s">
        <v>1534</v>
      </c>
      <c r="S674" s="1">
        <v>42557</v>
      </c>
      <c r="T674" t="s">
        <v>1535</v>
      </c>
      <c r="U674" s="3">
        <v>3.5097999999999998</v>
      </c>
      <c r="V674" s="2">
        <f>Tabela_padrão__GM_CONTAS_PAGAR_ABERTOS[[#This Row],[PTAX DESEMB]]*Tabela_padrão__GM_CONTAS_PAGAR_ABERTOS[[#This Row],[VALOR_DOCUM]]</f>
        <v>312.23180799999994</v>
      </c>
    </row>
    <row r="675" spans="1:22" hidden="1" x14ac:dyDescent="0.2">
      <c r="A675" t="s">
        <v>17</v>
      </c>
      <c r="B675" t="s">
        <v>25</v>
      </c>
      <c r="C675" s="1">
        <v>42508</v>
      </c>
      <c r="D675" t="s">
        <v>1536</v>
      </c>
      <c r="E675">
        <v>13115020</v>
      </c>
      <c r="F675" t="s">
        <v>1537</v>
      </c>
      <c r="G675" s="4">
        <v>42584</v>
      </c>
      <c r="H675" t="s">
        <v>21</v>
      </c>
      <c r="I675" s="2">
        <v>471.1</v>
      </c>
      <c r="K675" s="2">
        <v>471.1</v>
      </c>
      <c r="L675" s="3">
        <v>1</v>
      </c>
      <c r="M675" s="2">
        <v>471.1</v>
      </c>
      <c r="N675" s="3">
        <f t="array" ref="N675">$D$4</f>
        <v>3.55</v>
      </c>
      <c r="O675" s="2">
        <f t="array" ref="O675">IF(Tabela_padrão__GM_CONTAS_PAGAR_ABERTOS[[#This Row],[SIGLA_MOEDA]]="US$",Tabela_padrão__GM_CONTAS_PAGAR_ABERTOS[[#This Row],[VALOR_DOCUM]]*$D$4,Tabela_padrão__GM_CONTAS_PAGAR_ABERTOS[[#This Row],[SALDO_CONVERTIDO]])</f>
        <v>471.1</v>
      </c>
      <c r="P6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5" t="s">
        <v>28</v>
      </c>
      <c r="R675" t="s">
        <v>1538</v>
      </c>
      <c r="S675" s="1">
        <v>42557</v>
      </c>
      <c r="T675" t="s">
        <v>1539</v>
      </c>
      <c r="U675" s="3">
        <v>3.5036999999999998</v>
      </c>
      <c r="V675" s="2">
        <f>Tabela_padrão__GM_CONTAS_PAGAR_ABERTOS[[#This Row],[PTAX DESEMB]]*Tabela_padrão__GM_CONTAS_PAGAR_ABERTOS[[#This Row],[VALOR_DOCUM]]</f>
        <v>1650.5930699999999</v>
      </c>
    </row>
    <row r="676" spans="1:22" hidden="1" x14ac:dyDescent="0.2">
      <c r="A676" t="s">
        <v>17</v>
      </c>
      <c r="B676" t="s">
        <v>202</v>
      </c>
      <c r="C676" s="1">
        <v>42530</v>
      </c>
      <c r="D676" t="s">
        <v>1076</v>
      </c>
      <c r="E676">
        <v>13101012</v>
      </c>
      <c r="F676" t="s">
        <v>1540</v>
      </c>
      <c r="G676" s="4">
        <v>42855</v>
      </c>
      <c r="H676" t="s">
        <v>21</v>
      </c>
      <c r="I676" s="2">
        <v>3150</v>
      </c>
      <c r="J676">
        <v>0</v>
      </c>
      <c r="K676" s="2">
        <v>3150</v>
      </c>
      <c r="L676" s="3">
        <v>1</v>
      </c>
      <c r="M676" s="2">
        <v>3150</v>
      </c>
      <c r="N676" s="3">
        <f t="array" ref="N676">$D$4</f>
        <v>3.55</v>
      </c>
      <c r="O676" s="2">
        <f t="array" ref="O676">IF(Tabela_padrão__GM_CONTAS_PAGAR_ABERTOS[[#This Row],[SIGLA_MOEDA]]="US$",Tabela_padrão__GM_CONTAS_PAGAR_ABERTOS[[#This Row],[VALOR_DOCUM]]*$D$4,Tabela_padrão__GM_CONTAS_PAGAR_ABERTOS[[#This Row],[SALDO_CONVERTIDO]])</f>
        <v>3150</v>
      </c>
      <c r="P6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6" t="s">
        <v>28</v>
      </c>
      <c r="R676" t="s">
        <v>1541</v>
      </c>
      <c r="S676" s="1">
        <v>42557</v>
      </c>
      <c r="T676" t="s">
        <v>1542</v>
      </c>
      <c r="U676" s="3">
        <v>3.3898000000000001</v>
      </c>
      <c r="V676" s="2">
        <f>Tabela_padrão__GM_CONTAS_PAGAR_ABERTOS[[#This Row],[PTAX DESEMB]]*Tabela_padrão__GM_CONTAS_PAGAR_ABERTOS[[#This Row],[VALOR_DOCUM]]</f>
        <v>10677.87</v>
      </c>
    </row>
    <row r="677" spans="1:22" hidden="1" x14ac:dyDescent="0.2">
      <c r="A677" t="s">
        <v>17</v>
      </c>
      <c r="B677" t="s">
        <v>160</v>
      </c>
      <c r="C677" s="1">
        <v>42556</v>
      </c>
      <c r="D677" t="s">
        <v>610</v>
      </c>
      <c r="E677">
        <v>13115006</v>
      </c>
      <c r="F677" t="s">
        <v>1543</v>
      </c>
      <c r="G677" s="4">
        <v>42569</v>
      </c>
      <c r="H677" t="s">
        <v>21</v>
      </c>
      <c r="I677" s="2">
        <v>1313.68</v>
      </c>
      <c r="J677">
        <v>0</v>
      </c>
      <c r="K677" s="2">
        <v>1313.68</v>
      </c>
      <c r="L677" s="3">
        <v>1</v>
      </c>
      <c r="M677" s="2">
        <v>1313.68</v>
      </c>
      <c r="N677" s="3">
        <f t="array" ref="N677">$D$4</f>
        <v>3.55</v>
      </c>
      <c r="O677" s="2">
        <f t="array" ref="O677">IF(Tabela_padrão__GM_CONTAS_PAGAR_ABERTOS[[#This Row],[SIGLA_MOEDA]]="US$",Tabela_padrão__GM_CONTAS_PAGAR_ABERTOS[[#This Row],[VALOR_DOCUM]]*$D$4,Tabela_padrão__GM_CONTAS_PAGAR_ABERTOS[[#This Row],[SALDO_CONVERTIDO]])</f>
        <v>1313.68</v>
      </c>
      <c r="P6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7" t="s">
        <v>28</v>
      </c>
      <c r="R677" t="s">
        <v>1544</v>
      </c>
      <c r="S677" s="1">
        <v>42557</v>
      </c>
      <c r="T677" t="s">
        <v>1545</v>
      </c>
      <c r="U677" s="3">
        <v>3.2480000000000002</v>
      </c>
      <c r="V677" s="2">
        <f>Tabela_padrão__GM_CONTAS_PAGAR_ABERTOS[[#This Row],[PTAX DESEMB]]*Tabela_padrão__GM_CONTAS_PAGAR_ABERTOS[[#This Row],[VALOR_DOCUM]]</f>
        <v>4266.8326400000005</v>
      </c>
    </row>
    <row r="678" spans="1:22" hidden="1" x14ac:dyDescent="0.2">
      <c r="A678" t="s">
        <v>17</v>
      </c>
      <c r="B678" t="s">
        <v>80</v>
      </c>
      <c r="C678" s="1">
        <v>42556</v>
      </c>
      <c r="D678" t="s">
        <v>610</v>
      </c>
      <c r="E678">
        <v>13115006</v>
      </c>
      <c r="F678" t="s">
        <v>1546</v>
      </c>
      <c r="G678" s="4">
        <v>42569</v>
      </c>
      <c r="H678" t="s">
        <v>21</v>
      </c>
      <c r="I678" s="2">
        <v>2822.2</v>
      </c>
      <c r="J678">
        <v>0</v>
      </c>
      <c r="K678" s="2">
        <v>2822.2</v>
      </c>
      <c r="L678" s="3">
        <v>1</v>
      </c>
      <c r="M678" s="2">
        <v>2822.2</v>
      </c>
      <c r="N678" s="3">
        <f t="array" ref="N678">$D$4</f>
        <v>3.55</v>
      </c>
      <c r="O678" s="2">
        <f t="array" ref="O678">IF(Tabela_padrão__GM_CONTAS_PAGAR_ABERTOS[[#This Row],[SIGLA_MOEDA]]="US$",Tabela_padrão__GM_CONTAS_PAGAR_ABERTOS[[#This Row],[VALOR_DOCUM]]*$D$4,Tabela_padrão__GM_CONTAS_PAGAR_ABERTOS[[#This Row],[SALDO_CONVERTIDO]])</f>
        <v>2822.2</v>
      </c>
      <c r="P6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8" t="s">
        <v>28</v>
      </c>
      <c r="R678" t="s">
        <v>1547</v>
      </c>
      <c r="S678" s="1">
        <v>42557</v>
      </c>
      <c r="T678" t="s">
        <v>1548</v>
      </c>
      <c r="U678" s="3">
        <v>3.2480000000000002</v>
      </c>
      <c r="V678" s="2">
        <f>Tabela_padrão__GM_CONTAS_PAGAR_ABERTOS[[#This Row],[PTAX DESEMB]]*Tabela_padrão__GM_CONTAS_PAGAR_ABERTOS[[#This Row],[VALOR_DOCUM]]</f>
        <v>9166.5056000000004</v>
      </c>
    </row>
    <row r="679" spans="1:22" hidden="1" x14ac:dyDescent="0.2">
      <c r="A679" t="s">
        <v>17</v>
      </c>
      <c r="B679" t="s">
        <v>202</v>
      </c>
      <c r="C679" s="1">
        <v>42516</v>
      </c>
      <c r="D679" t="s">
        <v>1549</v>
      </c>
      <c r="E679">
        <v>13103001</v>
      </c>
      <c r="F679" t="s">
        <v>1550</v>
      </c>
      <c r="G679" s="4">
        <v>42561</v>
      </c>
      <c r="H679" t="s">
        <v>21</v>
      </c>
      <c r="I679" s="2">
        <v>550</v>
      </c>
      <c r="K679" s="2">
        <v>550</v>
      </c>
      <c r="L679" s="3">
        <v>1</v>
      </c>
      <c r="M679" s="2">
        <v>550</v>
      </c>
      <c r="N679" s="3">
        <f t="array" ref="N679">$D$4</f>
        <v>3.55</v>
      </c>
      <c r="O679" s="2">
        <f t="array" ref="O679">IF(Tabela_padrão__GM_CONTAS_PAGAR_ABERTOS[[#This Row],[SIGLA_MOEDA]]="US$",Tabela_padrão__GM_CONTAS_PAGAR_ABERTOS[[#This Row],[VALOR_DOCUM]]*$D$4,Tabela_padrão__GM_CONTAS_PAGAR_ABERTOS[[#This Row],[SALDO_CONVERTIDO]])</f>
        <v>550</v>
      </c>
      <c r="P6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79" t="s">
        <v>28</v>
      </c>
      <c r="R679" t="s">
        <v>1551</v>
      </c>
      <c r="S679" s="1">
        <v>42557</v>
      </c>
      <c r="T679" t="s">
        <v>1552</v>
      </c>
      <c r="U679" s="3">
        <v>3.5804</v>
      </c>
      <c r="V679" s="2">
        <f>Tabela_padrão__GM_CONTAS_PAGAR_ABERTOS[[#This Row],[PTAX DESEMB]]*Tabela_padrão__GM_CONTAS_PAGAR_ABERTOS[[#This Row],[VALOR_DOCUM]]</f>
        <v>1969.22</v>
      </c>
    </row>
    <row r="680" spans="1:22" hidden="1" x14ac:dyDescent="0.2">
      <c r="A680" t="s">
        <v>17</v>
      </c>
      <c r="B680" t="s">
        <v>25</v>
      </c>
      <c r="C680" s="1">
        <v>42520</v>
      </c>
      <c r="D680" t="s">
        <v>655</v>
      </c>
      <c r="E680">
        <v>13115016</v>
      </c>
      <c r="F680" t="s">
        <v>1553</v>
      </c>
      <c r="G680" s="4">
        <v>42561</v>
      </c>
      <c r="H680" t="s">
        <v>21</v>
      </c>
      <c r="I680" s="2">
        <v>608.14</v>
      </c>
      <c r="J680">
        <v>0</v>
      </c>
      <c r="K680" s="2">
        <v>608.14</v>
      </c>
      <c r="L680" s="3">
        <v>1</v>
      </c>
      <c r="M680" s="2">
        <v>608.14</v>
      </c>
      <c r="N680" s="3">
        <f t="array" ref="N680">$D$4</f>
        <v>3.55</v>
      </c>
      <c r="O680" s="2">
        <f t="array" ref="O680">IF(Tabela_padrão__GM_CONTAS_PAGAR_ABERTOS[[#This Row],[SIGLA_MOEDA]]="US$",Tabela_padrão__GM_CONTAS_PAGAR_ABERTOS[[#This Row],[VALOR_DOCUM]]*$D$4,Tabela_padrão__GM_CONTAS_PAGAR_ABERTOS[[#This Row],[SALDO_CONVERTIDO]])</f>
        <v>608.14</v>
      </c>
      <c r="P6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0" t="s">
        <v>28</v>
      </c>
      <c r="R680" t="s">
        <v>657</v>
      </c>
      <c r="S680" s="1">
        <v>42557</v>
      </c>
      <c r="T680" t="s">
        <v>1554</v>
      </c>
      <c r="U680" s="3">
        <v>3.6168</v>
      </c>
      <c r="V680" s="2">
        <f>Tabela_padrão__GM_CONTAS_PAGAR_ABERTOS[[#This Row],[PTAX DESEMB]]*Tabela_padrão__GM_CONTAS_PAGAR_ABERTOS[[#This Row],[VALOR_DOCUM]]</f>
        <v>2199.5207519999999</v>
      </c>
    </row>
    <row r="681" spans="1:22" hidden="1" x14ac:dyDescent="0.2">
      <c r="A681" t="s">
        <v>709</v>
      </c>
      <c r="B681" t="s">
        <v>710</v>
      </c>
      <c r="C681" s="1">
        <v>42523</v>
      </c>
      <c r="D681" t="s">
        <v>783</v>
      </c>
      <c r="E681">
        <v>13115016</v>
      </c>
      <c r="F681" t="s">
        <v>1555</v>
      </c>
      <c r="G681" s="4">
        <v>42581</v>
      </c>
      <c r="H681" t="s">
        <v>21</v>
      </c>
      <c r="I681" s="2">
        <v>484.1</v>
      </c>
      <c r="J681">
        <v>0</v>
      </c>
      <c r="K681" s="2">
        <v>484.1</v>
      </c>
      <c r="L681" s="3">
        <v>1</v>
      </c>
      <c r="M681" s="2">
        <v>484.1</v>
      </c>
      <c r="N681" s="3">
        <f t="array" ref="N681">$D$4</f>
        <v>3.55</v>
      </c>
      <c r="O681" s="2">
        <f t="array" ref="O681">IF(Tabela_padrão__GM_CONTAS_PAGAR_ABERTOS[[#This Row],[SIGLA_MOEDA]]="US$",Tabela_padrão__GM_CONTAS_PAGAR_ABERTOS[[#This Row],[VALOR_DOCUM]]*$D$4,Tabela_padrão__GM_CONTAS_PAGAR_ABERTOS[[#This Row],[SALDO_CONVERTIDO]])</f>
        <v>484.1</v>
      </c>
      <c r="P6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1" t="s">
        <v>28</v>
      </c>
      <c r="R681" t="s">
        <v>1556</v>
      </c>
      <c r="S681" s="1">
        <v>42557</v>
      </c>
      <c r="T681" t="s">
        <v>1557</v>
      </c>
      <c r="U681" s="3">
        <v>3.6126</v>
      </c>
      <c r="V681" s="2">
        <f>Tabela_padrão__GM_CONTAS_PAGAR_ABERTOS[[#This Row],[PTAX DESEMB]]*Tabela_padrão__GM_CONTAS_PAGAR_ABERTOS[[#This Row],[VALOR_DOCUM]]</f>
        <v>1748.8596600000001</v>
      </c>
    </row>
    <row r="682" spans="1:22" hidden="1" x14ac:dyDescent="0.2">
      <c r="A682" t="s">
        <v>17</v>
      </c>
      <c r="B682" t="s">
        <v>202</v>
      </c>
      <c r="C682" s="1">
        <v>42530</v>
      </c>
      <c r="D682" t="s">
        <v>417</v>
      </c>
      <c r="E682">
        <v>13115016</v>
      </c>
      <c r="F682" t="s">
        <v>1558</v>
      </c>
      <c r="G682" s="4">
        <v>42569</v>
      </c>
      <c r="H682" t="s">
        <v>21</v>
      </c>
      <c r="I682" s="2">
        <v>103.54</v>
      </c>
      <c r="J682">
        <v>0</v>
      </c>
      <c r="K682" s="2">
        <v>103.54</v>
      </c>
      <c r="L682" s="3">
        <v>1</v>
      </c>
      <c r="M682" s="2">
        <v>103.54</v>
      </c>
      <c r="N682" s="3">
        <f t="array" ref="N682">$D$4</f>
        <v>3.55</v>
      </c>
      <c r="O682" s="2">
        <f t="array" ref="O682">IF(Tabela_padrão__GM_CONTAS_PAGAR_ABERTOS[[#This Row],[SIGLA_MOEDA]]="US$",Tabela_padrão__GM_CONTAS_PAGAR_ABERTOS[[#This Row],[VALOR_DOCUM]]*$D$4,Tabela_padrão__GM_CONTAS_PAGAR_ABERTOS[[#This Row],[SALDO_CONVERTIDO]])</f>
        <v>103.54</v>
      </c>
      <c r="P6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2" t="s">
        <v>28</v>
      </c>
      <c r="R682" t="s">
        <v>806</v>
      </c>
      <c r="S682" s="1">
        <v>42557</v>
      </c>
      <c r="T682" t="s">
        <v>1559</v>
      </c>
      <c r="U682" s="3">
        <v>3.3898000000000001</v>
      </c>
      <c r="V682" s="2">
        <f>Tabela_padrão__GM_CONTAS_PAGAR_ABERTOS[[#This Row],[PTAX DESEMB]]*Tabela_padrão__GM_CONTAS_PAGAR_ABERTOS[[#This Row],[VALOR_DOCUM]]</f>
        <v>350.97989200000006</v>
      </c>
    </row>
    <row r="683" spans="1:22" hidden="1" x14ac:dyDescent="0.2">
      <c r="A683" t="s">
        <v>17</v>
      </c>
      <c r="B683" t="s">
        <v>80</v>
      </c>
      <c r="C683" s="1">
        <v>42530</v>
      </c>
      <c r="D683" t="s">
        <v>1560</v>
      </c>
      <c r="E683">
        <v>13115016</v>
      </c>
      <c r="F683" t="s">
        <v>1561</v>
      </c>
      <c r="G683" s="4">
        <v>42562</v>
      </c>
      <c r="H683" t="s">
        <v>21</v>
      </c>
      <c r="I683" s="2">
        <v>601.75</v>
      </c>
      <c r="J683">
        <v>0</v>
      </c>
      <c r="K683" s="2">
        <v>601.75</v>
      </c>
      <c r="L683" s="3">
        <v>1</v>
      </c>
      <c r="M683" s="2">
        <v>601.75</v>
      </c>
      <c r="N683" s="3">
        <f t="array" ref="N683">$D$4</f>
        <v>3.55</v>
      </c>
      <c r="O683" s="2">
        <f t="array" ref="O683">IF(Tabela_padrão__GM_CONTAS_PAGAR_ABERTOS[[#This Row],[SIGLA_MOEDA]]="US$",Tabela_padrão__GM_CONTAS_PAGAR_ABERTOS[[#This Row],[VALOR_DOCUM]]*$D$4,Tabela_padrão__GM_CONTAS_PAGAR_ABERTOS[[#This Row],[SALDO_CONVERTIDO]])</f>
        <v>601.75</v>
      </c>
      <c r="P6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3" t="s">
        <v>28</v>
      </c>
      <c r="R683" t="s">
        <v>1562</v>
      </c>
      <c r="S683" s="1">
        <v>42557</v>
      </c>
      <c r="T683" t="s">
        <v>1563</v>
      </c>
      <c r="U683" s="3">
        <v>3.3898000000000001</v>
      </c>
      <c r="V683" s="2">
        <f>Tabela_padrão__GM_CONTAS_PAGAR_ABERTOS[[#This Row],[PTAX DESEMB]]*Tabela_padrão__GM_CONTAS_PAGAR_ABERTOS[[#This Row],[VALOR_DOCUM]]</f>
        <v>2039.8121500000002</v>
      </c>
    </row>
    <row r="684" spans="1:22" hidden="1" x14ac:dyDescent="0.2">
      <c r="A684" t="s">
        <v>17</v>
      </c>
      <c r="B684" t="s">
        <v>202</v>
      </c>
      <c r="C684" s="1">
        <v>42521</v>
      </c>
      <c r="D684" t="s">
        <v>417</v>
      </c>
      <c r="E684">
        <v>13115026</v>
      </c>
      <c r="F684" t="s">
        <v>1564</v>
      </c>
      <c r="G684" s="4">
        <v>42566</v>
      </c>
      <c r="H684" t="s">
        <v>21</v>
      </c>
      <c r="I684" s="2">
        <v>1708.55</v>
      </c>
      <c r="J684">
        <v>0</v>
      </c>
      <c r="K684" s="2">
        <v>1708.55</v>
      </c>
      <c r="L684" s="3">
        <v>1</v>
      </c>
      <c r="M684" s="2">
        <v>1708.55</v>
      </c>
      <c r="N684" s="3">
        <f t="array" ref="N684">$D$4</f>
        <v>3.55</v>
      </c>
      <c r="O684" s="2">
        <f t="array" ref="O684">IF(Tabela_padrão__GM_CONTAS_PAGAR_ABERTOS[[#This Row],[SIGLA_MOEDA]]="US$",Tabela_padrão__GM_CONTAS_PAGAR_ABERTOS[[#This Row],[VALOR_DOCUM]]*$D$4,Tabela_padrão__GM_CONTAS_PAGAR_ABERTOS[[#This Row],[SALDO_CONVERTIDO]])</f>
        <v>1708.55</v>
      </c>
      <c r="P6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4" t="s">
        <v>28</v>
      </c>
      <c r="R684" t="s">
        <v>1565</v>
      </c>
      <c r="S684" s="1">
        <v>42557</v>
      </c>
      <c r="T684" t="s">
        <v>1566</v>
      </c>
      <c r="U684" s="3">
        <v>3.5996999999999999</v>
      </c>
      <c r="V684" s="2">
        <f>Tabela_padrão__GM_CONTAS_PAGAR_ABERTOS[[#This Row],[PTAX DESEMB]]*Tabela_padrão__GM_CONTAS_PAGAR_ABERTOS[[#This Row],[VALOR_DOCUM]]</f>
        <v>6150.2674349999998</v>
      </c>
    </row>
    <row r="685" spans="1:22" hidden="1" x14ac:dyDescent="0.2">
      <c r="A685" t="s">
        <v>17</v>
      </c>
      <c r="B685" t="s">
        <v>80</v>
      </c>
      <c r="C685" s="1">
        <v>42531</v>
      </c>
      <c r="D685" t="s">
        <v>1567</v>
      </c>
      <c r="E685">
        <v>13115016</v>
      </c>
      <c r="F685" t="s">
        <v>1568</v>
      </c>
      <c r="G685" s="4">
        <v>42562</v>
      </c>
      <c r="H685" t="s">
        <v>21</v>
      </c>
      <c r="I685" s="2">
        <v>68.849999999999994</v>
      </c>
      <c r="J685">
        <v>0</v>
      </c>
      <c r="K685" s="2">
        <v>68.849999999999994</v>
      </c>
      <c r="L685" s="3">
        <v>1</v>
      </c>
      <c r="M685" s="2">
        <v>68.849999999999994</v>
      </c>
      <c r="N685" s="3">
        <f t="array" ref="N685">$D$4</f>
        <v>3.55</v>
      </c>
      <c r="O685" s="2">
        <f t="array" ref="O685">IF(Tabela_padrão__GM_CONTAS_PAGAR_ABERTOS[[#This Row],[SIGLA_MOEDA]]="US$",Tabela_padrão__GM_CONTAS_PAGAR_ABERTOS[[#This Row],[VALOR_DOCUM]]*$D$4,Tabela_padrão__GM_CONTAS_PAGAR_ABERTOS[[#This Row],[SALDO_CONVERTIDO]])</f>
        <v>68.849999999999994</v>
      </c>
      <c r="P6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5" t="s">
        <v>28</v>
      </c>
      <c r="R685" t="s">
        <v>986</v>
      </c>
      <c r="S685" s="1">
        <v>42557</v>
      </c>
      <c r="T685" t="s">
        <v>1569</v>
      </c>
      <c r="U685" s="3">
        <v>3.3816999999999999</v>
      </c>
      <c r="V685" s="2">
        <f>Tabela_padrão__GM_CONTAS_PAGAR_ABERTOS[[#This Row],[PTAX DESEMB]]*Tabela_padrão__GM_CONTAS_PAGAR_ABERTOS[[#This Row],[VALOR_DOCUM]]</f>
        <v>232.83004499999998</v>
      </c>
    </row>
    <row r="686" spans="1:22" hidden="1" x14ac:dyDescent="0.2">
      <c r="A686" t="s">
        <v>17</v>
      </c>
      <c r="B686" t="s">
        <v>25</v>
      </c>
      <c r="C686" s="1">
        <v>42524</v>
      </c>
      <c r="D686" t="s">
        <v>417</v>
      </c>
      <c r="E686">
        <v>13115016</v>
      </c>
      <c r="F686" t="s">
        <v>1570</v>
      </c>
      <c r="G686" s="4">
        <v>42566</v>
      </c>
      <c r="H686" t="s">
        <v>21</v>
      </c>
      <c r="I686" s="2">
        <v>1310.21</v>
      </c>
      <c r="J686">
        <v>0</v>
      </c>
      <c r="K686" s="2">
        <v>1310.21</v>
      </c>
      <c r="L686" s="3">
        <v>1</v>
      </c>
      <c r="M686" s="2">
        <v>1310.21</v>
      </c>
      <c r="N686" s="3">
        <f t="array" ref="N686">$D$4</f>
        <v>3.55</v>
      </c>
      <c r="O686" s="2">
        <f t="array" ref="O686">IF(Tabela_padrão__GM_CONTAS_PAGAR_ABERTOS[[#This Row],[SIGLA_MOEDA]]="US$",Tabela_padrão__GM_CONTAS_PAGAR_ABERTOS[[#This Row],[VALOR_DOCUM]]*$D$4,Tabela_padrão__GM_CONTAS_PAGAR_ABERTOS[[#This Row],[SALDO_CONVERTIDO]])</f>
        <v>1310.21</v>
      </c>
      <c r="P6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6" t="s">
        <v>28</v>
      </c>
      <c r="R686" t="s">
        <v>623</v>
      </c>
      <c r="S686" s="1">
        <v>42557</v>
      </c>
      <c r="T686" t="s">
        <v>1571</v>
      </c>
      <c r="U686" s="3">
        <v>3.5960999999999999</v>
      </c>
      <c r="V686" s="2">
        <f>Tabela_padrão__GM_CONTAS_PAGAR_ABERTOS[[#This Row],[PTAX DESEMB]]*Tabela_padrão__GM_CONTAS_PAGAR_ABERTOS[[#This Row],[VALOR_DOCUM]]</f>
        <v>4711.6461810000001</v>
      </c>
    </row>
    <row r="687" spans="1:22" hidden="1" x14ac:dyDescent="0.2">
      <c r="A687" t="s">
        <v>17</v>
      </c>
      <c r="B687" t="s">
        <v>80</v>
      </c>
      <c r="C687" s="1">
        <v>42510</v>
      </c>
      <c r="D687" t="s">
        <v>1572</v>
      </c>
      <c r="E687">
        <v>13130031</v>
      </c>
      <c r="F687" t="s">
        <v>1573</v>
      </c>
      <c r="G687" s="4">
        <v>42585</v>
      </c>
      <c r="H687" t="s">
        <v>21</v>
      </c>
      <c r="I687" s="2">
        <v>300</v>
      </c>
      <c r="K687" s="2">
        <v>300</v>
      </c>
      <c r="L687" s="3">
        <v>1</v>
      </c>
      <c r="M687" s="2">
        <v>300</v>
      </c>
      <c r="N687" s="3">
        <f t="array" ref="N687">$D$4</f>
        <v>3.55</v>
      </c>
      <c r="O687" s="2">
        <f t="array" ref="O687">IF(Tabela_padrão__GM_CONTAS_PAGAR_ABERTOS[[#This Row],[SIGLA_MOEDA]]="US$",Tabela_padrão__GM_CONTAS_PAGAR_ABERTOS[[#This Row],[VALOR_DOCUM]]*$D$4,Tabela_padrão__GM_CONTAS_PAGAR_ABERTOS[[#This Row],[SALDO_CONVERTIDO]])</f>
        <v>300</v>
      </c>
      <c r="P6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7" t="s">
        <v>28</v>
      </c>
      <c r="R687" t="s">
        <v>1574</v>
      </c>
      <c r="S687" s="1">
        <v>42557</v>
      </c>
      <c r="T687" t="s">
        <v>1575</v>
      </c>
      <c r="U687" s="3">
        <v>3.6002999999999998</v>
      </c>
      <c r="V687" s="2">
        <f>Tabela_padrão__GM_CONTAS_PAGAR_ABERTOS[[#This Row],[PTAX DESEMB]]*Tabela_padrão__GM_CONTAS_PAGAR_ABERTOS[[#This Row],[VALOR_DOCUM]]</f>
        <v>1080.0899999999999</v>
      </c>
    </row>
    <row r="688" spans="1:22" hidden="1" x14ac:dyDescent="0.2">
      <c r="A688" t="s">
        <v>17</v>
      </c>
      <c r="B688" t="s">
        <v>25</v>
      </c>
      <c r="C688" s="1">
        <v>42514</v>
      </c>
      <c r="D688" t="s">
        <v>502</v>
      </c>
      <c r="E688">
        <v>13101003</v>
      </c>
      <c r="F688" t="s">
        <v>1576</v>
      </c>
      <c r="G688" s="4">
        <v>42581</v>
      </c>
      <c r="H688" t="s">
        <v>21</v>
      </c>
      <c r="I688" s="2">
        <v>77000</v>
      </c>
      <c r="J688">
        <v>0</v>
      </c>
      <c r="K688" s="2">
        <v>77000</v>
      </c>
      <c r="L688" s="3">
        <v>1</v>
      </c>
      <c r="M688" s="2">
        <v>77000</v>
      </c>
      <c r="N688" s="3">
        <f t="array" ref="N688">$D$4</f>
        <v>3.55</v>
      </c>
      <c r="O688" s="2">
        <f t="array" ref="O688">IF(Tabela_padrão__GM_CONTAS_PAGAR_ABERTOS[[#This Row],[SIGLA_MOEDA]]="US$",Tabela_padrão__GM_CONTAS_PAGAR_ABERTOS[[#This Row],[VALOR_DOCUM]]*$D$4,Tabela_padrão__GM_CONTAS_PAGAR_ABERTOS[[#This Row],[SALDO_CONVERTIDO]])</f>
        <v>77000</v>
      </c>
      <c r="P6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8" t="s">
        <v>28</v>
      </c>
      <c r="R688" t="s">
        <v>1577</v>
      </c>
      <c r="S688" s="1">
        <v>42557</v>
      </c>
      <c r="T688" t="s">
        <v>1578</v>
      </c>
      <c r="U688" s="3">
        <v>3.5659999999999998</v>
      </c>
      <c r="V688" s="2">
        <f>Tabela_padrão__GM_CONTAS_PAGAR_ABERTOS[[#This Row],[PTAX DESEMB]]*Tabela_padrão__GM_CONTAS_PAGAR_ABERTOS[[#This Row],[VALOR_DOCUM]]</f>
        <v>274582</v>
      </c>
    </row>
    <row r="689" spans="1:22" hidden="1" x14ac:dyDescent="0.2">
      <c r="A689" t="s">
        <v>17</v>
      </c>
      <c r="B689" t="s">
        <v>25</v>
      </c>
      <c r="C689" s="1">
        <v>42524</v>
      </c>
      <c r="D689" t="s">
        <v>591</v>
      </c>
      <c r="E689">
        <v>13115016</v>
      </c>
      <c r="F689" t="s">
        <v>1579</v>
      </c>
      <c r="G689" s="4">
        <v>42566</v>
      </c>
      <c r="H689" t="s">
        <v>21</v>
      </c>
      <c r="I689" s="2">
        <v>26.76</v>
      </c>
      <c r="J689">
        <v>0</v>
      </c>
      <c r="K689" s="2">
        <v>26.76</v>
      </c>
      <c r="L689" s="3">
        <v>1</v>
      </c>
      <c r="M689" s="2">
        <v>26.76</v>
      </c>
      <c r="N689" s="3">
        <f t="array" ref="N689">$D$4</f>
        <v>3.55</v>
      </c>
      <c r="O689" s="2">
        <f t="array" ref="O689">IF(Tabela_padrão__GM_CONTAS_PAGAR_ABERTOS[[#This Row],[SIGLA_MOEDA]]="US$",Tabela_padrão__GM_CONTAS_PAGAR_ABERTOS[[#This Row],[VALOR_DOCUM]]*$D$4,Tabela_padrão__GM_CONTAS_PAGAR_ABERTOS[[#This Row],[SALDO_CONVERTIDO]])</f>
        <v>26.76</v>
      </c>
      <c r="P6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89" t="s">
        <v>28</v>
      </c>
      <c r="R689" t="s">
        <v>657</v>
      </c>
      <c r="S689" s="1">
        <v>42557</v>
      </c>
      <c r="T689" t="s">
        <v>1580</v>
      </c>
      <c r="U689" s="3">
        <v>3.5960999999999999</v>
      </c>
      <c r="V689" s="2">
        <f>Tabela_padrão__GM_CONTAS_PAGAR_ABERTOS[[#This Row],[PTAX DESEMB]]*Tabela_padrão__GM_CONTAS_PAGAR_ABERTOS[[#This Row],[VALOR_DOCUM]]</f>
        <v>96.231635999999995</v>
      </c>
    </row>
    <row r="690" spans="1:22" hidden="1" x14ac:dyDescent="0.2">
      <c r="A690" t="s">
        <v>17</v>
      </c>
      <c r="B690" t="s">
        <v>18</v>
      </c>
      <c r="C690" s="1">
        <v>42277</v>
      </c>
      <c r="D690" t="s">
        <v>60</v>
      </c>
      <c r="E690">
        <v>19105002</v>
      </c>
      <c r="F690" t="s">
        <v>365</v>
      </c>
      <c r="G690" s="4">
        <v>42804</v>
      </c>
      <c r="H690" t="s">
        <v>21</v>
      </c>
      <c r="I690" s="2">
        <v>9113.31</v>
      </c>
      <c r="K690" s="2">
        <v>9113.31</v>
      </c>
      <c r="L690" s="3">
        <v>1</v>
      </c>
      <c r="M690" s="2">
        <v>9113.31</v>
      </c>
      <c r="N690" s="3">
        <f t="array" ref="N690">$D$4</f>
        <v>3.55</v>
      </c>
      <c r="O690" s="2">
        <f t="array" ref="O690">IF(Tabela_padrão__GM_CONTAS_PAGAR_ABERTOS[[#This Row],[SIGLA_MOEDA]]="US$",Tabela_padrão__GM_CONTAS_PAGAR_ABERTOS[[#This Row],[VALOR_DOCUM]]*$D$4,Tabela_padrão__GM_CONTAS_PAGAR_ABERTOS[[#This Row],[SALDO_CONVERTIDO]])</f>
        <v>9113.31</v>
      </c>
      <c r="P6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0" t="s">
        <v>62</v>
      </c>
      <c r="R690" t="s">
        <v>366</v>
      </c>
      <c r="S690" s="1">
        <v>42557</v>
      </c>
      <c r="T690" t="s">
        <v>367</v>
      </c>
      <c r="U690" s="3">
        <v>4.1172000000000004</v>
      </c>
      <c r="V690" s="2">
        <f>Tabela_padrão__GM_CONTAS_PAGAR_ABERTOS[[#This Row],[PTAX DESEMB]]*Tabela_padrão__GM_CONTAS_PAGAR_ABERTOS[[#This Row],[VALOR_DOCUM]]</f>
        <v>37521.319931999999</v>
      </c>
    </row>
    <row r="691" spans="1:22" hidden="1" x14ac:dyDescent="0.2">
      <c r="A691" t="s">
        <v>17</v>
      </c>
      <c r="B691" t="s">
        <v>202</v>
      </c>
      <c r="C691" s="1">
        <v>41736</v>
      </c>
      <c r="D691" t="s">
        <v>203</v>
      </c>
      <c r="E691">
        <v>13140001</v>
      </c>
      <c r="F691" t="s">
        <v>204</v>
      </c>
      <c r="G691" s="4">
        <v>42804</v>
      </c>
      <c r="H691" t="s">
        <v>21</v>
      </c>
      <c r="I691" s="2">
        <v>171168.36</v>
      </c>
      <c r="K691" s="2">
        <v>171168.36</v>
      </c>
      <c r="L691" s="3">
        <v>1</v>
      </c>
      <c r="M691" s="2">
        <v>171168.36</v>
      </c>
      <c r="N691" s="3">
        <f t="array" ref="N691">$D$4</f>
        <v>3.55</v>
      </c>
      <c r="O691" s="2">
        <f t="array" ref="O691">IF(Tabela_padrão__GM_CONTAS_PAGAR_ABERTOS[[#This Row],[SIGLA_MOEDA]]="US$",Tabela_padrão__GM_CONTAS_PAGAR_ABERTOS[[#This Row],[VALOR_DOCUM]]*$D$4,Tabela_padrão__GM_CONTAS_PAGAR_ABERTOS[[#This Row],[SALDO_CONVERTIDO]])</f>
        <v>171168.36</v>
      </c>
      <c r="P6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1" t="s">
        <v>47</v>
      </c>
      <c r="R691" t="s">
        <v>206</v>
      </c>
      <c r="S691" s="1">
        <v>42557</v>
      </c>
      <c r="T691" t="s">
        <v>2030</v>
      </c>
      <c r="U691" s="3">
        <v>2.242</v>
      </c>
      <c r="V691" s="2">
        <f>Tabela_padrão__GM_CONTAS_PAGAR_ABERTOS[[#This Row],[PTAX DESEMB]]*Tabela_padrão__GM_CONTAS_PAGAR_ABERTOS[[#This Row],[VALOR_DOCUM]]</f>
        <v>383759.46311999997</v>
      </c>
    </row>
    <row r="692" spans="1:22" hidden="1" x14ac:dyDescent="0.2">
      <c r="A692" t="s">
        <v>17</v>
      </c>
      <c r="B692" t="s">
        <v>18</v>
      </c>
      <c r="C692" s="1">
        <v>42521</v>
      </c>
      <c r="D692" t="s">
        <v>1583</v>
      </c>
      <c r="E692">
        <v>17101001</v>
      </c>
      <c r="F692" t="s">
        <v>1584</v>
      </c>
      <c r="G692" s="4">
        <v>42735</v>
      </c>
      <c r="H692" t="s">
        <v>21</v>
      </c>
      <c r="I692" s="2">
        <v>2496000</v>
      </c>
      <c r="K692" s="2">
        <v>2496000</v>
      </c>
      <c r="L692" s="3">
        <v>1</v>
      </c>
      <c r="M692" s="2">
        <v>2496000</v>
      </c>
      <c r="N692" s="3">
        <f t="array" ref="N692">$D$4</f>
        <v>3.55</v>
      </c>
      <c r="O692" s="2">
        <f t="array" ref="O692">IF(Tabela_padrão__GM_CONTAS_PAGAR_ABERTOS[[#This Row],[SIGLA_MOEDA]]="US$",Tabela_padrão__GM_CONTAS_PAGAR_ABERTOS[[#This Row],[VALOR_DOCUM]]*$D$4,Tabela_padrão__GM_CONTAS_PAGAR_ABERTOS[[#This Row],[SALDO_CONVERTIDO]])</f>
        <v>2496000</v>
      </c>
      <c r="P6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2" t="s">
        <v>597</v>
      </c>
      <c r="R692" t="s">
        <v>1585</v>
      </c>
      <c r="S692" s="1">
        <v>42557</v>
      </c>
      <c r="T692" t="s">
        <v>1586</v>
      </c>
      <c r="U692" s="3">
        <v>3.5996999999999999</v>
      </c>
      <c r="V692" s="2">
        <f>Tabela_padrão__GM_CONTAS_PAGAR_ABERTOS[[#This Row],[PTAX DESEMB]]*Tabela_padrão__GM_CONTAS_PAGAR_ABERTOS[[#This Row],[VALOR_DOCUM]]</f>
        <v>8984851.1999999993</v>
      </c>
    </row>
    <row r="693" spans="1:22" hidden="1" x14ac:dyDescent="0.2">
      <c r="A693" t="s">
        <v>17</v>
      </c>
      <c r="B693" t="s">
        <v>25</v>
      </c>
      <c r="C693" s="1">
        <v>42531</v>
      </c>
      <c r="D693" t="s">
        <v>642</v>
      </c>
      <c r="E693">
        <v>13115016</v>
      </c>
      <c r="F693" t="s">
        <v>1587</v>
      </c>
      <c r="G693" s="4">
        <v>42566</v>
      </c>
      <c r="H693" t="s">
        <v>21</v>
      </c>
      <c r="I693" s="2">
        <v>1098.3900000000001</v>
      </c>
      <c r="J693">
        <v>0</v>
      </c>
      <c r="K693" s="2">
        <v>1098.3900000000001</v>
      </c>
      <c r="L693" s="3">
        <v>1</v>
      </c>
      <c r="M693" s="2">
        <v>1098.3900000000001</v>
      </c>
      <c r="N693" s="3">
        <f t="array" ref="N693">$D$4</f>
        <v>3.55</v>
      </c>
      <c r="O693" s="2">
        <f t="array" ref="O693">IF(Tabela_padrão__GM_CONTAS_PAGAR_ABERTOS[[#This Row],[SIGLA_MOEDA]]="US$",Tabela_padrão__GM_CONTAS_PAGAR_ABERTOS[[#This Row],[VALOR_DOCUM]]*$D$4,Tabela_padrão__GM_CONTAS_PAGAR_ABERTOS[[#This Row],[SALDO_CONVERTIDO]])</f>
        <v>1098.3900000000001</v>
      </c>
      <c r="P6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3" t="s">
        <v>28</v>
      </c>
      <c r="R693" t="s">
        <v>1588</v>
      </c>
      <c r="S693" s="1">
        <v>42557</v>
      </c>
      <c r="T693" t="s">
        <v>1589</v>
      </c>
      <c r="U693" s="3">
        <v>3.3816999999999999</v>
      </c>
      <c r="V693" s="2">
        <f>Tabela_padrão__GM_CONTAS_PAGAR_ABERTOS[[#This Row],[PTAX DESEMB]]*Tabela_padrão__GM_CONTAS_PAGAR_ABERTOS[[#This Row],[VALOR_DOCUM]]</f>
        <v>3714.425463</v>
      </c>
    </row>
    <row r="694" spans="1:22" hidden="1" x14ac:dyDescent="0.2">
      <c r="A694" t="s">
        <v>17</v>
      </c>
      <c r="B694" t="s">
        <v>160</v>
      </c>
      <c r="C694" s="1">
        <v>42509</v>
      </c>
      <c r="D694" t="s">
        <v>417</v>
      </c>
      <c r="E694">
        <v>13115016</v>
      </c>
      <c r="F694" t="s">
        <v>1590</v>
      </c>
      <c r="G694" s="4">
        <v>42566</v>
      </c>
      <c r="H694" t="s">
        <v>21</v>
      </c>
      <c r="I694" s="2">
        <v>5003.46</v>
      </c>
      <c r="J694">
        <v>0</v>
      </c>
      <c r="K694" s="2">
        <v>5003.46</v>
      </c>
      <c r="L694" s="3">
        <v>1</v>
      </c>
      <c r="M694" s="2">
        <v>5003.46</v>
      </c>
      <c r="N694" s="3">
        <f t="array" ref="N694">$D$4</f>
        <v>3.55</v>
      </c>
      <c r="O694" s="2">
        <f t="array" ref="O694">IF(Tabela_padrão__GM_CONTAS_PAGAR_ABERTOS[[#This Row],[SIGLA_MOEDA]]="US$",Tabela_padrão__GM_CONTAS_PAGAR_ABERTOS[[#This Row],[VALOR_DOCUM]]*$D$4,Tabela_padrão__GM_CONTAS_PAGAR_ABERTOS[[#This Row],[SALDO_CONVERTIDO]])</f>
        <v>5003.46</v>
      </c>
      <c r="P6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4" t="s">
        <v>28</v>
      </c>
      <c r="R694" t="s">
        <v>1591</v>
      </c>
      <c r="S694" s="1">
        <v>42557</v>
      </c>
      <c r="T694" t="s">
        <v>1592</v>
      </c>
      <c r="U694" s="3">
        <v>3.5367999999999999</v>
      </c>
      <c r="V694" s="2">
        <f>Tabela_padrão__GM_CONTAS_PAGAR_ABERTOS[[#This Row],[PTAX DESEMB]]*Tabela_padrão__GM_CONTAS_PAGAR_ABERTOS[[#This Row],[VALOR_DOCUM]]</f>
        <v>17696.237327999999</v>
      </c>
    </row>
    <row r="695" spans="1:22" hidden="1" x14ac:dyDescent="0.2">
      <c r="A695" t="s">
        <v>17</v>
      </c>
      <c r="B695" t="s">
        <v>18</v>
      </c>
      <c r="C695" s="1">
        <v>42492</v>
      </c>
      <c r="D695" t="s">
        <v>285</v>
      </c>
      <c r="E695">
        <v>19105029</v>
      </c>
      <c r="F695" t="s">
        <v>1593</v>
      </c>
      <c r="G695" s="4">
        <v>42581</v>
      </c>
      <c r="H695" t="s">
        <v>21</v>
      </c>
      <c r="I695" s="2">
        <v>790000</v>
      </c>
      <c r="K695" s="2">
        <v>790000</v>
      </c>
      <c r="L695" s="3">
        <v>1</v>
      </c>
      <c r="M695" s="2">
        <v>790000</v>
      </c>
      <c r="N695" s="3">
        <f t="array" ref="N695">$D$4</f>
        <v>3.55</v>
      </c>
      <c r="O695" s="2">
        <f t="array" ref="O695">IF(Tabela_padrão__GM_CONTAS_PAGAR_ABERTOS[[#This Row],[SIGLA_MOEDA]]="US$",Tabela_padrão__GM_CONTAS_PAGAR_ABERTOS[[#This Row],[VALOR_DOCUM]]*$D$4,Tabela_padrão__GM_CONTAS_PAGAR_ABERTOS[[#This Row],[SALDO_CONVERTIDO]])</f>
        <v>790000</v>
      </c>
      <c r="P6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5" t="s">
        <v>338</v>
      </c>
      <c r="R695" t="s">
        <v>1594</v>
      </c>
      <c r="S695" s="1">
        <v>42557</v>
      </c>
      <c r="T695" t="s">
        <v>1595</v>
      </c>
      <c r="U695" s="3">
        <v>3.4508000000000001</v>
      </c>
      <c r="V695" s="2">
        <f>Tabela_padrão__GM_CONTAS_PAGAR_ABERTOS[[#This Row],[PTAX DESEMB]]*Tabela_padrão__GM_CONTAS_PAGAR_ABERTOS[[#This Row],[VALOR_DOCUM]]</f>
        <v>2726132</v>
      </c>
    </row>
    <row r="696" spans="1:22" hidden="1" x14ac:dyDescent="0.2">
      <c r="A696" t="s">
        <v>17</v>
      </c>
      <c r="B696" t="s">
        <v>18</v>
      </c>
      <c r="C696" s="1">
        <v>42492</v>
      </c>
      <c r="D696" t="s">
        <v>285</v>
      </c>
      <c r="E696">
        <v>19105029</v>
      </c>
      <c r="F696" t="s">
        <v>1593</v>
      </c>
      <c r="G696" s="4">
        <v>42765</v>
      </c>
      <c r="H696" t="s">
        <v>21</v>
      </c>
      <c r="I696" s="2">
        <v>2000000</v>
      </c>
      <c r="K696" s="2">
        <v>2000000</v>
      </c>
      <c r="L696" s="3">
        <v>1</v>
      </c>
      <c r="M696" s="2">
        <v>2000000</v>
      </c>
      <c r="N696" s="3">
        <f t="array" ref="N696">$D$4</f>
        <v>3.55</v>
      </c>
      <c r="O696" s="2">
        <f t="array" ref="O696">IF(Tabela_padrão__GM_CONTAS_PAGAR_ABERTOS[[#This Row],[SIGLA_MOEDA]]="US$",Tabela_padrão__GM_CONTAS_PAGAR_ABERTOS[[#This Row],[VALOR_DOCUM]]*$D$4,Tabela_padrão__GM_CONTAS_PAGAR_ABERTOS[[#This Row],[SALDO_CONVERTIDO]])</f>
        <v>2000000</v>
      </c>
      <c r="P6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6" t="s">
        <v>338</v>
      </c>
      <c r="R696" t="s">
        <v>1594</v>
      </c>
      <c r="S696" s="1">
        <v>42557</v>
      </c>
      <c r="T696" t="s">
        <v>1596</v>
      </c>
      <c r="U696" s="3">
        <v>3.4508000000000001</v>
      </c>
      <c r="V696" s="2">
        <f>Tabela_padrão__GM_CONTAS_PAGAR_ABERTOS[[#This Row],[PTAX DESEMB]]*Tabela_padrão__GM_CONTAS_PAGAR_ABERTOS[[#This Row],[VALOR_DOCUM]]</f>
        <v>6901600</v>
      </c>
    </row>
    <row r="697" spans="1:22" hidden="1" x14ac:dyDescent="0.2">
      <c r="A697" t="s">
        <v>17</v>
      </c>
      <c r="B697" t="s">
        <v>18</v>
      </c>
      <c r="C697" s="1">
        <v>42492</v>
      </c>
      <c r="D697" t="s">
        <v>285</v>
      </c>
      <c r="E697">
        <v>19105029</v>
      </c>
      <c r="F697" t="s">
        <v>1593</v>
      </c>
      <c r="G697" s="4">
        <v>42794</v>
      </c>
      <c r="H697" t="s">
        <v>21</v>
      </c>
      <c r="I697" s="2">
        <v>1990000</v>
      </c>
      <c r="K697" s="2">
        <v>1990000</v>
      </c>
      <c r="L697" s="3">
        <v>1</v>
      </c>
      <c r="M697" s="2">
        <v>1990000</v>
      </c>
      <c r="N697" s="3">
        <f t="array" ref="N697">$D$4</f>
        <v>3.55</v>
      </c>
      <c r="O697" s="2">
        <f t="array" ref="O697">IF(Tabela_padrão__GM_CONTAS_PAGAR_ABERTOS[[#This Row],[SIGLA_MOEDA]]="US$",Tabela_padrão__GM_CONTAS_PAGAR_ABERTOS[[#This Row],[VALOR_DOCUM]]*$D$4,Tabela_padrão__GM_CONTAS_PAGAR_ABERTOS[[#This Row],[SALDO_CONVERTIDO]])</f>
        <v>1990000</v>
      </c>
      <c r="P6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7" t="s">
        <v>338</v>
      </c>
      <c r="R697" t="s">
        <v>1594</v>
      </c>
      <c r="S697" s="1">
        <v>42557</v>
      </c>
      <c r="T697" t="s">
        <v>1597</v>
      </c>
      <c r="U697" s="3">
        <v>3.4508000000000001</v>
      </c>
      <c r="V697" s="2">
        <f>Tabela_padrão__GM_CONTAS_PAGAR_ABERTOS[[#This Row],[PTAX DESEMB]]*Tabela_padrão__GM_CONTAS_PAGAR_ABERTOS[[#This Row],[VALOR_DOCUM]]</f>
        <v>6867092</v>
      </c>
    </row>
    <row r="698" spans="1:22" hidden="1" x14ac:dyDescent="0.2">
      <c r="A698" t="s">
        <v>17</v>
      </c>
      <c r="B698" t="s">
        <v>808</v>
      </c>
      <c r="C698" s="1">
        <v>42529</v>
      </c>
      <c r="D698" t="s">
        <v>1523</v>
      </c>
      <c r="E698">
        <v>13103005</v>
      </c>
      <c r="F698" t="s">
        <v>1598</v>
      </c>
      <c r="G698" s="4">
        <v>42735</v>
      </c>
      <c r="H698" t="s">
        <v>21</v>
      </c>
      <c r="I698" s="2">
        <v>129600</v>
      </c>
      <c r="J698">
        <v>0</v>
      </c>
      <c r="K698" s="2">
        <v>129600</v>
      </c>
      <c r="L698" s="3">
        <v>1</v>
      </c>
      <c r="M698" s="2">
        <v>129600</v>
      </c>
      <c r="N698" s="3">
        <f t="array" ref="N698">$D$4</f>
        <v>3.55</v>
      </c>
      <c r="O698" s="2">
        <f t="array" ref="O698">IF(Tabela_padrão__GM_CONTAS_PAGAR_ABERTOS[[#This Row],[SIGLA_MOEDA]]="US$",Tabela_padrão__GM_CONTAS_PAGAR_ABERTOS[[#This Row],[VALOR_DOCUM]]*$D$4,Tabela_padrão__GM_CONTAS_PAGAR_ABERTOS[[#This Row],[SALDO_CONVERTIDO]])</f>
        <v>129600</v>
      </c>
      <c r="P6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8" t="s">
        <v>28</v>
      </c>
      <c r="R698" t="s">
        <v>1599</v>
      </c>
      <c r="S698" s="1">
        <v>42557</v>
      </c>
      <c r="T698" t="s">
        <v>1600</v>
      </c>
      <c r="U698" s="3">
        <v>3.4744999999999999</v>
      </c>
      <c r="V698" s="2">
        <f>Tabela_padrão__GM_CONTAS_PAGAR_ABERTOS[[#This Row],[PTAX DESEMB]]*Tabela_padrão__GM_CONTAS_PAGAR_ABERTOS[[#This Row],[VALOR_DOCUM]]</f>
        <v>450295.2</v>
      </c>
    </row>
    <row r="699" spans="1:22" hidden="1" x14ac:dyDescent="0.2">
      <c r="A699" t="s">
        <v>285</v>
      </c>
      <c r="B699" t="s">
        <v>18</v>
      </c>
      <c r="C699" s="1">
        <v>42521</v>
      </c>
      <c r="D699" t="s">
        <v>285</v>
      </c>
      <c r="E699">
        <v>13106001</v>
      </c>
      <c r="F699" t="s">
        <v>1601</v>
      </c>
      <c r="G699" s="4">
        <v>42521</v>
      </c>
      <c r="H699" t="s">
        <v>21</v>
      </c>
      <c r="I699" s="2">
        <v>19266.36</v>
      </c>
      <c r="J699">
        <v>0</v>
      </c>
      <c r="K699" s="2">
        <v>19266.36</v>
      </c>
      <c r="L699" s="3">
        <v>1</v>
      </c>
      <c r="M699" s="2">
        <v>19266.36</v>
      </c>
      <c r="N699" s="3">
        <f t="array" ref="N699">$D$4</f>
        <v>3.55</v>
      </c>
      <c r="O699" s="2">
        <f t="array" ref="O699">IF(Tabela_padrão__GM_CONTAS_PAGAR_ABERTOS[[#This Row],[SIGLA_MOEDA]]="US$",Tabela_padrão__GM_CONTAS_PAGAR_ABERTOS[[#This Row],[VALOR_DOCUM]]*$D$4,Tabela_padrão__GM_CONTAS_PAGAR_ABERTOS[[#This Row],[SALDO_CONVERTIDO]])</f>
        <v>19266.36</v>
      </c>
      <c r="P6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699" t="s">
        <v>845</v>
      </c>
      <c r="R699" t="s">
        <v>1602</v>
      </c>
      <c r="S699" s="1">
        <v>42557</v>
      </c>
      <c r="T699" t="s">
        <v>1603</v>
      </c>
      <c r="U699" s="3">
        <v>3.5996999999999999</v>
      </c>
      <c r="V699" s="2">
        <f>Tabela_padrão__GM_CONTAS_PAGAR_ABERTOS[[#This Row],[PTAX DESEMB]]*Tabela_padrão__GM_CONTAS_PAGAR_ABERTOS[[#This Row],[VALOR_DOCUM]]</f>
        <v>69353.116091999997</v>
      </c>
    </row>
    <row r="700" spans="1:22" hidden="1" x14ac:dyDescent="0.2">
      <c r="A700" t="s">
        <v>17</v>
      </c>
      <c r="B700" t="s">
        <v>25</v>
      </c>
      <c r="C700" s="1">
        <v>42531</v>
      </c>
      <c r="D700" t="s">
        <v>655</v>
      </c>
      <c r="E700">
        <v>13115016</v>
      </c>
      <c r="F700" t="s">
        <v>1604</v>
      </c>
      <c r="G700" s="4">
        <v>42561</v>
      </c>
      <c r="H700" t="s">
        <v>21</v>
      </c>
      <c r="I700" s="2">
        <v>442.89</v>
      </c>
      <c r="J700">
        <v>0</v>
      </c>
      <c r="K700" s="2">
        <v>442.89</v>
      </c>
      <c r="L700" s="3">
        <v>1</v>
      </c>
      <c r="M700" s="2">
        <v>442.89</v>
      </c>
      <c r="N700" s="3">
        <f t="array" ref="N700">$D$4</f>
        <v>3.55</v>
      </c>
      <c r="O700" s="2">
        <f t="array" ref="O700">IF(Tabela_padrão__GM_CONTAS_PAGAR_ABERTOS[[#This Row],[SIGLA_MOEDA]]="US$",Tabela_padrão__GM_CONTAS_PAGAR_ABERTOS[[#This Row],[VALOR_DOCUM]]*$D$4,Tabela_padrão__GM_CONTAS_PAGAR_ABERTOS[[#This Row],[SALDO_CONVERTIDO]])</f>
        <v>442.89</v>
      </c>
      <c r="P7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0" t="s">
        <v>28</v>
      </c>
      <c r="R700" t="s">
        <v>603</v>
      </c>
      <c r="S700" s="1">
        <v>42557</v>
      </c>
      <c r="T700" t="s">
        <v>1605</v>
      </c>
      <c r="U700" s="3">
        <v>3.3816999999999999</v>
      </c>
      <c r="V700" s="2">
        <f>Tabela_padrão__GM_CONTAS_PAGAR_ABERTOS[[#This Row],[PTAX DESEMB]]*Tabela_padrão__GM_CONTAS_PAGAR_ABERTOS[[#This Row],[VALOR_DOCUM]]</f>
        <v>1497.7211129999998</v>
      </c>
    </row>
    <row r="701" spans="1:22" hidden="1" x14ac:dyDescent="0.2">
      <c r="A701" t="s">
        <v>17</v>
      </c>
      <c r="B701" t="s">
        <v>808</v>
      </c>
      <c r="C701" s="1">
        <v>42529</v>
      </c>
      <c r="D701" t="s">
        <v>1606</v>
      </c>
      <c r="E701">
        <v>13103005</v>
      </c>
      <c r="F701" t="s">
        <v>1607</v>
      </c>
      <c r="G701" s="4">
        <v>42735</v>
      </c>
      <c r="H701" t="s">
        <v>21</v>
      </c>
      <c r="I701" s="2">
        <v>43290</v>
      </c>
      <c r="J701">
        <v>0</v>
      </c>
      <c r="K701" s="2">
        <v>43290</v>
      </c>
      <c r="L701" s="3">
        <v>1</v>
      </c>
      <c r="M701" s="2">
        <v>43290</v>
      </c>
      <c r="N701" s="3">
        <f t="array" ref="N701">$D$4</f>
        <v>3.55</v>
      </c>
      <c r="O701" s="2">
        <f t="array" ref="O701">IF(Tabela_padrão__GM_CONTAS_PAGAR_ABERTOS[[#This Row],[SIGLA_MOEDA]]="US$",Tabela_padrão__GM_CONTAS_PAGAR_ABERTOS[[#This Row],[VALOR_DOCUM]]*$D$4,Tabela_padrão__GM_CONTAS_PAGAR_ABERTOS[[#This Row],[SALDO_CONVERTIDO]])</f>
        <v>43290</v>
      </c>
      <c r="P7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1" t="s">
        <v>28</v>
      </c>
      <c r="R701" t="s">
        <v>1608</v>
      </c>
      <c r="S701" s="1">
        <v>42557</v>
      </c>
      <c r="T701" t="s">
        <v>1609</v>
      </c>
      <c r="U701" s="3">
        <v>3.4744999999999999</v>
      </c>
      <c r="V701" s="2">
        <f>Tabela_padrão__GM_CONTAS_PAGAR_ABERTOS[[#This Row],[PTAX DESEMB]]*Tabela_padrão__GM_CONTAS_PAGAR_ABERTOS[[#This Row],[VALOR_DOCUM]]</f>
        <v>150411.10500000001</v>
      </c>
    </row>
    <row r="702" spans="1:22" hidden="1" x14ac:dyDescent="0.2">
      <c r="A702" t="s">
        <v>17</v>
      </c>
      <c r="B702" t="s">
        <v>25</v>
      </c>
      <c r="C702" s="1">
        <v>42531</v>
      </c>
      <c r="D702" t="s">
        <v>591</v>
      </c>
      <c r="E702">
        <v>13115016</v>
      </c>
      <c r="F702" t="s">
        <v>1610</v>
      </c>
      <c r="G702" s="4">
        <v>42566</v>
      </c>
      <c r="H702" t="s">
        <v>21</v>
      </c>
      <c r="I702" s="2">
        <v>39.590000000000003</v>
      </c>
      <c r="J702">
        <v>0</v>
      </c>
      <c r="K702" s="2">
        <v>39.590000000000003</v>
      </c>
      <c r="L702" s="3">
        <v>1</v>
      </c>
      <c r="M702" s="2">
        <v>39.590000000000003</v>
      </c>
      <c r="N702" s="3">
        <f t="array" ref="N702">$D$4</f>
        <v>3.55</v>
      </c>
      <c r="O702" s="2">
        <f t="array" ref="O702">IF(Tabela_padrão__GM_CONTAS_PAGAR_ABERTOS[[#This Row],[SIGLA_MOEDA]]="US$",Tabela_padrão__GM_CONTAS_PAGAR_ABERTOS[[#This Row],[VALOR_DOCUM]]*$D$4,Tabela_padrão__GM_CONTAS_PAGAR_ABERTOS[[#This Row],[SALDO_CONVERTIDO]])</f>
        <v>39.590000000000003</v>
      </c>
      <c r="P7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2" t="s">
        <v>28</v>
      </c>
      <c r="R702" t="s">
        <v>928</v>
      </c>
      <c r="S702" s="1">
        <v>42557</v>
      </c>
      <c r="T702" t="s">
        <v>1611</v>
      </c>
      <c r="U702" s="3">
        <v>3.3816999999999999</v>
      </c>
      <c r="V702" s="2">
        <f>Tabela_padrão__GM_CONTAS_PAGAR_ABERTOS[[#This Row],[PTAX DESEMB]]*Tabela_padrão__GM_CONTAS_PAGAR_ABERTOS[[#This Row],[VALOR_DOCUM]]</f>
        <v>133.88150300000001</v>
      </c>
    </row>
    <row r="703" spans="1:22" hidden="1" x14ac:dyDescent="0.2">
      <c r="A703" t="s">
        <v>17</v>
      </c>
      <c r="B703" t="s">
        <v>25</v>
      </c>
      <c r="C703" s="1">
        <v>42534</v>
      </c>
      <c r="D703" t="s">
        <v>655</v>
      </c>
      <c r="E703">
        <v>15101004</v>
      </c>
      <c r="F703" t="s">
        <v>1612</v>
      </c>
      <c r="G703" s="4">
        <v>42561</v>
      </c>
      <c r="H703" t="s">
        <v>21</v>
      </c>
      <c r="I703" s="2">
        <v>1100</v>
      </c>
      <c r="J703">
        <v>0</v>
      </c>
      <c r="K703" s="2">
        <v>1100</v>
      </c>
      <c r="L703" s="3">
        <v>1</v>
      </c>
      <c r="M703" s="2">
        <v>1100</v>
      </c>
      <c r="N703" s="3">
        <f t="array" ref="N703">$D$4</f>
        <v>3.55</v>
      </c>
      <c r="O703" s="2">
        <f t="array" ref="O703">IF(Tabela_padrão__GM_CONTAS_PAGAR_ABERTOS[[#This Row],[SIGLA_MOEDA]]="US$",Tabela_padrão__GM_CONTAS_PAGAR_ABERTOS[[#This Row],[VALOR_DOCUM]]*$D$4,Tabela_padrão__GM_CONTAS_PAGAR_ABERTOS[[#This Row],[SALDO_CONVERTIDO]])</f>
        <v>1100</v>
      </c>
      <c r="P7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3" t="s">
        <v>28</v>
      </c>
      <c r="R703" t="s">
        <v>931</v>
      </c>
      <c r="S703" s="1">
        <v>42557</v>
      </c>
      <c r="T703" t="s">
        <v>1613</v>
      </c>
      <c r="U703" s="3">
        <v>3.4260999999999999</v>
      </c>
      <c r="V703" s="2">
        <f>Tabela_padrão__GM_CONTAS_PAGAR_ABERTOS[[#This Row],[PTAX DESEMB]]*Tabela_padrão__GM_CONTAS_PAGAR_ABERTOS[[#This Row],[VALOR_DOCUM]]</f>
        <v>3768.71</v>
      </c>
    </row>
    <row r="704" spans="1:22" hidden="1" x14ac:dyDescent="0.2">
      <c r="A704" t="s">
        <v>17</v>
      </c>
      <c r="B704" t="s">
        <v>25</v>
      </c>
      <c r="C704" s="1">
        <v>42557</v>
      </c>
      <c r="D704" t="s">
        <v>1614</v>
      </c>
      <c r="E704">
        <v>13115002</v>
      </c>
      <c r="F704" t="s">
        <v>1615</v>
      </c>
      <c r="G704" s="4">
        <v>42572</v>
      </c>
      <c r="H704" t="s">
        <v>21</v>
      </c>
      <c r="I704" s="2">
        <v>244.11</v>
      </c>
      <c r="J704">
        <v>0</v>
      </c>
      <c r="K704" s="2">
        <v>244.11</v>
      </c>
      <c r="L704" s="3">
        <v>1</v>
      </c>
      <c r="M704" s="2">
        <v>244.11</v>
      </c>
      <c r="N704" s="3">
        <f t="array" ref="N704">$D$4</f>
        <v>3.55</v>
      </c>
      <c r="O704" s="2">
        <f t="array" ref="O704">IF(Tabela_padrão__GM_CONTAS_PAGAR_ABERTOS[[#This Row],[SIGLA_MOEDA]]="US$",Tabela_padrão__GM_CONTAS_PAGAR_ABERTOS[[#This Row],[VALOR_DOCUM]]*$D$4,Tabela_padrão__GM_CONTAS_PAGAR_ABERTOS[[#This Row],[SALDO_CONVERTIDO]])</f>
        <v>244.11</v>
      </c>
      <c r="P7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4" t="s">
        <v>28</v>
      </c>
      <c r="R704" t="s">
        <v>1616</v>
      </c>
      <c r="S704" s="1">
        <v>42557</v>
      </c>
      <c r="T704" t="s">
        <v>1617</v>
      </c>
      <c r="U704" s="3">
        <v>3.2904</v>
      </c>
      <c r="V704" s="2">
        <f>Tabela_padrão__GM_CONTAS_PAGAR_ABERTOS[[#This Row],[PTAX DESEMB]]*Tabela_padrão__GM_CONTAS_PAGAR_ABERTOS[[#This Row],[VALOR_DOCUM]]</f>
        <v>803.21954400000004</v>
      </c>
    </row>
    <row r="705" spans="1:22" hidden="1" x14ac:dyDescent="0.2">
      <c r="A705" t="s">
        <v>709</v>
      </c>
      <c r="B705" t="s">
        <v>710</v>
      </c>
      <c r="C705" s="1">
        <v>42555</v>
      </c>
      <c r="D705" t="s">
        <v>1618</v>
      </c>
      <c r="E705">
        <v>13115016</v>
      </c>
      <c r="F705" t="s">
        <v>1619</v>
      </c>
      <c r="G705" s="4">
        <v>42578</v>
      </c>
      <c r="H705" t="s">
        <v>21</v>
      </c>
      <c r="I705" s="2">
        <v>1366.6</v>
      </c>
      <c r="J705">
        <v>0</v>
      </c>
      <c r="K705" s="2">
        <v>1366.6</v>
      </c>
      <c r="L705" s="3">
        <v>1</v>
      </c>
      <c r="M705" s="2">
        <v>1366.6</v>
      </c>
      <c r="N705" s="3">
        <f t="array" ref="N705">$D$4</f>
        <v>3.55</v>
      </c>
      <c r="O705" s="2">
        <f t="array" ref="O705">IF(Tabela_padrão__GM_CONTAS_PAGAR_ABERTOS[[#This Row],[SIGLA_MOEDA]]="US$",Tabela_padrão__GM_CONTAS_PAGAR_ABERTOS[[#This Row],[VALOR_DOCUM]]*$D$4,Tabela_padrão__GM_CONTAS_PAGAR_ABERTOS[[#This Row],[SALDO_CONVERTIDO]])</f>
        <v>1366.6</v>
      </c>
      <c r="P7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5" t="s">
        <v>28</v>
      </c>
      <c r="R705" t="s">
        <v>1620</v>
      </c>
      <c r="S705" s="1">
        <v>42557</v>
      </c>
      <c r="T705" t="s">
        <v>1621</v>
      </c>
      <c r="U705" s="3">
        <v>3.2298</v>
      </c>
      <c r="V705" s="2">
        <f>Tabela_padrão__GM_CONTAS_PAGAR_ABERTOS[[#This Row],[PTAX DESEMB]]*Tabela_padrão__GM_CONTAS_PAGAR_ABERTOS[[#This Row],[VALOR_DOCUM]]</f>
        <v>4413.8446800000002</v>
      </c>
    </row>
    <row r="706" spans="1:22" hidden="1" x14ac:dyDescent="0.2">
      <c r="A706" t="s">
        <v>17</v>
      </c>
      <c r="B706" t="s">
        <v>25</v>
      </c>
      <c r="C706" s="1">
        <v>42556</v>
      </c>
      <c r="D706" t="s">
        <v>591</v>
      </c>
      <c r="E706">
        <v>13115016</v>
      </c>
      <c r="F706" t="s">
        <v>1622</v>
      </c>
      <c r="G706" s="4">
        <v>42566</v>
      </c>
      <c r="H706" t="s">
        <v>21</v>
      </c>
      <c r="I706" s="2">
        <v>416</v>
      </c>
      <c r="J706">
        <v>0</v>
      </c>
      <c r="K706" s="2">
        <v>416</v>
      </c>
      <c r="L706" s="3">
        <v>1</v>
      </c>
      <c r="M706" s="2">
        <v>416</v>
      </c>
      <c r="N706" s="3">
        <f t="array" ref="N706">$D$4</f>
        <v>3.55</v>
      </c>
      <c r="O706" s="2">
        <f t="array" ref="O706">IF(Tabela_padrão__GM_CONTAS_PAGAR_ABERTOS[[#This Row],[SIGLA_MOEDA]]="US$",Tabela_padrão__GM_CONTAS_PAGAR_ABERTOS[[#This Row],[VALOR_DOCUM]]*$D$4,Tabela_padrão__GM_CONTAS_PAGAR_ABERTOS[[#This Row],[SALDO_CONVERTIDO]])</f>
        <v>416</v>
      </c>
      <c r="P7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6" t="s">
        <v>28</v>
      </c>
      <c r="R706" t="s">
        <v>1623</v>
      </c>
      <c r="S706" s="1">
        <v>42557</v>
      </c>
      <c r="T706" t="s">
        <v>1624</v>
      </c>
      <c r="U706" s="3">
        <v>3.2480000000000002</v>
      </c>
      <c r="V706" s="2">
        <f>Tabela_padrão__GM_CONTAS_PAGAR_ABERTOS[[#This Row],[PTAX DESEMB]]*Tabela_padrão__GM_CONTAS_PAGAR_ABERTOS[[#This Row],[VALOR_DOCUM]]</f>
        <v>1351.1680000000001</v>
      </c>
    </row>
    <row r="707" spans="1:22" hidden="1" x14ac:dyDescent="0.2">
      <c r="A707" t="s">
        <v>17</v>
      </c>
      <c r="B707" t="s">
        <v>25</v>
      </c>
      <c r="C707" s="1">
        <v>42551</v>
      </c>
      <c r="D707" t="s">
        <v>702</v>
      </c>
      <c r="E707">
        <v>13115026</v>
      </c>
      <c r="F707" t="s">
        <v>1625</v>
      </c>
      <c r="G707" s="4">
        <v>42566</v>
      </c>
      <c r="H707" t="s">
        <v>21</v>
      </c>
      <c r="I707" s="2">
        <v>376.35</v>
      </c>
      <c r="J707">
        <v>0</v>
      </c>
      <c r="K707" s="2">
        <v>376.35</v>
      </c>
      <c r="L707" s="3">
        <v>1</v>
      </c>
      <c r="M707" s="2">
        <v>376.35</v>
      </c>
      <c r="N707" s="3">
        <f t="array" ref="N707">$D$4</f>
        <v>3.55</v>
      </c>
      <c r="O707" s="2">
        <f t="array" ref="O707">IF(Tabela_padrão__GM_CONTAS_PAGAR_ABERTOS[[#This Row],[SIGLA_MOEDA]]="US$",Tabela_padrão__GM_CONTAS_PAGAR_ABERTOS[[#This Row],[VALOR_DOCUM]]*$D$4,Tabela_padrão__GM_CONTAS_PAGAR_ABERTOS[[#This Row],[SALDO_CONVERTIDO]])</f>
        <v>376.35</v>
      </c>
      <c r="P7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7" t="s">
        <v>28</v>
      </c>
      <c r="R707" t="s">
        <v>1626</v>
      </c>
      <c r="S707" s="1">
        <v>42557</v>
      </c>
      <c r="T707" t="s">
        <v>1627</v>
      </c>
      <c r="U707" s="3">
        <v>3.2435</v>
      </c>
      <c r="V707" s="2">
        <f>Tabela_padrão__GM_CONTAS_PAGAR_ABERTOS[[#This Row],[PTAX DESEMB]]*Tabela_padrão__GM_CONTAS_PAGAR_ABERTOS[[#This Row],[VALOR_DOCUM]]</f>
        <v>1220.691225</v>
      </c>
    </row>
    <row r="708" spans="1:22" hidden="1" x14ac:dyDescent="0.2">
      <c r="A708" t="s">
        <v>17</v>
      </c>
      <c r="B708" t="s">
        <v>25</v>
      </c>
      <c r="C708" s="1">
        <v>42556</v>
      </c>
      <c r="D708" t="s">
        <v>642</v>
      </c>
      <c r="E708">
        <v>13115016</v>
      </c>
      <c r="F708" t="s">
        <v>1628</v>
      </c>
      <c r="G708" s="4">
        <v>42597</v>
      </c>
      <c r="H708" t="s">
        <v>21</v>
      </c>
      <c r="I708" s="2">
        <v>999.36</v>
      </c>
      <c r="J708">
        <v>0</v>
      </c>
      <c r="K708" s="2">
        <v>999.36</v>
      </c>
      <c r="L708" s="3">
        <v>1</v>
      </c>
      <c r="M708" s="2">
        <v>999.36</v>
      </c>
      <c r="N708" s="3">
        <f t="array" ref="N708">$D$4</f>
        <v>3.55</v>
      </c>
      <c r="O708" s="2">
        <f t="array" ref="O708">IF(Tabela_padrão__GM_CONTAS_PAGAR_ABERTOS[[#This Row],[SIGLA_MOEDA]]="US$",Tabela_padrão__GM_CONTAS_PAGAR_ABERTOS[[#This Row],[VALOR_DOCUM]]*$D$4,Tabela_padrão__GM_CONTAS_PAGAR_ABERTOS[[#This Row],[SALDO_CONVERTIDO]])</f>
        <v>999.36</v>
      </c>
      <c r="P7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8" t="s">
        <v>28</v>
      </c>
      <c r="R708" t="s">
        <v>755</v>
      </c>
      <c r="S708" s="1">
        <v>42557</v>
      </c>
      <c r="T708" t="s">
        <v>1629</v>
      </c>
      <c r="U708" s="3">
        <v>3.2480000000000002</v>
      </c>
      <c r="V708" s="2">
        <f>Tabela_padrão__GM_CONTAS_PAGAR_ABERTOS[[#This Row],[PTAX DESEMB]]*Tabela_padrão__GM_CONTAS_PAGAR_ABERTOS[[#This Row],[VALOR_DOCUM]]</f>
        <v>3245.9212800000005</v>
      </c>
    </row>
    <row r="709" spans="1:22" hidden="1" x14ac:dyDescent="0.2">
      <c r="A709" t="s">
        <v>17</v>
      </c>
      <c r="B709" t="s">
        <v>25</v>
      </c>
      <c r="C709" s="1">
        <v>42556</v>
      </c>
      <c r="D709" t="s">
        <v>1630</v>
      </c>
      <c r="E709">
        <v>13115016</v>
      </c>
      <c r="F709" t="s">
        <v>1631</v>
      </c>
      <c r="G709" s="4">
        <v>42572</v>
      </c>
      <c r="H709" t="s">
        <v>21</v>
      </c>
      <c r="I709" s="2">
        <v>31</v>
      </c>
      <c r="J709">
        <v>0</v>
      </c>
      <c r="K709" s="2">
        <v>31</v>
      </c>
      <c r="L709" s="3">
        <v>1</v>
      </c>
      <c r="M709" s="2">
        <v>31</v>
      </c>
      <c r="N709" s="3">
        <f t="array" ref="N709">$D$4</f>
        <v>3.55</v>
      </c>
      <c r="O709" s="2">
        <f t="array" ref="O709">IF(Tabela_padrão__GM_CONTAS_PAGAR_ABERTOS[[#This Row],[SIGLA_MOEDA]]="US$",Tabela_padrão__GM_CONTAS_PAGAR_ABERTOS[[#This Row],[VALOR_DOCUM]]*$D$4,Tabela_padrão__GM_CONTAS_PAGAR_ABERTOS[[#This Row],[SALDO_CONVERTIDO]])</f>
        <v>31</v>
      </c>
      <c r="P7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09" t="s">
        <v>28</v>
      </c>
      <c r="R709" t="s">
        <v>1632</v>
      </c>
      <c r="S709" s="1">
        <v>42557</v>
      </c>
      <c r="T709" t="s">
        <v>1633</v>
      </c>
      <c r="U709" s="3">
        <v>3.2480000000000002</v>
      </c>
      <c r="V709" s="2">
        <f>Tabela_padrão__GM_CONTAS_PAGAR_ABERTOS[[#This Row],[PTAX DESEMB]]*Tabela_padrão__GM_CONTAS_PAGAR_ABERTOS[[#This Row],[VALOR_DOCUM]]</f>
        <v>100.688</v>
      </c>
    </row>
    <row r="710" spans="1:22" hidden="1" x14ac:dyDescent="0.2">
      <c r="A710" t="s">
        <v>17</v>
      </c>
      <c r="B710" t="s">
        <v>25</v>
      </c>
      <c r="C710" s="1">
        <v>42555</v>
      </c>
      <c r="D710" t="s">
        <v>1634</v>
      </c>
      <c r="E710">
        <v>13115014</v>
      </c>
      <c r="F710" t="s">
        <v>1635</v>
      </c>
      <c r="G710" s="4">
        <v>42583</v>
      </c>
      <c r="H710" t="s">
        <v>21</v>
      </c>
      <c r="I710" s="2">
        <v>170.75</v>
      </c>
      <c r="J710">
        <v>0</v>
      </c>
      <c r="K710" s="2">
        <v>170.75</v>
      </c>
      <c r="L710" s="3">
        <v>1</v>
      </c>
      <c r="M710" s="2">
        <v>170.75</v>
      </c>
      <c r="N710" s="3">
        <f t="array" ref="N710">$D$4</f>
        <v>3.55</v>
      </c>
      <c r="O710" s="2">
        <f t="array" ref="O710">IF(Tabela_padrão__GM_CONTAS_PAGAR_ABERTOS[[#This Row],[SIGLA_MOEDA]]="US$",Tabela_padrão__GM_CONTAS_PAGAR_ABERTOS[[#This Row],[VALOR_DOCUM]]*$D$4,Tabela_padrão__GM_CONTAS_PAGAR_ABERTOS[[#This Row],[SALDO_CONVERTIDO]])</f>
        <v>170.75</v>
      </c>
      <c r="P7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0" t="s">
        <v>28</v>
      </c>
      <c r="R710" t="s">
        <v>1636</v>
      </c>
      <c r="S710" s="1">
        <v>42557</v>
      </c>
      <c r="T710" t="s">
        <v>1637</v>
      </c>
      <c r="U710" s="3">
        <v>3.2298</v>
      </c>
      <c r="V710" s="2">
        <f>Tabela_padrão__GM_CONTAS_PAGAR_ABERTOS[[#This Row],[PTAX DESEMB]]*Tabela_padrão__GM_CONTAS_PAGAR_ABERTOS[[#This Row],[VALOR_DOCUM]]</f>
        <v>551.48834999999997</v>
      </c>
    </row>
    <row r="711" spans="1:22" hidden="1" x14ac:dyDescent="0.2">
      <c r="A711" t="s">
        <v>17</v>
      </c>
      <c r="B711" t="s">
        <v>25</v>
      </c>
      <c r="C711" s="1">
        <v>42555</v>
      </c>
      <c r="D711" t="s">
        <v>1638</v>
      </c>
      <c r="E711">
        <v>13115005</v>
      </c>
      <c r="F711" t="s">
        <v>1639</v>
      </c>
      <c r="G711" s="4">
        <v>42576</v>
      </c>
      <c r="H711" t="s">
        <v>21</v>
      </c>
      <c r="I711" s="2">
        <v>2112</v>
      </c>
      <c r="J711">
        <v>0</v>
      </c>
      <c r="K711" s="2">
        <v>2112</v>
      </c>
      <c r="L711" s="3">
        <v>1</v>
      </c>
      <c r="M711" s="2">
        <v>2112</v>
      </c>
      <c r="N711" s="3">
        <f t="array" ref="N711">$D$4</f>
        <v>3.55</v>
      </c>
      <c r="O711" s="2">
        <f t="array" ref="O711">IF(Tabela_padrão__GM_CONTAS_PAGAR_ABERTOS[[#This Row],[SIGLA_MOEDA]]="US$",Tabela_padrão__GM_CONTAS_PAGAR_ABERTOS[[#This Row],[VALOR_DOCUM]]*$D$4,Tabela_padrão__GM_CONTAS_PAGAR_ABERTOS[[#This Row],[SALDO_CONVERTIDO]])</f>
        <v>2112</v>
      </c>
      <c r="P7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1" t="s">
        <v>28</v>
      </c>
      <c r="R711" t="s">
        <v>1640</v>
      </c>
      <c r="S711" s="1">
        <v>42557</v>
      </c>
      <c r="T711" t="s">
        <v>1641</v>
      </c>
      <c r="U711" s="3">
        <v>3.2298</v>
      </c>
      <c r="V711" s="2">
        <f>Tabela_padrão__GM_CONTAS_PAGAR_ABERTOS[[#This Row],[PTAX DESEMB]]*Tabela_padrão__GM_CONTAS_PAGAR_ABERTOS[[#This Row],[VALOR_DOCUM]]</f>
        <v>6821.3375999999998</v>
      </c>
    </row>
    <row r="712" spans="1:22" hidden="1" x14ac:dyDescent="0.2">
      <c r="A712" t="s">
        <v>17</v>
      </c>
      <c r="B712" t="s">
        <v>202</v>
      </c>
      <c r="C712" s="1">
        <v>42555</v>
      </c>
      <c r="D712" t="s">
        <v>718</v>
      </c>
      <c r="E712">
        <v>13115001</v>
      </c>
      <c r="F712" t="s">
        <v>1642</v>
      </c>
      <c r="G712" s="4">
        <v>42566</v>
      </c>
      <c r="H712" t="s">
        <v>21</v>
      </c>
      <c r="I712" s="2">
        <v>147.16</v>
      </c>
      <c r="J712">
        <v>0</v>
      </c>
      <c r="K712" s="2">
        <v>147.16</v>
      </c>
      <c r="L712" s="3">
        <v>1</v>
      </c>
      <c r="M712" s="2">
        <v>147.16</v>
      </c>
      <c r="N712" s="3">
        <f t="array" ref="N712">$D$4</f>
        <v>3.55</v>
      </c>
      <c r="O712" s="2">
        <f t="array" ref="O712">IF(Tabela_padrão__GM_CONTAS_PAGAR_ABERTOS[[#This Row],[SIGLA_MOEDA]]="US$",Tabela_padrão__GM_CONTAS_PAGAR_ABERTOS[[#This Row],[VALOR_DOCUM]]*$D$4,Tabela_padrão__GM_CONTAS_PAGAR_ABERTOS[[#This Row],[SALDO_CONVERTIDO]])</f>
        <v>147.16</v>
      </c>
      <c r="P7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2" t="s">
        <v>28</v>
      </c>
      <c r="R712" t="s">
        <v>1643</v>
      </c>
      <c r="S712" s="1">
        <v>42557</v>
      </c>
      <c r="T712" t="s">
        <v>1644</v>
      </c>
      <c r="U712" s="3">
        <v>3.2298</v>
      </c>
      <c r="V712" s="2">
        <f>Tabela_padrão__GM_CONTAS_PAGAR_ABERTOS[[#This Row],[PTAX DESEMB]]*Tabela_padrão__GM_CONTAS_PAGAR_ABERTOS[[#This Row],[VALOR_DOCUM]]</f>
        <v>475.29736800000001</v>
      </c>
    </row>
    <row r="713" spans="1:22" hidden="1" x14ac:dyDescent="0.2">
      <c r="A713" t="s">
        <v>17</v>
      </c>
      <c r="B713" t="s">
        <v>202</v>
      </c>
      <c r="C713" s="1">
        <v>42555</v>
      </c>
      <c r="D713" t="s">
        <v>718</v>
      </c>
      <c r="E713">
        <v>13115001</v>
      </c>
      <c r="F713" t="s">
        <v>1645</v>
      </c>
      <c r="G713" s="4">
        <v>42566</v>
      </c>
      <c r="H713" t="s">
        <v>21</v>
      </c>
      <c r="I713" s="2">
        <v>147.16</v>
      </c>
      <c r="J713">
        <v>0</v>
      </c>
      <c r="K713" s="2">
        <v>147.16</v>
      </c>
      <c r="L713" s="3">
        <v>1</v>
      </c>
      <c r="M713" s="2">
        <v>147.16</v>
      </c>
      <c r="N713" s="3">
        <f t="array" ref="N713">$D$4</f>
        <v>3.55</v>
      </c>
      <c r="O713" s="2">
        <f t="array" ref="O713">IF(Tabela_padrão__GM_CONTAS_PAGAR_ABERTOS[[#This Row],[SIGLA_MOEDA]]="US$",Tabela_padrão__GM_CONTAS_PAGAR_ABERTOS[[#This Row],[VALOR_DOCUM]]*$D$4,Tabela_padrão__GM_CONTAS_PAGAR_ABERTOS[[#This Row],[SALDO_CONVERTIDO]])</f>
        <v>147.16</v>
      </c>
      <c r="P7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3" t="s">
        <v>28</v>
      </c>
      <c r="R713" t="s">
        <v>1643</v>
      </c>
      <c r="S713" s="1">
        <v>42557</v>
      </c>
      <c r="T713" t="s">
        <v>1646</v>
      </c>
      <c r="U713" s="3">
        <v>3.2298</v>
      </c>
      <c r="V713" s="2">
        <f>Tabela_padrão__GM_CONTAS_PAGAR_ABERTOS[[#This Row],[PTAX DESEMB]]*Tabela_padrão__GM_CONTAS_PAGAR_ABERTOS[[#This Row],[VALOR_DOCUM]]</f>
        <v>475.29736800000001</v>
      </c>
    </row>
    <row r="714" spans="1:22" hidden="1" x14ac:dyDescent="0.2">
      <c r="A714" t="s">
        <v>17</v>
      </c>
      <c r="B714" t="s">
        <v>808</v>
      </c>
      <c r="C714" s="1">
        <v>42537</v>
      </c>
      <c r="D714" t="s">
        <v>1647</v>
      </c>
      <c r="E714">
        <v>13103005</v>
      </c>
      <c r="F714" t="s">
        <v>1648</v>
      </c>
      <c r="G714" s="4">
        <v>42735</v>
      </c>
      <c r="H714" t="s">
        <v>21</v>
      </c>
      <c r="I714" s="2">
        <v>37789.26</v>
      </c>
      <c r="J714">
        <v>0</v>
      </c>
      <c r="K714" s="2">
        <v>37789.26</v>
      </c>
      <c r="L714" s="3">
        <v>1</v>
      </c>
      <c r="M714" s="2">
        <v>37789.26</v>
      </c>
      <c r="N714" s="3">
        <f t="array" ref="N714">$D$4</f>
        <v>3.55</v>
      </c>
      <c r="O714" s="2">
        <f t="array" ref="O714">IF(Tabela_padrão__GM_CONTAS_PAGAR_ABERTOS[[#This Row],[SIGLA_MOEDA]]="US$",Tabela_padrão__GM_CONTAS_PAGAR_ABERTOS[[#This Row],[VALOR_DOCUM]]*$D$4,Tabela_padrão__GM_CONTAS_PAGAR_ABERTOS[[#This Row],[SALDO_CONVERTIDO]])</f>
        <v>37789.26</v>
      </c>
      <c r="P7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4" t="s">
        <v>28</v>
      </c>
      <c r="R714" t="s">
        <v>1649</v>
      </c>
      <c r="S714" s="1">
        <v>42557</v>
      </c>
      <c r="T714" t="s">
        <v>1650</v>
      </c>
      <c r="U714" s="3">
        <v>3.4767999999999999</v>
      </c>
      <c r="V714" s="2">
        <f>Tabela_padrão__GM_CONTAS_PAGAR_ABERTOS[[#This Row],[PTAX DESEMB]]*Tabela_padrão__GM_CONTAS_PAGAR_ABERTOS[[#This Row],[VALOR_DOCUM]]</f>
        <v>131385.69916799999</v>
      </c>
    </row>
    <row r="715" spans="1:22" hidden="1" x14ac:dyDescent="0.2">
      <c r="A715" t="s">
        <v>17</v>
      </c>
      <c r="B715" t="s">
        <v>808</v>
      </c>
      <c r="C715" s="1">
        <v>42537</v>
      </c>
      <c r="D715" t="s">
        <v>1647</v>
      </c>
      <c r="E715">
        <v>13103005</v>
      </c>
      <c r="F715" t="s">
        <v>1651</v>
      </c>
      <c r="G715" s="4">
        <v>42735</v>
      </c>
      <c r="H715" t="s">
        <v>21</v>
      </c>
      <c r="I715" s="2">
        <v>109710.74</v>
      </c>
      <c r="J715">
        <v>0</v>
      </c>
      <c r="K715" s="2">
        <v>109710.74</v>
      </c>
      <c r="L715" s="3">
        <v>1</v>
      </c>
      <c r="M715" s="2">
        <v>109710.74</v>
      </c>
      <c r="N715" s="3">
        <f t="array" ref="N715">$D$4</f>
        <v>3.55</v>
      </c>
      <c r="O715" s="2">
        <f t="array" ref="O715">IF(Tabela_padrão__GM_CONTAS_PAGAR_ABERTOS[[#This Row],[SIGLA_MOEDA]]="US$",Tabela_padrão__GM_CONTAS_PAGAR_ABERTOS[[#This Row],[VALOR_DOCUM]]*$D$4,Tabela_padrão__GM_CONTAS_PAGAR_ABERTOS[[#This Row],[SALDO_CONVERTIDO]])</f>
        <v>109710.74</v>
      </c>
      <c r="P7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5" t="s">
        <v>28</v>
      </c>
      <c r="R715" t="s">
        <v>1649</v>
      </c>
      <c r="S715" s="1">
        <v>42557</v>
      </c>
      <c r="T715" t="s">
        <v>1652</v>
      </c>
      <c r="U715" s="3">
        <v>3.4767999999999999</v>
      </c>
      <c r="V715" s="2">
        <f>Tabela_padrão__GM_CONTAS_PAGAR_ABERTOS[[#This Row],[PTAX DESEMB]]*Tabela_padrão__GM_CONTAS_PAGAR_ABERTOS[[#This Row],[VALOR_DOCUM]]</f>
        <v>381442.30083199998</v>
      </c>
    </row>
    <row r="716" spans="1:22" hidden="1" x14ac:dyDescent="0.2">
      <c r="A716" t="s">
        <v>285</v>
      </c>
      <c r="B716" t="s">
        <v>18</v>
      </c>
      <c r="C716" s="1">
        <v>42538</v>
      </c>
      <c r="D716" t="s">
        <v>1653</v>
      </c>
      <c r="E716">
        <v>15101003</v>
      </c>
      <c r="F716" t="s">
        <v>1654</v>
      </c>
      <c r="G716" s="4">
        <v>42563</v>
      </c>
      <c r="H716" t="s">
        <v>21</v>
      </c>
      <c r="I716" s="2">
        <v>14817.46</v>
      </c>
      <c r="K716" s="2">
        <v>14817.46</v>
      </c>
      <c r="L716" s="3">
        <v>1</v>
      </c>
      <c r="M716" s="2">
        <v>14817.46</v>
      </c>
      <c r="N716" s="3">
        <f t="array" ref="N716">$D$4</f>
        <v>3.55</v>
      </c>
      <c r="O716" s="2">
        <f t="array" ref="O716">IF(Tabela_padrão__GM_CONTAS_PAGAR_ABERTOS[[#This Row],[SIGLA_MOEDA]]="US$",Tabela_padrão__GM_CONTAS_PAGAR_ABERTOS[[#This Row],[VALOR_DOCUM]]*$D$4,Tabela_padrão__GM_CONTAS_PAGAR_ABERTOS[[#This Row],[SALDO_CONVERTIDO]])</f>
        <v>14817.46</v>
      </c>
      <c r="P7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6" t="s">
        <v>28</v>
      </c>
      <c r="R716" t="s">
        <v>1655</v>
      </c>
      <c r="S716" s="1">
        <v>42557</v>
      </c>
      <c r="T716" t="s">
        <v>1656</v>
      </c>
      <c r="U716" s="3">
        <v>3.4904000000000002</v>
      </c>
      <c r="V716" s="2">
        <f>Tabela_padrão__GM_CONTAS_PAGAR_ABERTOS[[#This Row],[PTAX DESEMB]]*Tabela_padrão__GM_CONTAS_PAGAR_ABERTOS[[#This Row],[VALOR_DOCUM]]</f>
        <v>51718.862384</v>
      </c>
    </row>
    <row r="717" spans="1:22" hidden="1" x14ac:dyDescent="0.2">
      <c r="A717" t="s">
        <v>17</v>
      </c>
      <c r="B717" t="s">
        <v>202</v>
      </c>
      <c r="C717" s="1">
        <v>42556</v>
      </c>
      <c r="D717" t="s">
        <v>1657</v>
      </c>
      <c r="E717">
        <v>13115016</v>
      </c>
      <c r="F717" t="s">
        <v>1658</v>
      </c>
      <c r="G717" s="4">
        <v>42578</v>
      </c>
      <c r="H717" t="s">
        <v>21</v>
      </c>
      <c r="I717" s="2">
        <v>673.57</v>
      </c>
      <c r="J717">
        <v>0</v>
      </c>
      <c r="K717" s="2">
        <v>673.57</v>
      </c>
      <c r="L717" s="3">
        <v>1</v>
      </c>
      <c r="M717" s="2">
        <v>673.57</v>
      </c>
      <c r="N717" s="3">
        <f t="array" ref="N717">$D$4</f>
        <v>3.55</v>
      </c>
      <c r="O717" s="2">
        <f t="array" ref="O717">IF(Tabela_padrão__GM_CONTAS_PAGAR_ABERTOS[[#This Row],[SIGLA_MOEDA]]="US$",Tabela_padrão__GM_CONTAS_PAGAR_ABERTOS[[#This Row],[VALOR_DOCUM]]*$D$4,Tabela_padrão__GM_CONTAS_PAGAR_ABERTOS[[#This Row],[SALDO_CONVERTIDO]])</f>
        <v>673.57</v>
      </c>
      <c r="P7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7" t="s">
        <v>28</v>
      </c>
      <c r="R717" t="s">
        <v>1643</v>
      </c>
      <c r="S717" s="1">
        <v>42557</v>
      </c>
      <c r="T717" t="s">
        <v>1659</v>
      </c>
      <c r="U717" s="3">
        <v>3.2480000000000002</v>
      </c>
      <c r="V717" s="2">
        <f>Tabela_padrão__GM_CONTAS_PAGAR_ABERTOS[[#This Row],[PTAX DESEMB]]*Tabela_padrão__GM_CONTAS_PAGAR_ABERTOS[[#This Row],[VALOR_DOCUM]]</f>
        <v>2187.7553600000001</v>
      </c>
    </row>
    <row r="718" spans="1:22" hidden="1" x14ac:dyDescent="0.2">
      <c r="A718" t="s">
        <v>17</v>
      </c>
      <c r="B718" t="s">
        <v>18</v>
      </c>
      <c r="C718" s="1">
        <v>42538</v>
      </c>
      <c r="D718" t="s">
        <v>1660</v>
      </c>
      <c r="E718">
        <v>13130006</v>
      </c>
      <c r="F718" t="s">
        <v>1661</v>
      </c>
      <c r="G718" s="4">
        <v>42566</v>
      </c>
      <c r="H718" t="s">
        <v>21</v>
      </c>
      <c r="I718" s="2">
        <v>74.3</v>
      </c>
      <c r="J718">
        <v>0</v>
      </c>
      <c r="K718" s="2">
        <v>74.3</v>
      </c>
      <c r="L718" s="3">
        <v>1</v>
      </c>
      <c r="M718" s="2">
        <v>74.3</v>
      </c>
      <c r="N718" s="3">
        <f t="array" ref="N718">$D$4</f>
        <v>3.55</v>
      </c>
      <c r="O718" s="2">
        <f t="array" ref="O718">IF(Tabela_padrão__GM_CONTAS_PAGAR_ABERTOS[[#This Row],[SIGLA_MOEDA]]="US$",Tabela_padrão__GM_CONTAS_PAGAR_ABERTOS[[#This Row],[VALOR_DOCUM]]*$D$4,Tabela_padrão__GM_CONTAS_PAGAR_ABERTOS[[#This Row],[SALDO_CONVERTIDO]])</f>
        <v>74.3</v>
      </c>
      <c r="P7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8" t="s">
        <v>28</v>
      </c>
      <c r="R718" t="s">
        <v>1662</v>
      </c>
      <c r="S718" s="1">
        <v>42557</v>
      </c>
      <c r="T718" t="s">
        <v>1663</v>
      </c>
      <c r="U718" s="3">
        <v>3.4904000000000002</v>
      </c>
      <c r="V718" s="2">
        <f>Tabela_padrão__GM_CONTAS_PAGAR_ABERTOS[[#This Row],[PTAX DESEMB]]*Tabela_padrão__GM_CONTAS_PAGAR_ABERTOS[[#This Row],[VALOR_DOCUM]]</f>
        <v>259.33672000000001</v>
      </c>
    </row>
    <row r="719" spans="1:22" hidden="1" x14ac:dyDescent="0.2">
      <c r="A719" t="s">
        <v>17</v>
      </c>
      <c r="B719" t="s">
        <v>160</v>
      </c>
      <c r="C719" s="1">
        <v>42550</v>
      </c>
      <c r="D719" t="s">
        <v>746</v>
      </c>
      <c r="E719">
        <v>13115006</v>
      </c>
      <c r="F719" t="s">
        <v>1664</v>
      </c>
      <c r="G719" s="4">
        <v>42569</v>
      </c>
      <c r="H719" t="s">
        <v>21</v>
      </c>
      <c r="I719" s="2">
        <v>466.51</v>
      </c>
      <c r="J719">
        <v>0</v>
      </c>
      <c r="K719" s="2">
        <v>466.51</v>
      </c>
      <c r="L719" s="3">
        <v>1</v>
      </c>
      <c r="M719" s="2">
        <v>466.51</v>
      </c>
      <c r="N719" s="3">
        <f t="array" ref="N719">$D$4</f>
        <v>3.55</v>
      </c>
      <c r="O719" s="2">
        <f t="array" ref="O719">IF(Tabela_padrão__GM_CONTAS_PAGAR_ABERTOS[[#This Row],[SIGLA_MOEDA]]="US$",Tabela_padrão__GM_CONTAS_PAGAR_ABERTOS[[#This Row],[VALOR_DOCUM]]*$D$4,Tabela_padrão__GM_CONTAS_PAGAR_ABERTOS[[#This Row],[SALDO_CONVERTIDO]])</f>
        <v>466.51</v>
      </c>
      <c r="P7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19" t="s">
        <v>28</v>
      </c>
      <c r="R719" t="s">
        <v>1665</v>
      </c>
      <c r="S719" s="1">
        <v>42557</v>
      </c>
      <c r="T719" t="s">
        <v>1666</v>
      </c>
      <c r="U719" s="3">
        <v>3.3267000000000002</v>
      </c>
      <c r="V719" s="2">
        <f>Tabela_padrão__GM_CONTAS_PAGAR_ABERTOS[[#This Row],[PTAX DESEMB]]*Tabela_padrão__GM_CONTAS_PAGAR_ABERTOS[[#This Row],[VALOR_DOCUM]]</f>
        <v>1551.938817</v>
      </c>
    </row>
    <row r="720" spans="1:22" hidden="1" x14ac:dyDescent="0.2">
      <c r="A720" t="s">
        <v>17</v>
      </c>
      <c r="B720" t="s">
        <v>160</v>
      </c>
      <c r="C720" s="1">
        <v>42550</v>
      </c>
      <c r="D720" t="s">
        <v>746</v>
      </c>
      <c r="E720">
        <v>13115006</v>
      </c>
      <c r="F720" t="s">
        <v>1667</v>
      </c>
      <c r="G720" s="4">
        <v>42569</v>
      </c>
      <c r="H720" t="s">
        <v>21</v>
      </c>
      <c r="I720" s="2">
        <v>145.55000000000001</v>
      </c>
      <c r="J720">
        <v>0</v>
      </c>
      <c r="K720" s="2">
        <v>145.55000000000001</v>
      </c>
      <c r="L720" s="3">
        <v>1</v>
      </c>
      <c r="M720" s="2">
        <v>145.55000000000001</v>
      </c>
      <c r="N720" s="3">
        <f t="array" ref="N720">$D$4</f>
        <v>3.55</v>
      </c>
      <c r="O720" s="2">
        <f t="array" ref="O720">IF(Tabela_padrão__GM_CONTAS_PAGAR_ABERTOS[[#This Row],[SIGLA_MOEDA]]="US$",Tabela_padrão__GM_CONTAS_PAGAR_ABERTOS[[#This Row],[VALOR_DOCUM]]*$D$4,Tabela_padrão__GM_CONTAS_PAGAR_ABERTOS[[#This Row],[SALDO_CONVERTIDO]])</f>
        <v>145.55000000000001</v>
      </c>
      <c r="P7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0" t="s">
        <v>28</v>
      </c>
      <c r="R720" t="s">
        <v>1668</v>
      </c>
      <c r="S720" s="1">
        <v>42557</v>
      </c>
      <c r="T720" t="s">
        <v>1669</v>
      </c>
      <c r="U720" s="3">
        <v>3.3267000000000002</v>
      </c>
      <c r="V720" s="2">
        <f>Tabela_padrão__GM_CONTAS_PAGAR_ABERTOS[[#This Row],[PTAX DESEMB]]*Tabela_padrão__GM_CONTAS_PAGAR_ABERTOS[[#This Row],[VALOR_DOCUM]]</f>
        <v>484.20118500000007</v>
      </c>
    </row>
    <row r="721" spans="1:22" hidden="1" x14ac:dyDescent="0.2">
      <c r="A721" t="s">
        <v>285</v>
      </c>
      <c r="B721" t="s">
        <v>18</v>
      </c>
      <c r="C721" s="1">
        <v>42551</v>
      </c>
      <c r="D721" t="s">
        <v>839</v>
      </c>
      <c r="E721">
        <v>13106008</v>
      </c>
      <c r="F721" t="s">
        <v>1670</v>
      </c>
      <c r="G721" s="4">
        <v>42558</v>
      </c>
      <c r="H721" t="s">
        <v>21</v>
      </c>
      <c r="I721" s="2">
        <v>1539.46</v>
      </c>
      <c r="J721">
        <v>0</v>
      </c>
      <c r="K721" s="2">
        <v>1539.46</v>
      </c>
      <c r="L721" s="3">
        <v>1</v>
      </c>
      <c r="M721" s="2">
        <v>1539.46</v>
      </c>
      <c r="N721" s="3">
        <f t="array" ref="N721">$D$4</f>
        <v>3.55</v>
      </c>
      <c r="O721" s="2">
        <f t="array" ref="O721">IF(Tabela_padrão__GM_CONTAS_PAGAR_ABERTOS[[#This Row],[SIGLA_MOEDA]]="US$",Tabela_padrão__GM_CONTAS_PAGAR_ABERTOS[[#This Row],[VALOR_DOCUM]]*$D$4,Tabela_padrão__GM_CONTAS_PAGAR_ABERTOS[[#This Row],[SALDO_CONVERTIDO]])</f>
        <v>1539.46</v>
      </c>
      <c r="P7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1" t="s">
        <v>841</v>
      </c>
      <c r="R721" t="s">
        <v>1671</v>
      </c>
      <c r="S721" s="1">
        <v>42557</v>
      </c>
      <c r="T721" t="s">
        <v>1672</v>
      </c>
      <c r="U721" s="3">
        <v>3.2435</v>
      </c>
      <c r="V721" s="2">
        <f>Tabela_padrão__GM_CONTAS_PAGAR_ABERTOS[[#This Row],[PTAX DESEMB]]*Tabela_padrão__GM_CONTAS_PAGAR_ABERTOS[[#This Row],[VALOR_DOCUM]]</f>
        <v>4993.2385100000001</v>
      </c>
    </row>
    <row r="722" spans="1:22" hidden="1" x14ac:dyDescent="0.2">
      <c r="A722" t="s">
        <v>17</v>
      </c>
      <c r="B722" t="s">
        <v>25</v>
      </c>
      <c r="C722" s="1">
        <v>42534</v>
      </c>
      <c r="D722" t="s">
        <v>642</v>
      </c>
      <c r="E722">
        <v>13115016</v>
      </c>
      <c r="F722" t="s">
        <v>1673</v>
      </c>
      <c r="G722" s="4">
        <v>42566</v>
      </c>
      <c r="H722" t="s">
        <v>21</v>
      </c>
      <c r="I722" s="2">
        <v>295.45</v>
      </c>
      <c r="J722">
        <v>0</v>
      </c>
      <c r="K722" s="2">
        <v>295.45</v>
      </c>
      <c r="L722" s="3">
        <v>1</v>
      </c>
      <c r="M722" s="2">
        <v>295.45</v>
      </c>
      <c r="N722" s="3">
        <f t="array" ref="N722">$D$4</f>
        <v>3.55</v>
      </c>
      <c r="O722" s="2">
        <f t="array" ref="O722">IF(Tabela_padrão__GM_CONTAS_PAGAR_ABERTOS[[#This Row],[SIGLA_MOEDA]]="US$",Tabela_padrão__GM_CONTAS_PAGAR_ABERTOS[[#This Row],[VALOR_DOCUM]]*$D$4,Tabela_padrão__GM_CONTAS_PAGAR_ABERTOS[[#This Row],[SALDO_CONVERTIDO]])</f>
        <v>295.45</v>
      </c>
      <c r="P7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2" t="s">
        <v>28</v>
      </c>
      <c r="R722" t="s">
        <v>1674</v>
      </c>
      <c r="S722" s="1">
        <v>42557</v>
      </c>
      <c r="T722" t="s">
        <v>1675</v>
      </c>
      <c r="U722" s="3">
        <v>3.4260999999999999</v>
      </c>
      <c r="V722" s="2">
        <f>Tabela_padrão__GM_CONTAS_PAGAR_ABERTOS[[#This Row],[PTAX DESEMB]]*Tabela_padrão__GM_CONTAS_PAGAR_ABERTOS[[#This Row],[VALOR_DOCUM]]</f>
        <v>1012.2412449999999</v>
      </c>
    </row>
    <row r="723" spans="1:22" hidden="1" x14ac:dyDescent="0.2">
      <c r="A723" t="s">
        <v>17</v>
      </c>
      <c r="B723" t="s">
        <v>572</v>
      </c>
      <c r="C723" s="1">
        <v>42550</v>
      </c>
      <c r="D723" t="s">
        <v>750</v>
      </c>
      <c r="E723">
        <v>13101001</v>
      </c>
      <c r="F723" t="s">
        <v>757</v>
      </c>
      <c r="G723" s="4">
        <v>42587</v>
      </c>
      <c r="H723" t="s">
        <v>21</v>
      </c>
      <c r="I723" s="2">
        <v>6720</v>
      </c>
      <c r="K723" s="2">
        <v>6720</v>
      </c>
      <c r="L723" s="3">
        <v>1</v>
      </c>
      <c r="M723" s="2">
        <v>6720</v>
      </c>
      <c r="N723" s="3">
        <f t="array" ref="N723">$D$4</f>
        <v>3.55</v>
      </c>
      <c r="O723" s="2">
        <f t="array" ref="O723">IF(Tabela_padrão__GM_CONTAS_PAGAR_ABERTOS[[#This Row],[SIGLA_MOEDA]]="US$",Tabela_padrão__GM_CONTAS_PAGAR_ABERTOS[[#This Row],[VALOR_DOCUM]]*$D$4,Tabela_padrão__GM_CONTAS_PAGAR_ABERTOS[[#This Row],[SALDO_CONVERTIDO]])</f>
        <v>6720</v>
      </c>
      <c r="P7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3" t="s">
        <v>28</v>
      </c>
      <c r="R723" t="s">
        <v>758</v>
      </c>
      <c r="S723" s="1">
        <v>42557</v>
      </c>
      <c r="T723" t="s">
        <v>1676</v>
      </c>
      <c r="U723" s="3">
        <v>3.3267000000000002</v>
      </c>
      <c r="V723" s="2">
        <f>Tabela_padrão__GM_CONTAS_PAGAR_ABERTOS[[#This Row],[PTAX DESEMB]]*Tabela_padrão__GM_CONTAS_PAGAR_ABERTOS[[#This Row],[VALOR_DOCUM]]</f>
        <v>22355.424000000003</v>
      </c>
    </row>
    <row r="724" spans="1:22" hidden="1" x14ac:dyDescent="0.2">
      <c r="A724" t="s">
        <v>17</v>
      </c>
      <c r="B724" t="s">
        <v>25</v>
      </c>
      <c r="C724" s="1">
        <v>42548</v>
      </c>
      <c r="D724" t="s">
        <v>642</v>
      </c>
      <c r="E724">
        <v>13115016</v>
      </c>
      <c r="F724" t="s">
        <v>1677</v>
      </c>
      <c r="G724" s="4">
        <v>42581</v>
      </c>
      <c r="H724" t="s">
        <v>21</v>
      </c>
      <c r="I724" s="2">
        <v>325.62</v>
      </c>
      <c r="J724">
        <v>0</v>
      </c>
      <c r="K724" s="2">
        <v>325.62</v>
      </c>
      <c r="L724" s="3">
        <v>1</v>
      </c>
      <c r="M724" s="2">
        <v>325.62</v>
      </c>
      <c r="N724" s="3">
        <f t="array" ref="N724">$D$4</f>
        <v>3.55</v>
      </c>
      <c r="O724" s="2">
        <f t="array" ref="O724">IF(Tabela_padrão__GM_CONTAS_PAGAR_ABERTOS[[#This Row],[SIGLA_MOEDA]]="US$",Tabela_padrão__GM_CONTAS_PAGAR_ABERTOS[[#This Row],[VALOR_DOCUM]]*$D$4,Tabela_padrão__GM_CONTAS_PAGAR_ABERTOS[[#This Row],[SALDO_CONVERTIDO]])</f>
        <v>325.62</v>
      </c>
      <c r="P7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4" t="s">
        <v>28</v>
      </c>
      <c r="R724" t="s">
        <v>657</v>
      </c>
      <c r="S724" s="1">
        <v>42557</v>
      </c>
      <c r="T724" t="s">
        <v>1678</v>
      </c>
      <c r="U724" s="3">
        <v>3.3772000000000002</v>
      </c>
      <c r="V724" s="2">
        <f>Tabela_padrão__GM_CONTAS_PAGAR_ABERTOS[[#This Row],[PTAX DESEMB]]*Tabela_padrão__GM_CONTAS_PAGAR_ABERTOS[[#This Row],[VALOR_DOCUM]]</f>
        <v>1099.6838640000001</v>
      </c>
    </row>
    <row r="725" spans="1:22" hidden="1" x14ac:dyDescent="0.2">
      <c r="A725" t="s">
        <v>17</v>
      </c>
      <c r="B725" t="s">
        <v>80</v>
      </c>
      <c r="C725" s="1">
        <v>42557</v>
      </c>
      <c r="D725" t="s">
        <v>548</v>
      </c>
      <c r="E725">
        <v>15103011</v>
      </c>
      <c r="F725" t="s">
        <v>1679</v>
      </c>
      <c r="G725" s="4">
        <v>42583</v>
      </c>
      <c r="H725" t="s">
        <v>21</v>
      </c>
      <c r="I725" s="2">
        <v>1508.72</v>
      </c>
      <c r="J725">
        <v>0</v>
      </c>
      <c r="K725" s="2">
        <v>1508.72</v>
      </c>
      <c r="L725" s="3">
        <v>1</v>
      </c>
      <c r="M725" s="2">
        <v>1508.72</v>
      </c>
      <c r="N725" s="3">
        <f t="array" ref="N725">$D$4</f>
        <v>3.55</v>
      </c>
      <c r="O725" s="2">
        <f t="array" ref="O725">IF(Tabela_padrão__GM_CONTAS_PAGAR_ABERTOS[[#This Row],[SIGLA_MOEDA]]="US$",Tabela_padrão__GM_CONTAS_PAGAR_ABERTOS[[#This Row],[VALOR_DOCUM]]*$D$4,Tabela_padrão__GM_CONTAS_PAGAR_ABERTOS[[#This Row],[SALDO_CONVERTIDO]])</f>
        <v>1508.72</v>
      </c>
      <c r="P7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5" t="s">
        <v>28</v>
      </c>
      <c r="R725" t="s">
        <v>1680</v>
      </c>
      <c r="S725" s="1">
        <v>42557</v>
      </c>
      <c r="T725" t="s">
        <v>1681</v>
      </c>
      <c r="U725" s="3">
        <v>3.2904</v>
      </c>
      <c r="V725" s="2">
        <f>Tabela_padrão__GM_CONTAS_PAGAR_ABERTOS[[#This Row],[PTAX DESEMB]]*Tabela_padrão__GM_CONTAS_PAGAR_ABERTOS[[#This Row],[VALOR_DOCUM]]</f>
        <v>4964.2922879999996</v>
      </c>
    </row>
    <row r="726" spans="1:22" hidden="1" x14ac:dyDescent="0.2">
      <c r="A726" t="s">
        <v>17</v>
      </c>
      <c r="B726" t="s">
        <v>80</v>
      </c>
      <c r="C726" s="1">
        <v>42557</v>
      </c>
      <c r="D726" t="s">
        <v>548</v>
      </c>
      <c r="E726">
        <v>15103011</v>
      </c>
      <c r="F726" t="s">
        <v>1679</v>
      </c>
      <c r="G726" s="4">
        <v>42613</v>
      </c>
      <c r="H726" t="s">
        <v>21</v>
      </c>
      <c r="I726" s="2">
        <v>1508.72</v>
      </c>
      <c r="K726" s="2">
        <v>1508.72</v>
      </c>
      <c r="L726" s="3">
        <v>1</v>
      </c>
      <c r="M726" s="2">
        <v>1508.72</v>
      </c>
      <c r="N726" s="3">
        <f t="array" ref="N726">$D$4</f>
        <v>3.55</v>
      </c>
      <c r="O726" s="2">
        <f t="array" ref="O726">IF(Tabela_padrão__GM_CONTAS_PAGAR_ABERTOS[[#This Row],[SIGLA_MOEDA]]="US$",Tabela_padrão__GM_CONTAS_PAGAR_ABERTOS[[#This Row],[VALOR_DOCUM]]*$D$4,Tabela_padrão__GM_CONTAS_PAGAR_ABERTOS[[#This Row],[SALDO_CONVERTIDO]])</f>
        <v>1508.72</v>
      </c>
      <c r="P7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6" t="s">
        <v>28</v>
      </c>
      <c r="R726" t="s">
        <v>1680</v>
      </c>
      <c r="S726" s="1">
        <v>42557</v>
      </c>
      <c r="T726" t="s">
        <v>1682</v>
      </c>
      <c r="U726" s="3">
        <v>3.2904</v>
      </c>
      <c r="V726" s="2">
        <f>Tabela_padrão__GM_CONTAS_PAGAR_ABERTOS[[#This Row],[PTAX DESEMB]]*Tabela_padrão__GM_CONTAS_PAGAR_ABERTOS[[#This Row],[VALOR_DOCUM]]</f>
        <v>4964.2922879999996</v>
      </c>
    </row>
    <row r="727" spans="1:22" hidden="1" x14ac:dyDescent="0.2">
      <c r="A727" t="s">
        <v>17</v>
      </c>
      <c r="B727" t="s">
        <v>80</v>
      </c>
      <c r="C727" s="1">
        <v>42557</v>
      </c>
      <c r="D727" t="s">
        <v>1683</v>
      </c>
      <c r="E727">
        <v>13115002</v>
      </c>
      <c r="F727" t="s">
        <v>1684</v>
      </c>
      <c r="G727" s="4">
        <v>42567</v>
      </c>
      <c r="H727" t="s">
        <v>21</v>
      </c>
      <c r="I727" s="2">
        <v>96.25</v>
      </c>
      <c r="J727">
        <v>0</v>
      </c>
      <c r="K727" s="2">
        <v>96.25</v>
      </c>
      <c r="L727" s="3">
        <v>1</v>
      </c>
      <c r="M727" s="2">
        <v>96.25</v>
      </c>
      <c r="N727" s="3">
        <f t="array" ref="N727">$D$4</f>
        <v>3.55</v>
      </c>
      <c r="O727" s="2">
        <f t="array" ref="O727">IF(Tabela_padrão__GM_CONTAS_PAGAR_ABERTOS[[#This Row],[SIGLA_MOEDA]]="US$",Tabela_padrão__GM_CONTAS_PAGAR_ABERTOS[[#This Row],[VALOR_DOCUM]]*$D$4,Tabela_padrão__GM_CONTAS_PAGAR_ABERTOS[[#This Row],[SALDO_CONVERTIDO]])</f>
        <v>96.25</v>
      </c>
      <c r="P7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7" t="s">
        <v>28</v>
      </c>
      <c r="R727" t="s">
        <v>1685</v>
      </c>
      <c r="S727" s="1">
        <v>42557</v>
      </c>
      <c r="T727" t="s">
        <v>1686</v>
      </c>
      <c r="U727" s="3">
        <v>3.2904</v>
      </c>
      <c r="V727" s="2">
        <f>Tabela_padrão__GM_CONTAS_PAGAR_ABERTOS[[#This Row],[PTAX DESEMB]]*Tabela_padrão__GM_CONTAS_PAGAR_ABERTOS[[#This Row],[VALOR_DOCUM]]</f>
        <v>316.70100000000002</v>
      </c>
    </row>
    <row r="728" spans="1:22" hidden="1" x14ac:dyDescent="0.2">
      <c r="A728" t="s">
        <v>285</v>
      </c>
      <c r="B728" t="s">
        <v>18</v>
      </c>
      <c r="C728" s="1">
        <v>42552</v>
      </c>
      <c r="D728" t="s">
        <v>776</v>
      </c>
      <c r="E728">
        <v>15101003</v>
      </c>
      <c r="F728" t="s">
        <v>777</v>
      </c>
      <c r="G728" s="4">
        <v>42590</v>
      </c>
      <c r="H728" t="s">
        <v>21</v>
      </c>
      <c r="I728" s="2">
        <v>1112.25</v>
      </c>
      <c r="K728" s="2">
        <v>1112.25</v>
      </c>
      <c r="L728" s="3">
        <v>1</v>
      </c>
      <c r="M728" s="2">
        <v>1112.25</v>
      </c>
      <c r="N728" s="3">
        <f t="array" ref="N728">$D$4</f>
        <v>3.55</v>
      </c>
      <c r="O728" s="2">
        <f t="array" ref="O728">IF(Tabela_padrão__GM_CONTAS_PAGAR_ABERTOS[[#This Row],[SIGLA_MOEDA]]="US$",Tabela_padrão__GM_CONTAS_PAGAR_ABERTOS[[#This Row],[VALOR_DOCUM]]*$D$4,Tabela_padrão__GM_CONTAS_PAGAR_ABERTOS[[#This Row],[SALDO_CONVERTIDO]])</f>
        <v>1112.25</v>
      </c>
      <c r="P7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8" t="s">
        <v>28</v>
      </c>
      <c r="R728" t="s">
        <v>634</v>
      </c>
      <c r="S728" s="1">
        <v>42557</v>
      </c>
      <c r="T728" t="s">
        <v>1687</v>
      </c>
      <c r="U728" s="3">
        <v>3.2098</v>
      </c>
      <c r="V728" s="2">
        <f>Tabela_padrão__GM_CONTAS_PAGAR_ABERTOS[[#This Row],[PTAX DESEMB]]*Tabela_padrão__GM_CONTAS_PAGAR_ABERTOS[[#This Row],[VALOR_DOCUM]]</f>
        <v>3570.10005</v>
      </c>
    </row>
    <row r="729" spans="1:22" hidden="1" x14ac:dyDescent="0.2">
      <c r="A729" t="s">
        <v>17</v>
      </c>
      <c r="B729" t="s">
        <v>80</v>
      </c>
      <c r="C729" s="1">
        <v>42551</v>
      </c>
      <c r="D729" t="s">
        <v>923</v>
      </c>
      <c r="E729">
        <v>13115026</v>
      </c>
      <c r="F729" t="s">
        <v>1688</v>
      </c>
      <c r="G729" s="4">
        <v>42575</v>
      </c>
      <c r="H729" t="s">
        <v>21</v>
      </c>
      <c r="I729" s="2">
        <v>150.77000000000001</v>
      </c>
      <c r="J729">
        <v>0</v>
      </c>
      <c r="K729" s="2">
        <v>150.77000000000001</v>
      </c>
      <c r="L729" s="3">
        <v>1</v>
      </c>
      <c r="M729" s="2">
        <v>150.77000000000001</v>
      </c>
      <c r="N729" s="3">
        <f t="array" ref="N729">$D$4</f>
        <v>3.55</v>
      </c>
      <c r="O729" s="2">
        <f t="array" ref="O729">IF(Tabela_padrão__GM_CONTAS_PAGAR_ABERTOS[[#This Row],[SIGLA_MOEDA]]="US$",Tabela_padrão__GM_CONTAS_PAGAR_ABERTOS[[#This Row],[VALOR_DOCUM]]*$D$4,Tabela_padrão__GM_CONTAS_PAGAR_ABERTOS[[#This Row],[SALDO_CONVERTIDO]])</f>
        <v>150.77000000000001</v>
      </c>
      <c r="P7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29" t="s">
        <v>28</v>
      </c>
      <c r="R729" t="s">
        <v>1689</v>
      </c>
      <c r="S729" s="1">
        <v>42557</v>
      </c>
      <c r="T729" t="s">
        <v>1690</v>
      </c>
      <c r="U729" s="3">
        <v>3.2435</v>
      </c>
      <c r="V729" s="2">
        <f>Tabela_padrão__GM_CONTAS_PAGAR_ABERTOS[[#This Row],[PTAX DESEMB]]*Tabela_padrão__GM_CONTAS_PAGAR_ABERTOS[[#This Row],[VALOR_DOCUM]]</f>
        <v>489.02249500000005</v>
      </c>
    </row>
    <row r="730" spans="1:22" hidden="1" x14ac:dyDescent="0.2">
      <c r="A730" t="s">
        <v>17</v>
      </c>
      <c r="B730" t="s">
        <v>323</v>
      </c>
      <c r="C730" s="1">
        <v>42550</v>
      </c>
      <c r="D730" t="s">
        <v>1691</v>
      </c>
      <c r="E730">
        <v>13115002</v>
      </c>
      <c r="F730" t="s">
        <v>1692</v>
      </c>
      <c r="G730" s="4">
        <v>42566</v>
      </c>
      <c r="H730" t="s">
        <v>21</v>
      </c>
      <c r="I730" s="2">
        <v>375</v>
      </c>
      <c r="J730">
        <v>0</v>
      </c>
      <c r="K730" s="2">
        <v>375</v>
      </c>
      <c r="L730" s="3">
        <v>1</v>
      </c>
      <c r="M730" s="2">
        <v>375</v>
      </c>
      <c r="N730" s="3">
        <f t="array" ref="N730">$D$4</f>
        <v>3.55</v>
      </c>
      <c r="O730" s="2">
        <f t="array" ref="O730">IF(Tabela_padrão__GM_CONTAS_PAGAR_ABERTOS[[#This Row],[SIGLA_MOEDA]]="US$",Tabela_padrão__GM_CONTAS_PAGAR_ABERTOS[[#This Row],[VALOR_DOCUM]]*$D$4,Tabela_padrão__GM_CONTAS_PAGAR_ABERTOS[[#This Row],[SALDO_CONVERTIDO]])</f>
        <v>375</v>
      </c>
      <c r="P7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0" t="s">
        <v>28</v>
      </c>
      <c r="R730" t="s">
        <v>925</v>
      </c>
      <c r="S730" s="1">
        <v>42557</v>
      </c>
      <c r="T730" t="s">
        <v>1693</v>
      </c>
      <c r="U730" s="3">
        <v>3.3267000000000002</v>
      </c>
      <c r="V730" s="2">
        <f>Tabela_padrão__GM_CONTAS_PAGAR_ABERTOS[[#This Row],[PTAX DESEMB]]*Tabela_padrão__GM_CONTAS_PAGAR_ABERTOS[[#This Row],[VALOR_DOCUM]]</f>
        <v>1247.5125</v>
      </c>
    </row>
    <row r="731" spans="1:22" hidden="1" x14ac:dyDescent="0.2">
      <c r="A731" t="s">
        <v>17</v>
      </c>
      <c r="B731" t="s">
        <v>323</v>
      </c>
      <c r="C731" s="1">
        <v>42550</v>
      </c>
      <c r="D731" t="s">
        <v>1691</v>
      </c>
      <c r="E731">
        <v>13115026</v>
      </c>
      <c r="F731" t="s">
        <v>1694</v>
      </c>
      <c r="G731" s="4">
        <v>42566</v>
      </c>
      <c r="H731" t="s">
        <v>21</v>
      </c>
      <c r="I731" s="2">
        <v>160</v>
      </c>
      <c r="J731">
        <v>0</v>
      </c>
      <c r="K731" s="2">
        <v>160</v>
      </c>
      <c r="L731" s="3">
        <v>1</v>
      </c>
      <c r="M731" s="2">
        <v>160</v>
      </c>
      <c r="N731" s="3">
        <f t="array" ref="N731">$D$4</f>
        <v>3.55</v>
      </c>
      <c r="O731" s="2">
        <f t="array" ref="O731">IF(Tabela_padrão__GM_CONTAS_PAGAR_ABERTOS[[#This Row],[SIGLA_MOEDA]]="US$",Tabela_padrão__GM_CONTAS_PAGAR_ABERTOS[[#This Row],[VALOR_DOCUM]]*$D$4,Tabela_padrão__GM_CONTAS_PAGAR_ABERTOS[[#This Row],[SALDO_CONVERTIDO]])</f>
        <v>160</v>
      </c>
      <c r="P7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1" t="s">
        <v>28</v>
      </c>
      <c r="R731" t="s">
        <v>1695</v>
      </c>
      <c r="S731" s="1">
        <v>42557</v>
      </c>
      <c r="T731" t="s">
        <v>1696</v>
      </c>
      <c r="U731" s="3">
        <v>3.3267000000000002</v>
      </c>
      <c r="V731" s="2">
        <f>Tabela_padrão__GM_CONTAS_PAGAR_ABERTOS[[#This Row],[PTAX DESEMB]]*Tabela_padrão__GM_CONTAS_PAGAR_ABERTOS[[#This Row],[VALOR_DOCUM]]</f>
        <v>532.27200000000005</v>
      </c>
    </row>
    <row r="732" spans="1:22" hidden="1" x14ac:dyDescent="0.2">
      <c r="A732" t="s">
        <v>17</v>
      </c>
      <c r="B732" t="s">
        <v>80</v>
      </c>
      <c r="C732" s="1">
        <v>42557</v>
      </c>
      <c r="D732" t="s">
        <v>668</v>
      </c>
      <c r="E732">
        <v>13115016</v>
      </c>
      <c r="F732" t="s">
        <v>1697</v>
      </c>
      <c r="G732" s="4">
        <v>42582</v>
      </c>
      <c r="H732" t="s">
        <v>21</v>
      </c>
      <c r="I732" s="2">
        <v>150.93</v>
      </c>
      <c r="J732">
        <v>0</v>
      </c>
      <c r="K732" s="2">
        <v>150.93</v>
      </c>
      <c r="L732" s="3">
        <v>1</v>
      </c>
      <c r="M732" s="2">
        <v>150.93</v>
      </c>
      <c r="N732" s="3">
        <f t="array" ref="N732">$D$4</f>
        <v>3.55</v>
      </c>
      <c r="O732" s="2">
        <f t="array" ref="O732">IF(Tabela_padrão__GM_CONTAS_PAGAR_ABERTOS[[#This Row],[SIGLA_MOEDA]]="US$",Tabela_padrão__GM_CONTAS_PAGAR_ABERTOS[[#This Row],[VALOR_DOCUM]]*$D$4,Tabela_padrão__GM_CONTAS_PAGAR_ABERTOS[[#This Row],[SALDO_CONVERTIDO]])</f>
        <v>150.93</v>
      </c>
      <c r="P7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2" t="s">
        <v>28</v>
      </c>
      <c r="R732" t="s">
        <v>1698</v>
      </c>
      <c r="S732" s="1">
        <v>42557</v>
      </c>
      <c r="T732" t="s">
        <v>1699</v>
      </c>
      <c r="U732" s="3">
        <v>3.2904</v>
      </c>
      <c r="V732" s="2">
        <f>Tabela_padrão__GM_CONTAS_PAGAR_ABERTOS[[#This Row],[PTAX DESEMB]]*Tabela_padrão__GM_CONTAS_PAGAR_ABERTOS[[#This Row],[VALOR_DOCUM]]</f>
        <v>496.62007199999999</v>
      </c>
    </row>
    <row r="733" spans="1:22" hidden="1" x14ac:dyDescent="0.2">
      <c r="A733" t="s">
        <v>17</v>
      </c>
      <c r="B733" t="s">
        <v>80</v>
      </c>
      <c r="C733" s="1">
        <v>42557</v>
      </c>
      <c r="D733" t="s">
        <v>1683</v>
      </c>
      <c r="E733">
        <v>13115002</v>
      </c>
      <c r="F733" t="s">
        <v>1700</v>
      </c>
      <c r="G733" s="4">
        <v>42567</v>
      </c>
      <c r="H733" t="s">
        <v>21</v>
      </c>
      <c r="I733" s="2">
        <v>210</v>
      </c>
      <c r="J733">
        <v>0</v>
      </c>
      <c r="K733" s="2">
        <v>210</v>
      </c>
      <c r="L733" s="3">
        <v>1</v>
      </c>
      <c r="M733" s="2">
        <v>210</v>
      </c>
      <c r="N733" s="3">
        <f t="array" ref="N733">$D$4</f>
        <v>3.55</v>
      </c>
      <c r="O733" s="2">
        <f t="array" ref="O733">IF(Tabela_padrão__GM_CONTAS_PAGAR_ABERTOS[[#This Row],[SIGLA_MOEDA]]="US$",Tabela_padrão__GM_CONTAS_PAGAR_ABERTOS[[#This Row],[VALOR_DOCUM]]*$D$4,Tabela_padrão__GM_CONTAS_PAGAR_ABERTOS[[#This Row],[SALDO_CONVERTIDO]])</f>
        <v>210</v>
      </c>
      <c r="P7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3" t="s">
        <v>28</v>
      </c>
      <c r="R733" t="s">
        <v>793</v>
      </c>
      <c r="S733" s="1">
        <v>42557</v>
      </c>
      <c r="T733" t="s">
        <v>1701</v>
      </c>
      <c r="U733" s="3">
        <v>3.2904</v>
      </c>
      <c r="V733" s="2">
        <f>Tabela_padrão__GM_CONTAS_PAGAR_ABERTOS[[#This Row],[PTAX DESEMB]]*Tabela_padrão__GM_CONTAS_PAGAR_ABERTOS[[#This Row],[VALOR_DOCUM]]</f>
        <v>690.98400000000004</v>
      </c>
    </row>
    <row r="734" spans="1:22" hidden="1" x14ac:dyDescent="0.2">
      <c r="A734" t="s">
        <v>17</v>
      </c>
      <c r="B734" t="s">
        <v>80</v>
      </c>
      <c r="C734" s="1">
        <v>42557</v>
      </c>
      <c r="D734" t="s">
        <v>1702</v>
      </c>
      <c r="E734">
        <v>13115002</v>
      </c>
      <c r="F734" t="s">
        <v>1703</v>
      </c>
      <c r="G734" s="4">
        <v>42565</v>
      </c>
      <c r="H734" t="s">
        <v>21</v>
      </c>
      <c r="I734" s="2">
        <v>2931.76</v>
      </c>
      <c r="J734">
        <v>0</v>
      </c>
      <c r="K734" s="2">
        <v>2931.76</v>
      </c>
      <c r="L734" s="3">
        <v>1</v>
      </c>
      <c r="M734" s="2">
        <v>2931.76</v>
      </c>
      <c r="N734" s="3">
        <f t="array" ref="N734">$D$4</f>
        <v>3.55</v>
      </c>
      <c r="O734" s="2">
        <f t="array" ref="O734">IF(Tabela_padrão__GM_CONTAS_PAGAR_ABERTOS[[#This Row],[SIGLA_MOEDA]]="US$",Tabela_padrão__GM_CONTAS_PAGAR_ABERTOS[[#This Row],[VALOR_DOCUM]]*$D$4,Tabela_padrão__GM_CONTAS_PAGAR_ABERTOS[[#This Row],[SALDO_CONVERTIDO]])</f>
        <v>2931.76</v>
      </c>
      <c r="P7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4" t="s">
        <v>28</v>
      </c>
      <c r="R734" t="s">
        <v>793</v>
      </c>
      <c r="S734" s="1">
        <v>42557</v>
      </c>
      <c r="T734" t="s">
        <v>1704</v>
      </c>
      <c r="U734" s="3">
        <v>3.2904</v>
      </c>
      <c r="V734" s="2">
        <f>Tabela_padrão__GM_CONTAS_PAGAR_ABERTOS[[#This Row],[PTAX DESEMB]]*Tabela_padrão__GM_CONTAS_PAGAR_ABERTOS[[#This Row],[VALOR_DOCUM]]</f>
        <v>9646.6631040000011</v>
      </c>
    </row>
    <row r="735" spans="1:22" hidden="1" x14ac:dyDescent="0.2">
      <c r="A735" t="s">
        <v>17</v>
      </c>
      <c r="B735" t="s">
        <v>202</v>
      </c>
      <c r="C735" s="1">
        <v>42537</v>
      </c>
      <c r="D735" t="s">
        <v>1705</v>
      </c>
      <c r="E735">
        <v>13101012</v>
      </c>
      <c r="F735" t="s">
        <v>1706</v>
      </c>
      <c r="G735" s="4">
        <v>42567</v>
      </c>
      <c r="H735" t="s">
        <v>21</v>
      </c>
      <c r="I735" s="2">
        <v>27.8</v>
      </c>
      <c r="J735">
        <v>0</v>
      </c>
      <c r="K735" s="2">
        <v>27.8</v>
      </c>
      <c r="L735" s="3">
        <v>1</v>
      </c>
      <c r="M735" s="2">
        <v>27.8</v>
      </c>
      <c r="N735" s="3">
        <f t="array" ref="N735">$D$4</f>
        <v>3.55</v>
      </c>
      <c r="O735" s="2">
        <f t="array" ref="O735">IF(Tabela_padrão__GM_CONTAS_PAGAR_ABERTOS[[#This Row],[SIGLA_MOEDA]]="US$",Tabela_padrão__GM_CONTAS_PAGAR_ABERTOS[[#This Row],[VALOR_DOCUM]]*$D$4,Tabela_padrão__GM_CONTAS_PAGAR_ABERTOS[[#This Row],[SALDO_CONVERTIDO]])</f>
        <v>27.8</v>
      </c>
      <c r="P7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5" t="s">
        <v>28</v>
      </c>
      <c r="R735" t="s">
        <v>1707</v>
      </c>
      <c r="S735" s="1">
        <v>42557</v>
      </c>
      <c r="T735" t="s">
        <v>1708</v>
      </c>
      <c r="U735" s="3">
        <v>3.4767999999999999</v>
      </c>
      <c r="V735" s="2">
        <f>Tabela_padrão__GM_CONTAS_PAGAR_ABERTOS[[#This Row],[PTAX DESEMB]]*Tabela_padrão__GM_CONTAS_PAGAR_ABERTOS[[#This Row],[VALOR_DOCUM]]</f>
        <v>96.65504</v>
      </c>
    </row>
    <row r="736" spans="1:22" hidden="1" x14ac:dyDescent="0.2">
      <c r="A736" t="s">
        <v>17</v>
      </c>
      <c r="B736" t="s">
        <v>808</v>
      </c>
      <c r="C736" s="1">
        <v>42537</v>
      </c>
      <c r="D736" t="s">
        <v>809</v>
      </c>
      <c r="E736">
        <v>13115028</v>
      </c>
      <c r="F736" t="s">
        <v>810</v>
      </c>
      <c r="G736" s="4">
        <v>42566</v>
      </c>
      <c r="H736" t="s">
        <v>21</v>
      </c>
      <c r="I736" s="2">
        <v>1986.42</v>
      </c>
      <c r="J736">
        <v>0</v>
      </c>
      <c r="K736" s="2">
        <v>1986.42</v>
      </c>
      <c r="L736" s="3">
        <v>1</v>
      </c>
      <c r="M736" s="2">
        <v>1986.42</v>
      </c>
      <c r="N736" s="3">
        <f t="array" ref="N736">$D$4</f>
        <v>3.55</v>
      </c>
      <c r="O736" s="2">
        <f t="array" ref="O736">IF(Tabela_padrão__GM_CONTAS_PAGAR_ABERTOS[[#This Row],[SIGLA_MOEDA]]="US$",Tabela_padrão__GM_CONTAS_PAGAR_ABERTOS[[#This Row],[VALOR_DOCUM]]*$D$4,Tabela_padrão__GM_CONTAS_PAGAR_ABERTOS[[#This Row],[SALDO_CONVERTIDO]])</f>
        <v>1986.42</v>
      </c>
      <c r="P7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6" t="s">
        <v>811</v>
      </c>
      <c r="R736" t="s">
        <v>812</v>
      </c>
      <c r="S736" s="1">
        <v>42557</v>
      </c>
      <c r="T736" t="s">
        <v>1709</v>
      </c>
      <c r="U736" s="3">
        <v>3.4767999999999999</v>
      </c>
      <c r="V736" s="2">
        <f>Tabela_padrão__GM_CONTAS_PAGAR_ABERTOS[[#This Row],[PTAX DESEMB]]*Tabela_padrão__GM_CONTAS_PAGAR_ABERTOS[[#This Row],[VALOR_DOCUM]]</f>
        <v>6906.3850560000001</v>
      </c>
    </row>
    <row r="737" spans="1:22" hidden="1" x14ac:dyDescent="0.2">
      <c r="A737" t="s">
        <v>17</v>
      </c>
      <c r="B737" t="s">
        <v>80</v>
      </c>
      <c r="C737" s="1">
        <v>42550</v>
      </c>
      <c r="D737" t="s">
        <v>1567</v>
      </c>
      <c r="E737">
        <v>13115016</v>
      </c>
      <c r="F737" t="s">
        <v>1710</v>
      </c>
      <c r="G737" s="4">
        <v>42579</v>
      </c>
      <c r="H737" t="s">
        <v>21</v>
      </c>
      <c r="I737" s="2">
        <v>51.23</v>
      </c>
      <c r="J737">
        <v>0</v>
      </c>
      <c r="K737" s="2">
        <v>51.23</v>
      </c>
      <c r="L737" s="3">
        <v>1</v>
      </c>
      <c r="M737" s="2">
        <v>51.23</v>
      </c>
      <c r="N737" s="3">
        <f t="array" ref="N737">$D$4</f>
        <v>3.55</v>
      </c>
      <c r="O737" s="2">
        <f t="array" ref="O737">IF(Tabela_padrão__GM_CONTAS_PAGAR_ABERTOS[[#This Row],[SIGLA_MOEDA]]="US$",Tabela_padrão__GM_CONTAS_PAGAR_ABERTOS[[#This Row],[VALOR_DOCUM]]*$D$4,Tabela_padrão__GM_CONTAS_PAGAR_ABERTOS[[#This Row],[SALDO_CONVERTIDO]])</f>
        <v>51.23</v>
      </c>
      <c r="P7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7" t="s">
        <v>28</v>
      </c>
      <c r="R737" t="s">
        <v>1711</v>
      </c>
      <c r="S737" s="1">
        <v>42557</v>
      </c>
      <c r="T737" t="s">
        <v>1712</v>
      </c>
      <c r="U737" s="3">
        <v>3.3267000000000002</v>
      </c>
      <c r="V737" s="2">
        <f>Tabela_padrão__GM_CONTAS_PAGAR_ABERTOS[[#This Row],[PTAX DESEMB]]*Tabela_padrão__GM_CONTAS_PAGAR_ABERTOS[[#This Row],[VALOR_DOCUM]]</f>
        <v>170.426841</v>
      </c>
    </row>
    <row r="738" spans="1:22" hidden="1" x14ac:dyDescent="0.2">
      <c r="A738" t="s">
        <v>17</v>
      </c>
      <c r="B738" t="s">
        <v>25</v>
      </c>
      <c r="C738" s="1">
        <v>42553</v>
      </c>
      <c r="D738" t="s">
        <v>1713</v>
      </c>
      <c r="E738">
        <v>13115016</v>
      </c>
      <c r="F738" t="s">
        <v>1714</v>
      </c>
      <c r="G738" s="4">
        <v>42562</v>
      </c>
      <c r="H738" t="s">
        <v>21</v>
      </c>
      <c r="I738" s="2">
        <v>6500</v>
      </c>
      <c r="J738">
        <v>0</v>
      </c>
      <c r="K738" s="2">
        <v>6500</v>
      </c>
      <c r="L738" s="3">
        <v>1</v>
      </c>
      <c r="M738" s="2">
        <v>6500</v>
      </c>
      <c r="N738" s="3">
        <f t="array" ref="N738">$D$4</f>
        <v>3.55</v>
      </c>
      <c r="O738" s="2">
        <f t="array" ref="O738">IF(Tabela_padrão__GM_CONTAS_PAGAR_ABERTOS[[#This Row],[SIGLA_MOEDA]]="US$",Tabela_padrão__GM_CONTAS_PAGAR_ABERTOS[[#This Row],[VALOR_DOCUM]]*$D$4,Tabela_padrão__GM_CONTAS_PAGAR_ABERTOS[[#This Row],[SALDO_CONVERTIDO]])</f>
        <v>6500</v>
      </c>
      <c r="P7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8" t="s">
        <v>28</v>
      </c>
      <c r="R738" t="s">
        <v>956</v>
      </c>
      <c r="S738" s="1">
        <v>42557</v>
      </c>
      <c r="T738" t="s">
        <v>1715</v>
      </c>
      <c r="U738" s="3">
        <v>3.2298</v>
      </c>
      <c r="V738" s="2">
        <f>Tabela_padrão__GM_CONTAS_PAGAR_ABERTOS[[#This Row],[PTAX DESEMB]]*Tabela_padrão__GM_CONTAS_PAGAR_ABERTOS[[#This Row],[VALOR_DOCUM]]</f>
        <v>20993.7</v>
      </c>
    </row>
    <row r="739" spans="1:22" hidden="1" x14ac:dyDescent="0.2">
      <c r="A739" t="s">
        <v>17</v>
      </c>
      <c r="B739" t="s">
        <v>25</v>
      </c>
      <c r="C739" s="1">
        <v>42553</v>
      </c>
      <c r="D739" t="s">
        <v>655</v>
      </c>
      <c r="E739">
        <v>13115016</v>
      </c>
      <c r="F739" t="s">
        <v>1716</v>
      </c>
      <c r="G739" s="4">
        <v>42561</v>
      </c>
      <c r="H739" t="s">
        <v>21</v>
      </c>
      <c r="I739" s="2">
        <v>98.93</v>
      </c>
      <c r="J739">
        <v>0</v>
      </c>
      <c r="K739" s="2">
        <v>98.93</v>
      </c>
      <c r="L739" s="3">
        <v>1</v>
      </c>
      <c r="M739" s="2">
        <v>98.93</v>
      </c>
      <c r="N739" s="3">
        <f t="array" ref="N739">$D$4</f>
        <v>3.55</v>
      </c>
      <c r="O739" s="2">
        <f t="array" ref="O739">IF(Tabela_padrão__GM_CONTAS_PAGAR_ABERTOS[[#This Row],[SIGLA_MOEDA]]="US$",Tabela_padrão__GM_CONTAS_PAGAR_ABERTOS[[#This Row],[VALOR_DOCUM]]*$D$4,Tabela_padrão__GM_CONTAS_PAGAR_ABERTOS[[#This Row],[SALDO_CONVERTIDO]])</f>
        <v>98.93</v>
      </c>
      <c r="P7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39" t="s">
        <v>28</v>
      </c>
      <c r="R739" t="s">
        <v>1717</v>
      </c>
      <c r="S739" s="1">
        <v>42557</v>
      </c>
      <c r="T739" t="s">
        <v>1718</v>
      </c>
      <c r="U739" s="3">
        <v>3.2298</v>
      </c>
      <c r="V739" s="2">
        <f>Tabela_padrão__GM_CONTAS_PAGAR_ABERTOS[[#This Row],[PTAX DESEMB]]*Tabela_padrão__GM_CONTAS_PAGAR_ABERTOS[[#This Row],[VALOR_DOCUM]]</f>
        <v>319.524114</v>
      </c>
    </row>
    <row r="740" spans="1:22" hidden="1" x14ac:dyDescent="0.2">
      <c r="A740" t="s">
        <v>17</v>
      </c>
      <c r="B740" t="s">
        <v>25</v>
      </c>
      <c r="C740" s="1">
        <v>42553</v>
      </c>
      <c r="D740" t="s">
        <v>1719</v>
      </c>
      <c r="E740">
        <v>13115020</v>
      </c>
      <c r="F740" t="s">
        <v>1720</v>
      </c>
      <c r="G740" s="4">
        <v>42564</v>
      </c>
      <c r="H740" t="s">
        <v>21</v>
      </c>
      <c r="I740" s="2">
        <v>1126</v>
      </c>
      <c r="J740">
        <v>0</v>
      </c>
      <c r="K740" s="2">
        <v>1126</v>
      </c>
      <c r="L740" s="3">
        <v>1</v>
      </c>
      <c r="M740" s="2">
        <v>1126</v>
      </c>
      <c r="N740" s="3">
        <f t="array" ref="N740">$D$4</f>
        <v>3.55</v>
      </c>
      <c r="O740" s="2">
        <f t="array" ref="O740">IF(Tabela_padrão__GM_CONTAS_PAGAR_ABERTOS[[#This Row],[SIGLA_MOEDA]]="US$",Tabela_padrão__GM_CONTAS_PAGAR_ABERTOS[[#This Row],[VALOR_DOCUM]]*$D$4,Tabela_padrão__GM_CONTAS_PAGAR_ABERTOS[[#This Row],[SALDO_CONVERTIDO]])</f>
        <v>1126</v>
      </c>
      <c r="P7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0" t="s">
        <v>28</v>
      </c>
      <c r="R740" t="s">
        <v>1721</v>
      </c>
      <c r="S740" s="1">
        <v>42557</v>
      </c>
      <c r="T740" t="s">
        <v>1722</v>
      </c>
      <c r="U740" s="3">
        <v>3.2298</v>
      </c>
      <c r="V740" s="2">
        <f>Tabela_padrão__GM_CONTAS_PAGAR_ABERTOS[[#This Row],[PTAX DESEMB]]*Tabela_padrão__GM_CONTAS_PAGAR_ABERTOS[[#This Row],[VALOR_DOCUM]]</f>
        <v>3636.7548000000002</v>
      </c>
    </row>
    <row r="741" spans="1:22" hidden="1" x14ac:dyDescent="0.2">
      <c r="A741" t="s">
        <v>17</v>
      </c>
      <c r="B741" t="s">
        <v>25</v>
      </c>
      <c r="C741" s="1">
        <v>42553</v>
      </c>
      <c r="D741" t="s">
        <v>1723</v>
      </c>
      <c r="E741">
        <v>13115016</v>
      </c>
      <c r="F741" t="s">
        <v>1724</v>
      </c>
      <c r="G741" s="4">
        <v>42567</v>
      </c>
      <c r="H741" t="s">
        <v>21</v>
      </c>
      <c r="I741" s="2">
        <v>522.17999999999995</v>
      </c>
      <c r="J741">
        <v>0</v>
      </c>
      <c r="K741" s="2">
        <v>522.17999999999995</v>
      </c>
      <c r="L741" s="3">
        <v>1</v>
      </c>
      <c r="M741" s="2">
        <v>522.17999999999995</v>
      </c>
      <c r="N741" s="3">
        <f t="array" ref="N741">$D$4</f>
        <v>3.55</v>
      </c>
      <c r="O741" s="2">
        <f t="array" ref="O741">IF(Tabela_padrão__GM_CONTAS_PAGAR_ABERTOS[[#This Row],[SIGLA_MOEDA]]="US$",Tabela_padrão__GM_CONTAS_PAGAR_ABERTOS[[#This Row],[VALOR_DOCUM]]*$D$4,Tabela_padrão__GM_CONTAS_PAGAR_ABERTOS[[#This Row],[SALDO_CONVERTIDO]])</f>
        <v>522.17999999999995</v>
      </c>
      <c r="P7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1" t="s">
        <v>28</v>
      </c>
      <c r="R741" t="s">
        <v>1725</v>
      </c>
      <c r="S741" s="1">
        <v>42557</v>
      </c>
      <c r="T741" t="s">
        <v>1726</v>
      </c>
      <c r="U741" s="3">
        <v>3.2298</v>
      </c>
      <c r="V741" s="2">
        <f>Tabela_padrão__GM_CONTAS_PAGAR_ABERTOS[[#This Row],[PTAX DESEMB]]*Tabela_padrão__GM_CONTAS_PAGAR_ABERTOS[[#This Row],[VALOR_DOCUM]]</f>
        <v>1686.5369639999999</v>
      </c>
    </row>
    <row r="742" spans="1:22" hidden="1" x14ac:dyDescent="0.2">
      <c r="A742" t="s">
        <v>17</v>
      </c>
      <c r="B742" t="s">
        <v>25</v>
      </c>
      <c r="C742" s="1">
        <v>42538</v>
      </c>
      <c r="D742" t="s">
        <v>1727</v>
      </c>
      <c r="E742">
        <v>13115020</v>
      </c>
      <c r="F742" t="s">
        <v>1728</v>
      </c>
      <c r="G742" s="4">
        <v>42558</v>
      </c>
      <c r="H742" t="s">
        <v>21</v>
      </c>
      <c r="I742" s="2">
        <v>290</v>
      </c>
      <c r="J742">
        <v>0</v>
      </c>
      <c r="K742" s="2">
        <v>290</v>
      </c>
      <c r="L742" s="3">
        <v>1</v>
      </c>
      <c r="M742" s="2">
        <v>290</v>
      </c>
      <c r="N742" s="3">
        <f t="array" ref="N742">$D$4</f>
        <v>3.55</v>
      </c>
      <c r="O742" s="2">
        <f t="array" ref="O742">IF(Tabela_padrão__GM_CONTAS_PAGAR_ABERTOS[[#This Row],[SIGLA_MOEDA]]="US$",Tabela_padrão__GM_CONTAS_PAGAR_ABERTOS[[#This Row],[VALOR_DOCUM]]*$D$4,Tabela_padrão__GM_CONTAS_PAGAR_ABERTOS[[#This Row],[SALDO_CONVERTIDO]])</f>
        <v>290</v>
      </c>
      <c r="P7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2" t="s">
        <v>28</v>
      </c>
      <c r="R742" t="s">
        <v>1729</v>
      </c>
      <c r="S742" s="1">
        <v>42557</v>
      </c>
      <c r="T742" t="s">
        <v>1730</v>
      </c>
      <c r="U742" s="3">
        <v>3.4904000000000002</v>
      </c>
      <c r="V742" s="2">
        <f>Tabela_padrão__GM_CONTAS_PAGAR_ABERTOS[[#This Row],[PTAX DESEMB]]*Tabela_padrão__GM_CONTAS_PAGAR_ABERTOS[[#This Row],[VALOR_DOCUM]]</f>
        <v>1012.216</v>
      </c>
    </row>
    <row r="743" spans="1:22" hidden="1" x14ac:dyDescent="0.2">
      <c r="A743" t="s">
        <v>709</v>
      </c>
      <c r="B743" t="s">
        <v>710</v>
      </c>
      <c r="C743" s="1">
        <v>42552</v>
      </c>
      <c r="D743" t="s">
        <v>1731</v>
      </c>
      <c r="E743">
        <v>13115016</v>
      </c>
      <c r="F743" t="s">
        <v>1732</v>
      </c>
      <c r="G743" s="4">
        <v>42635</v>
      </c>
      <c r="H743" t="s">
        <v>21</v>
      </c>
      <c r="I743" s="2">
        <v>955.29</v>
      </c>
      <c r="K743" s="2">
        <v>955.29</v>
      </c>
      <c r="L743" s="3">
        <v>1</v>
      </c>
      <c r="M743" s="2">
        <v>955.29</v>
      </c>
      <c r="N743" s="3">
        <f t="array" ref="N743">$D$4</f>
        <v>3.55</v>
      </c>
      <c r="O743" s="2">
        <f t="array" ref="O743">IF(Tabela_padrão__GM_CONTAS_PAGAR_ABERTOS[[#This Row],[SIGLA_MOEDA]]="US$",Tabela_padrão__GM_CONTAS_PAGAR_ABERTOS[[#This Row],[VALOR_DOCUM]]*$D$4,Tabela_padrão__GM_CONTAS_PAGAR_ABERTOS[[#This Row],[SALDO_CONVERTIDO]])</f>
        <v>955.29</v>
      </c>
      <c r="P7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3" t="s">
        <v>28</v>
      </c>
      <c r="R743" t="s">
        <v>1733</v>
      </c>
      <c r="S743" s="1">
        <v>42557</v>
      </c>
      <c r="T743" t="s">
        <v>1734</v>
      </c>
      <c r="U743" s="3">
        <v>3.2098</v>
      </c>
      <c r="V743" s="2">
        <f>Tabela_padrão__GM_CONTAS_PAGAR_ABERTOS[[#This Row],[PTAX DESEMB]]*Tabela_padrão__GM_CONTAS_PAGAR_ABERTOS[[#This Row],[VALOR_DOCUM]]</f>
        <v>3066.2898419999997</v>
      </c>
    </row>
    <row r="744" spans="1:22" hidden="1" x14ac:dyDescent="0.2">
      <c r="A744" t="s">
        <v>17</v>
      </c>
      <c r="B744" t="s">
        <v>25</v>
      </c>
      <c r="C744" s="1">
        <v>42553</v>
      </c>
      <c r="D744" t="s">
        <v>828</v>
      </c>
      <c r="E744">
        <v>13101012</v>
      </c>
      <c r="F744" t="s">
        <v>1735</v>
      </c>
      <c r="G744" s="4">
        <v>42562</v>
      </c>
      <c r="H744" t="s">
        <v>21</v>
      </c>
      <c r="I744" s="2">
        <v>98.45</v>
      </c>
      <c r="J744">
        <v>0</v>
      </c>
      <c r="K744" s="2">
        <v>98.45</v>
      </c>
      <c r="L744" s="3">
        <v>1</v>
      </c>
      <c r="M744" s="2">
        <v>98.45</v>
      </c>
      <c r="N744" s="3">
        <f t="array" ref="N744">$D$4</f>
        <v>3.55</v>
      </c>
      <c r="O744" s="2">
        <f t="array" ref="O744">IF(Tabela_padrão__GM_CONTAS_PAGAR_ABERTOS[[#This Row],[SIGLA_MOEDA]]="US$",Tabela_padrão__GM_CONTAS_PAGAR_ABERTOS[[#This Row],[VALOR_DOCUM]]*$D$4,Tabela_padrão__GM_CONTAS_PAGAR_ABERTOS[[#This Row],[SALDO_CONVERTIDO]])</f>
        <v>98.45</v>
      </c>
      <c r="P7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4" t="s">
        <v>28</v>
      </c>
      <c r="R744" t="s">
        <v>1736</v>
      </c>
      <c r="S744" s="1">
        <v>42557</v>
      </c>
      <c r="T744" t="s">
        <v>1737</v>
      </c>
      <c r="U744" s="3">
        <v>3.2298</v>
      </c>
      <c r="V744" s="2">
        <f>Tabela_padrão__GM_CONTAS_PAGAR_ABERTOS[[#This Row],[PTAX DESEMB]]*Tabela_padrão__GM_CONTAS_PAGAR_ABERTOS[[#This Row],[VALOR_DOCUM]]</f>
        <v>317.97381000000001</v>
      </c>
    </row>
    <row r="745" spans="1:22" hidden="1" x14ac:dyDescent="0.2">
      <c r="A745" t="s">
        <v>17</v>
      </c>
      <c r="B745" t="s">
        <v>25</v>
      </c>
      <c r="C745" s="1">
        <v>42544</v>
      </c>
      <c r="D745" t="s">
        <v>1738</v>
      </c>
      <c r="E745">
        <v>13115026</v>
      </c>
      <c r="F745" t="s">
        <v>1739</v>
      </c>
      <c r="G745" s="4">
        <v>42572</v>
      </c>
      <c r="H745" t="s">
        <v>21</v>
      </c>
      <c r="I745" s="2">
        <v>710</v>
      </c>
      <c r="J745">
        <v>0</v>
      </c>
      <c r="K745" s="2">
        <v>710</v>
      </c>
      <c r="L745" s="3">
        <v>1</v>
      </c>
      <c r="M745" s="2">
        <v>710</v>
      </c>
      <c r="N745" s="3">
        <f t="array" ref="N745">$D$4</f>
        <v>3.55</v>
      </c>
      <c r="O745" s="2">
        <f t="array" ref="O745">IF(Tabela_padrão__GM_CONTAS_PAGAR_ABERTOS[[#This Row],[SIGLA_MOEDA]]="US$",Tabela_padrão__GM_CONTAS_PAGAR_ABERTOS[[#This Row],[VALOR_DOCUM]]*$D$4,Tabela_padrão__GM_CONTAS_PAGAR_ABERTOS[[#This Row],[SALDO_CONVERTIDO]])</f>
        <v>710</v>
      </c>
      <c r="P7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5" t="s">
        <v>28</v>
      </c>
      <c r="R745" t="s">
        <v>1740</v>
      </c>
      <c r="S745" s="1">
        <v>42557</v>
      </c>
      <c r="T745" t="s">
        <v>1741</v>
      </c>
      <c r="U745" s="3">
        <v>3.3883000000000001</v>
      </c>
      <c r="V745" s="2">
        <f>Tabela_padrão__GM_CONTAS_PAGAR_ABERTOS[[#This Row],[PTAX DESEMB]]*Tabela_padrão__GM_CONTAS_PAGAR_ABERTOS[[#This Row],[VALOR_DOCUM]]</f>
        <v>2405.6930000000002</v>
      </c>
    </row>
    <row r="746" spans="1:22" hidden="1" x14ac:dyDescent="0.2">
      <c r="A746" t="s">
        <v>17</v>
      </c>
      <c r="B746" t="s">
        <v>25</v>
      </c>
      <c r="C746" s="1">
        <v>42543</v>
      </c>
      <c r="D746" t="s">
        <v>1614</v>
      </c>
      <c r="E746">
        <v>13115002</v>
      </c>
      <c r="F746" t="s">
        <v>1742</v>
      </c>
      <c r="G746" s="4">
        <v>42570</v>
      </c>
      <c r="H746" t="s">
        <v>21</v>
      </c>
      <c r="I746" s="2">
        <v>170</v>
      </c>
      <c r="J746">
        <v>0</v>
      </c>
      <c r="K746" s="2">
        <v>170</v>
      </c>
      <c r="L746" s="3">
        <v>1</v>
      </c>
      <c r="M746" s="2">
        <v>170</v>
      </c>
      <c r="N746" s="3">
        <f t="array" ref="N746">$D$4</f>
        <v>3.55</v>
      </c>
      <c r="O746" s="2">
        <f t="array" ref="O746">IF(Tabela_padrão__GM_CONTAS_PAGAR_ABERTOS[[#This Row],[SIGLA_MOEDA]]="US$",Tabela_padrão__GM_CONTAS_PAGAR_ABERTOS[[#This Row],[VALOR_DOCUM]]*$D$4,Tabela_padrão__GM_CONTAS_PAGAR_ABERTOS[[#This Row],[SALDO_CONVERTIDO]])</f>
        <v>170</v>
      </c>
      <c r="P7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6" t="s">
        <v>28</v>
      </c>
      <c r="R746" t="s">
        <v>620</v>
      </c>
      <c r="S746" s="1">
        <v>42557</v>
      </c>
      <c r="T746" t="s">
        <v>1743</v>
      </c>
      <c r="U746" s="3">
        <v>3.3896999999999999</v>
      </c>
      <c r="V746" s="2">
        <f>Tabela_padrão__GM_CONTAS_PAGAR_ABERTOS[[#This Row],[PTAX DESEMB]]*Tabela_padrão__GM_CONTAS_PAGAR_ABERTOS[[#This Row],[VALOR_DOCUM]]</f>
        <v>576.24900000000002</v>
      </c>
    </row>
    <row r="747" spans="1:22" hidden="1" x14ac:dyDescent="0.2">
      <c r="A747" t="s">
        <v>17</v>
      </c>
      <c r="B747" t="s">
        <v>160</v>
      </c>
      <c r="C747" s="1">
        <v>42555</v>
      </c>
      <c r="D747" t="s">
        <v>839</v>
      </c>
      <c r="E747">
        <v>13106008</v>
      </c>
      <c r="F747" t="s">
        <v>1744</v>
      </c>
      <c r="G747" s="4">
        <v>42558</v>
      </c>
      <c r="H747" t="s">
        <v>21</v>
      </c>
      <c r="I747" s="2">
        <v>6898.14</v>
      </c>
      <c r="J747">
        <v>0</v>
      </c>
      <c r="K747" s="2">
        <v>6898.14</v>
      </c>
      <c r="L747" s="3">
        <v>1</v>
      </c>
      <c r="M747" s="2">
        <v>6898.14</v>
      </c>
      <c r="N747" s="3">
        <f t="array" ref="N747">$D$4</f>
        <v>3.55</v>
      </c>
      <c r="O747" s="2">
        <f t="array" ref="O747">IF(Tabela_padrão__GM_CONTAS_PAGAR_ABERTOS[[#This Row],[SIGLA_MOEDA]]="US$",Tabela_padrão__GM_CONTAS_PAGAR_ABERTOS[[#This Row],[VALOR_DOCUM]]*$D$4,Tabela_padrão__GM_CONTAS_PAGAR_ABERTOS[[#This Row],[SALDO_CONVERTIDO]])</f>
        <v>6898.14</v>
      </c>
      <c r="P7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7" t="s">
        <v>841</v>
      </c>
      <c r="R747" t="s">
        <v>842</v>
      </c>
      <c r="S747" s="1">
        <v>42557</v>
      </c>
      <c r="T747" t="s">
        <v>1745</v>
      </c>
      <c r="U747" s="3">
        <v>3.2298</v>
      </c>
      <c r="V747" s="2">
        <f>Tabela_padrão__GM_CONTAS_PAGAR_ABERTOS[[#This Row],[PTAX DESEMB]]*Tabela_padrão__GM_CONTAS_PAGAR_ABERTOS[[#This Row],[VALOR_DOCUM]]</f>
        <v>22279.612572000002</v>
      </c>
    </row>
    <row r="748" spans="1:22" hidden="1" x14ac:dyDescent="0.2">
      <c r="A748" t="s">
        <v>17</v>
      </c>
      <c r="B748" t="s">
        <v>25</v>
      </c>
      <c r="C748" s="1">
        <v>42548</v>
      </c>
      <c r="D748" t="s">
        <v>655</v>
      </c>
      <c r="E748">
        <v>13115016</v>
      </c>
      <c r="F748" t="s">
        <v>1746</v>
      </c>
      <c r="G748" s="4">
        <v>42592</v>
      </c>
      <c r="H748" t="s">
        <v>21</v>
      </c>
      <c r="I748" s="2">
        <v>27</v>
      </c>
      <c r="J748">
        <v>0</v>
      </c>
      <c r="K748" s="2">
        <v>27</v>
      </c>
      <c r="L748" s="3">
        <v>1</v>
      </c>
      <c r="M748" s="2">
        <v>27</v>
      </c>
      <c r="N748" s="3">
        <f t="array" ref="N748">$D$4</f>
        <v>3.55</v>
      </c>
      <c r="O748" s="2">
        <f t="array" ref="O748">IF(Tabela_padrão__GM_CONTAS_PAGAR_ABERTOS[[#This Row],[SIGLA_MOEDA]]="US$",Tabela_padrão__GM_CONTAS_PAGAR_ABERTOS[[#This Row],[VALOR_DOCUM]]*$D$4,Tabela_padrão__GM_CONTAS_PAGAR_ABERTOS[[#This Row],[SALDO_CONVERTIDO]])</f>
        <v>27</v>
      </c>
      <c r="P7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8" t="s">
        <v>28</v>
      </c>
      <c r="R748" t="s">
        <v>1747</v>
      </c>
      <c r="S748" s="1">
        <v>42557</v>
      </c>
      <c r="T748" t="s">
        <v>1748</v>
      </c>
      <c r="U748" s="3">
        <v>3.3772000000000002</v>
      </c>
      <c r="V748" s="2">
        <f>Tabela_padrão__GM_CONTAS_PAGAR_ABERTOS[[#This Row],[PTAX DESEMB]]*Tabela_padrão__GM_CONTAS_PAGAR_ABERTOS[[#This Row],[VALOR_DOCUM]]</f>
        <v>91.184400000000011</v>
      </c>
    </row>
    <row r="749" spans="1:22" hidden="1" x14ac:dyDescent="0.2">
      <c r="A749" t="s">
        <v>17</v>
      </c>
      <c r="B749" t="s">
        <v>25</v>
      </c>
      <c r="C749" s="1">
        <v>42538</v>
      </c>
      <c r="D749" t="s">
        <v>1749</v>
      </c>
      <c r="E749">
        <v>13115016</v>
      </c>
      <c r="F749" t="s">
        <v>1750</v>
      </c>
      <c r="G749" s="4">
        <v>42562</v>
      </c>
      <c r="H749" t="s">
        <v>21</v>
      </c>
      <c r="I749" s="2">
        <v>293.61</v>
      </c>
      <c r="J749">
        <v>0</v>
      </c>
      <c r="K749" s="2">
        <v>293.61</v>
      </c>
      <c r="L749" s="3">
        <v>1</v>
      </c>
      <c r="M749" s="2">
        <v>293.61</v>
      </c>
      <c r="N749" s="3">
        <f t="array" ref="N749">$D$4</f>
        <v>3.55</v>
      </c>
      <c r="O749" s="2">
        <f t="array" ref="O749">IF(Tabela_padrão__GM_CONTAS_PAGAR_ABERTOS[[#This Row],[SIGLA_MOEDA]]="US$",Tabela_padrão__GM_CONTAS_PAGAR_ABERTOS[[#This Row],[VALOR_DOCUM]]*$D$4,Tabela_padrão__GM_CONTAS_PAGAR_ABERTOS[[#This Row],[SALDO_CONVERTIDO]])</f>
        <v>293.61</v>
      </c>
      <c r="P7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49" t="s">
        <v>28</v>
      </c>
      <c r="R749" t="s">
        <v>1751</v>
      </c>
      <c r="S749" s="1">
        <v>42557</v>
      </c>
      <c r="T749" t="s">
        <v>1752</v>
      </c>
      <c r="U749" s="3">
        <v>3.4904000000000002</v>
      </c>
      <c r="V749" s="2">
        <f>Tabela_padrão__GM_CONTAS_PAGAR_ABERTOS[[#This Row],[PTAX DESEMB]]*Tabela_padrão__GM_CONTAS_PAGAR_ABERTOS[[#This Row],[VALOR_DOCUM]]</f>
        <v>1024.8163440000001</v>
      </c>
    </row>
    <row r="750" spans="1:22" hidden="1" x14ac:dyDescent="0.2">
      <c r="A750" t="s">
        <v>17</v>
      </c>
      <c r="B750" t="s">
        <v>25</v>
      </c>
      <c r="C750" s="1">
        <v>42538</v>
      </c>
      <c r="D750" t="s">
        <v>1753</v>
      </c>
      <c r="E750">
        <v>13115016</v>
      </c>
      <c r="F750" t="s">
        <v>1754</v>
      </c>
      <c r="G750" s="4">
        <v>42562</v>
      </c>
      <c r="H750" t="s">
        <v>21</v>
      </c>
      <c r="I750" s="2">
        <v>2292</v>
      </c>
      <c r="J750">
        <v>0</v>
      </c>
      <c r="K750" s="2">
        <v>2292</v>
      </c>
      <c r="L750" s="3">
        <v>1</v>
      </c>
      <c r="M750" s="2">
        <v>2292</v>
      </c>
      <c r="N750" s="3">
        <f t="array" ref="N750">$D$4</f>
        <v>3.55</v>
      </c>
      <c r="O750" s="2">
        <f t="array" ref="O750">IF(Tabela_padrão__GM_CONTAS_PAGAR_ABERTOS[[#This Row],[SIGLA_MOEDA]]="US$",Tabela_padrão__GM_CONTAS_PAGAR_ABERTOS[[#This Row],[VALOR_DOCUM]]*$D$4,Tabela_padrão__GM_CONTAS_PAGAR_ABERTOS[[#This Row],[SALDO_CONVERTIDO]])</f>
        <v>2292</v>
      </c>
      <c r="P7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0" t="s">
        <v>28</v>
      </c>
      <c r="R750" t="s">
        <v>1755</v>
      </c>
      <c r="S750" s="1">
        <v>42557</v>
      </c>
      <c r="T750" t="s">
        <v>1756</v>
      </c>
      <c r="U750" s="3">
        <v>3.4904000000000002</v>
      </c>
      <c r="V750" s="2">
        <f>Tabela_padrão__GM_CONTAS_PAGAR_ABERTOS[[#This Row],[PTAX DESEMB]]*Tabela_padrão__GM_CONTAS_PAGAR_ABERTOS[[#This Row],[VALOR_DOCUM]]</f>
        <v>7999.9968000000008</v>
      </c>
    </row>
    <row r="751" spans="1:22" hidden="1" x14ac:dyDescent="0.2">
      <c r="A751" t="s">
        <v>17</v>
      </c>
      <c r="B751" t="s">
        <v>80</v>
      </c>
      <c r="C751" s="1">
        <v>42544</v>
      </c>
      <c r="D751" t="s">
        <v>1560</v>
      </c>
      <c r="E751">
        <v>13115016</v>
      </c>
      <c r="F751" t="s">
        <v>1757</v>
      </c>
      <c r="G751" s="4">
        <v>42572</v>
      </c>
      <c r="H751" t="s">
        <v>21</v>
      </c>
      <c r="I751" s="2">
        <v>226.32</v>
      </c>
      <c r="J751">
        <v>0</v>
      </c>
      <c r="K751" s="2">
        <v>226.32</v>
      </c>
      <c r="L751" s="3">
        <v>1</v>
      </c>
      <c r="M751" s="2">
        <v>226.32</v>
      </c>
      <c r="N751" s="3">
        <f t="array" ref="N751">$D$4</f>
        <v>3.55</v>
      </c>
      <c r="O751" s="2">
        <f t="array" ref="O751">IF(Tabela_padrão__GM_CONTAS_PAGAR_ABERTOS[[#This Row],[SIGLA_MOEDA]]="US$",Tabela_padrão__GM_CONTAS_PAGAR_ABERTOS[[#This Row],[VALOR_DOCUM]]*$D$4,Tabela_padrão__GM_CONTAS_PAGAR_ABERTOS[[#This Row],[SALDO_CONVERTIDO]])</f>
        <v>226.32</v>
      </c>
      <c r="P7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1" t="s">
        <v>28</v>
      </c>
      <c r="R751" t="s">
        <v>1758</v>
      </c>
      <c r="S751" s="1">
        <v>42557</v>
      </c>
      <c r="T751" t="s">
        <v>1759</v>
      </c>
      <c r="U751" s="3">
        <v>3.3883000000000001</v>
      </c>
      <c r="V751" s="2">
        <f>Tabela_padrão__GM_CONTAS_PAGAR_ABERTOS[[#This Row],[PTAX DESEMB]]*Tabela_padrão__GM_CONTAS_PAGAR_ABERTOS[[#This Row],[VALOR_DOCUM]]</f>
        <v>766.840056</v>
      </c>
    </row>
    <row r="752" spans="1:22" hidden="1" x14ac:dyDescent="0.2">
      <c r="A752" t="s">
        <v>17</v>
      </c>
      <c r="B752" t="s">
        <v>80</v>
      </c>
      <c r="C752" s="1">
        <v>42544</v>
      </c>
      <c r="D752" t="s">
        <v>1760</v>
      </c>
      <c r="E752">
        <v>13115016</v>
      </c>
      <c r="F752" t="s">
        <v>1761</v>
      </c>
      <c r="G752" s="4">
        <v>42570</v>
      </c>
      <c r="H752" t="s">
        <v>21</v>
      </c>
      <c r="I752" s="2">
        <v>429.17</v>
      </c>
      <c r="J752">
        <v>0</v>
      </c>
      <c r="K752" s="2">
        <v>429.17</v>
      </c>
      <c r="L752" s="3">
        <v>1</v>
      </c>
      <c r="M752" s="2">
        <v>429.17</v>
      </c>
      <c r="N752" s="3">
        <f t="array" ref="N752">$D$4</f>
        <v>3.55</v>
      </c>
      <c r="O752" s="2">
        <f t="array" ref="O752">IF(Tabela_padrão__GM_CONTAS_PAGAR_ABERTOS[[#This Row],[SIGLA_MOEDA]]="US$",Tabela_padrão__GM_CONTAS_PAGAR_ABERTOS[[#This Row],[VALOR_DOCUM]]*$D$4,Tabela_padrão__GM_CONTAS_PAGAR_ABERTOS[[#This Row],[SALDO_CONVERTIDO]])</f>
        <v>429.17</v>
      </c>
      <c r="P7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2" t="s">
        <v>28</v>
      </c>
      <c r="R752" t="s">
        <v>1762</v>
      </c>
      <c r="S752" s="1">
        <v>42557</v>
      </c>
      <c r="T752" t="s">
        <v>1763</v>
      </c>
      <c r="U752" s="3">
        <v>3.3883000000000001</v>
      </c>
      <c r="V752" s="2">
        <f>Tabela_padrão__GM_CONTAS_PAGAR_ABERTOS[[#This Row],[PTAX DESEMB]]*Tabela_padrão__GM_CONTAS_PAGAR_ABERTOS[[#This Row],[VALOR_DOCUM]]</f>
        <v>1454.1567110000001</v>
      </c>
    </row>
    <row r="753" spans="1:22" hidden="1" x14ac:dyDescent="0.2">
      <c r="A753" t="s">
        <v>17</v>
      </c>
      <c r="B753" t="s">
        <v>160</v>
      </c>
      <c r="C753" s="1">
        <v>42544</v>
      </c>
      <c r="D753" t="s">
        <v>1764</v>
      </c>
      <c r="E753">
        <v>13115026</v>
      </c>
      <c r="F753" t="s">
        <v>1765</v>
      </c>
      <c r="G753" s="4">
        <v>42570</v>
      </c>
      <c r="H753" t="s">
        <v>21</v>
      </c>
      <c r="I753" s="2">
        <v>250</v>
      </c>
      <c r="J753">
        <v>0</v>
      </c>
      <c r="K753" s="2">
        <v>250</v>
      </c>
      <c r="L753" s="3">
        <v>1</v>
      </c>
      <c r="M753" s="2">
        <v>250</v>
      </c>
      <c r="N753" s="3">
        <f t="array" ref="N753">$D$4</f>
        <v>3.55</v>
      </c>
      <c r="O753" s="2">
        <f t="array" ref="O753">IF(Tabela_padrão__GM_CONTAS_PAGAR_ABERTOS[[#This Row],[SIGLA_MOEDA]]="US$",Tabela_padrão__GM_CONTAS_PAGAR_ABERTOS[[#This Row],[VALOR_DOCUM]]*$D$4,Tabela_padrão__GM_CONTAS_PAGAR_ABERTOS[[#This Row],[SALDO_CONVERTIDO]])</f>
        <v>250</v>
      </c>
      <c r="P7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3" t="s">
        <v>28</v>
      </c>
      <c r="R753" t="s">
        <v>1766</v>
      </c>
      <c r="S753" s="1">
        <v>42557</v>
      </c>
      <c r="T753" t="s">
        <v>1767</v>
      </c>
      <c r="U753" s="3">
        <v>3.3883000000000001</v>
      </c>
      <c r="V753" s="2">
        <f>Tabela_padrão__GM_CONTAS_PAGAR_ABERTOS[[#This Row],[PTAX DESEMB]]*Tabela_padrão__GM_CONTAS_PAGAR_ABERTOS[[#This Row],[VALOR_DOCUM]]</f>
        <v>847.07500000000005</v>
      </c>
    </row>
    <row r="754" spans="1:22" hidden="1" x14ac:dyDescent="0.2">
      <c r="A754" t="s">
        <v>17</v>
      </c>
      <c r="B754" t="s">
        <v>160</v>
      </c>
      <c r="C754" s="1">
        <v>42544</v>
      </c>
      <c r="D754" t="s">
        <v>1076</v>
      </c>
      <c r="E754">
        <v>13101012</v>
      </c>
      <c r="F754" t="s">
        <v>1768</v>
      </c>
      <c r="G754" s="4">
        <v>42855</v>
      </c>
      <c r="H754" t="s">
        <v>21</v>
      </c>
      <c r="I754" s="2">
        <v>1550</v>
      </c>
      <c r="J754">
        <v>0</v>
      </c>
      <c r="K754" s="2">
        <v>1550</v>
      </c>
      <c r="L754" s="3">
        <v>1</v>
      </c>
      <c r="M754" s="2">
        <v>1550</v>
      </c>
      <c r="N754" s="3">
        <f t="array" ref="N754">$D$4</f>
        <v>3.55</v>
      </c>
      <c r="O754" s="2">
        <f t="array" ref="O754">IF(Tabela_padrão__GM_CONTAS_PAGAR_ABERTOS[[#This Row],[SIGLA_MOEDA]]="US$",Tabela_padrão__GM_CONTAS_PAGAR_ABERTOS[[#This Row],[VALOR_DOCUM]]*$D$4,Tabela_padrão__GM_CONTAS_PAGAR_ABERTOS[[#This Row],[SALDO_CONVERTIDO]])</f>
        <v>1550</v>
      </c>
      <c r="P7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4" t="s">
        <v>28</v>
      </c>
      <c r="R754" t="s">
        <v>1769</v>
      </c>
      <c r="S754" s="1">
        <v>42557</v>
      </c>
      <c r="T754" t="s">
        <v>1770</v>
      </c>
      <c r="U754" s="3">
        <v>3.3883000000000001</v>
      </c>
      <c r="V754" s="2">
        <f>Tabela_padrão__GM_CONTAS_PAGAR_ABERTOS[[#This Row],[PTAX DESEMB]]*Tabela_padrão__GM_CONTAS_PAGAR_ABERTOS[[#This Row],[VALOR_DOCUM]]</f>
        <v>5251.8649999999998</v>
      </c>
    </row>
    <row r="755" spans="1:22" hidden="1" x14ac:dyDescent="0.2">
      <c r="A755" t="s">
        <v>17</v>
      </c>
      <c r="B755" t="s">
        <v>25</v>
      </c>
      <c r="C755" s="1">
        <v>42542</v>
      </c>
      <c r="D755" t="s">
        <v>591</v>
      </c>
      <c r="E755">
        <v>13115016</v>
      </c>
      <c r="F755" t="s">
        <v>1771</v>
      </c>
      <c r="G755" s="4">
        <v>42566</v>
      </c>
      <c r="H755" t="s">
        <v>21</v>
      </c>
      <c r="I755" s="2">
        <v>2257.37</v>
      </c>
      <c r="J755">
        <v>535.5</v>
      </c>
      <c r="K755" s="2">
        <v>1721.87</v>
      </c>
      <c r="L755" s="3">
        <v>1</v>
      </c>
      <c r="M755" s="2">
        <v>1721.87</v>
      </c>
      <c r="N755" s="3">
        <f t="array" ref="N755">$D$4</f>
        <v>3.55</v>
      </c>
      <c r="O755" s="2">
        <f t="array" ref="O755">IF(Tabela_padrão__GM_CONTAS_PAGAR_ABERTOS[[#This Row],[SIGLA_MOEDA]]="US$",Tabela_padrão__GM_CONTAS_PAGAR_ABERTOS[[#This Row],[VALOR_DOCUM]]*$D$4,Tabela_padrão__GM_CONTAS_PAGAR_ABERTOS[[#This Row],[SALDO_CONVERTIDO]])</f>
        <v>1721.87</v>
      </c>
      <c r="P7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5" t="s">
        <v>28</v>
      </c>
      <c r="R755" t="s">
        <v>1772</v>
      </c>
      <c r="S755" s="1">
        <v>42557</v>
      </c>
      <c r="T755" t="s">
        <v>1773</v>
      </c>
      <c r="U755" s="3">
        <v>3.3835000000000002</v>
      </c>
      <c r="V755" s="2">
        <f>Tabela_padrão__GM_CONTAS_PAGAR_ABERTOS[[#This Row],[PTAX DESEMB]]*Tabela_padrão__GM_CONTAS_PAGAR_ABERTOS[[#This Row],[VALOR_DOCUM]]</f>
        <v>7637.8113949999997</v>
      </c>
    </row>
    <row r="756" spans="1:22" hidden="1" x14ac:dyDescent="0.2">
      <c r="A756" t="s">
        <v>17</v>
      </c>
      <c r="B756" t="s">
        <v>25</v>
      </c>
      <c r="C756" s="1">
        <v>42542</v>
      </c>
      <c r="D756" t="s">
        <v>642</v>
      </c>
      <c r="E756">
        <v>13115001</v>
      </c>
      <c r="F756" t="s">
        <v>1774</v>
      </c>
      <c r="G756" s="4">
        <v>42581</v>
      </c>
      <c r="H756" t="s">
        <v>21</v>
      </c>
      <c r="I756" s="2">
        <v>2000</v>
      </c>
      <c r="J756">
        <v>0</v>
      </c>
      <c r="K756" s="2">
        <v>2000</v>
      </c>
      <c r="L756" s="3">
        <v>1</v>
      </c>
      <c r="M756" s="2">
        <v>2000</v>
      </c>
      <c r="N756" s="3">
        <f t="array" ref="N756">$D$4</f>
        <v>3.55</v>
      </c>
      <c r="O756" s="2">
        <f t="array" ref="O756">IF(Tabela_padrão__GM_CONTAS_PAGAR_ABERTOS[[#This Row],[SIGLA_MOEDA]]="US$",Tabela_padrão__GM_CONTAS_PAGAR_ABERTOS[[#This Row],[VALOR_DOCUM]]*$D$4,Tabela_padrão__GM_CONTAS_PAGAR_ABERTOS[[#This Row],[SALDO_CONVERTIDO]])</f>
        <v>2000</v>
      </c>
      <c r="P7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6" t="s">
        <v>28</v>
      </c>
      <c r="R756" t="s">
        <v>657</v>
      </c>
      <c r="S756" s="1">
        <v>42557</v>
      </c>
      <c r="T756" t="s">
        <v>1775</v>
      </c>
      <c r="U756" s="3">
        <v>3.3835000000000002</v>
      </c>
      <c r="V756" s="2">
        <f>Tabela_padrão__GM_CONTAS_PAGAR_ABERTOS[[#This Row],[PTAX DESEMB]]*Tabela_padrão__GM_CONTAS_PAGAR_ABERTOS[[#This Row],[VALOR_DOCUM]]</f>
        <v>6767</v>
      </c>
    </row>
    <row r="757" spans="1:22" hidden="1" x14ac:dyDescent="0.2">
      <c r="A757" t="s">
        <v>17</v>
      </c>
      <c r="B757" t="s">
        <v>25</v>
      </c>
      <c r="C757" s="1">
        <v>42542</v>
      </c>
      <c r="D757" t="s">
        <v>591</v>
      </c>
      <c r="E757">
        <v>13115016</v>
      </c>
      <c r="F757" t="s">
        <v>1776</v>
      </c>
      <c r="G757" s="4">
        <v>42581</v>
      </c>
      <c r="H757" t="s">
        <v>21</v>
      </c>
      <c r="I757" s="2">
        <v>444.5</v>
      </c>
      <c r="J757">
        <v>0</v>
      </c>
      <c r="K757" s="2">
        <v>444.5</v>
      </c>
      <c r="L757" s="3">
        <v>1</v>
      </c>
      <c r="M757" s="2">
        <v>444.5</v>
      </c>
      <c r="N757" s="3">
        <f t="array" ref="N757">$D$4</f>
        <v>3.55</v>
      </c>
      <c r="O757" s="2">
        <f t="array" ref="O757">IF(Tabela_padrão__GM_CONTAS_PAGAR_ABERTOS[[#This Row],[SIGLA_MOEDA]]="US$",Tabela_padrão__GM_CONTAS_PAGAR_ABERTOS[[#This Row],[VALOR_DOCUM]]*$D$4,Tabela_padrão__GM_CONTAS_PAGAR_ABERTOS[[#This Row],[SALDO_CONVERTIDO]])</f>
        <v>444.5</v>
      </c>
      <c r="P7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7" t="s">
        <v>28</v>
      </c>
      <c r="R757" t="s">
        <v>657</v>
      </c>
      <c r="S757" s="1">
        <v>42557</v>
      </c>
      <c r="T757" t="s">
        <v>1777</v>
      </c>
      <c r="U757" s="3">
        <v>3.3835000000000002</v>
      </c>
      <c r="V757" s="2">
        <f>Tabela_padrão__GM_CONTAS_PAGAR_ABERTOS[[#This Row],[PTAX DESEMB]]*Tabela_padrão__GM_CONTAS_PAGAR_ABERTOS[[#This Row],[VALOR_DOCUM]]</f>
        <v>1503.9657500000001</v>
      </c>
    </row>
    <row r="758" spans="1:22" hidden="1" x14ac:dyDescent="0.2">
      <c r="A758" t="s">
        <v>17</v>
      </c>
      <c r="B758" t="s">
        <v>25</v>
      </c>
      <c r="C758" s="1">
        <v>42542</v>
      </c>
      <c r="D758" t="s">
        <v>1010</v>
      </c>
      <c r="E758">
        <v>13115016</v>
      </c>
      <c r="F758" t="s">
        <v>1778</v>
      </c>
      <c r="G758" s="4">
        <v>42564</v>
      </c>
      <c r="H758" t="s">
        <v>21</v>
      </c>
      <c r="I758" s="2">
        <v>308.5</v>
      </c>
      <c r="J758">
        <v>0</v>
      </c>
      <c r="K758" s="2">
        <v>308.5</v>
      </c>
      <c r="L758" s="3">
        <v>1</v>
      </c>
      <c r="M758" s="2">
        <v>308.5</v>
      </c>
      <c r="N758" s="3">
        <f t="array" ref="N758">$D$4</f>
        <v>3.55</v>
      </c>
      <c r="O758" s="2">
        <f t="array" ref="O758">IF(Tabela_padrão__GM_CONTAS_PAGAR_ABERTOS[[#This Row],[SIGLA_MOEDA]]="US$",Tabela_padrão__GM_CONTAS_PAGAR_ABERTOS[[#This Row],[VALOR_DOCUM]]*$D$4,Tabela_padrão__GM_CONTAS_PAGAR_ABERTOS[[#This Row],[SALDO_CONVERTIDO]])</f>
        <v>308.5</v>
      </c>
      <c r="P7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8" t="s">
        <v>28</v>
      </c>
      <c r="R758" t="s">
        <v>657</v>
      </c>
      <c r="S758" s="1">
        <v>42557</v>
      </c>
      <c r="T758" t="s">
        <v>1779</v>
      </c>
      <c r="U758" s="3">
        <v>3.3835000000000002</v>
      </c>
      <c r="V758" s="2">
        <f>Tabela_padrão__GM_CONTAS_PAGAR_ABERTOS[[#This Row],[PTAX DESEMB]]*Tabela_padrão__GM_CONTAS_PAGAR_ABERTOS[[#This Row],[VALOR_DOCUM]]</f>
        <v>1043.8097500000001</v>
      </c>
    </row>
    <row r="759" spans="1:22" hidden="1" x14ac:dyDescent="0.2">
      <c r="A759" t="s">
        <v>285</v>
      </c>
      <c r="B759" t="s">
        <v>18</v>
      </c>
      <c r="C759" s="1">
        <v>42550</v>
      </c>
      <c r="D759" t="s">
        <v>632</v>
      </c>
      <c r="E759">
        <v>15101003</v>
      </c>
      <c r="F759" t="s">
        <v>1780</v>
      </c>
      <c r="G759" s="4">
        <v>42558</v>
      </c>
      <c r="H759" t="s">
        <v>21</v>
      </c>
      <c r="I759" s="2">
        <v>13464</v>
      </c>
      <c r="J759">
        <v>0</v>
      </c>
      <c r="K759" s="2">
        <v>13464</v>
      </c>
      <c r="L759" s="3">
        <v>1</v>
      </c>
      <c r="M759" s="2">
        <v>13464</v>
      </c>
      <c r="N759" s="3">
        <f t="array" ref="N759">$D$4</f>
        <v>3.55</v>
      </c>
      <c r="O759" s="2">
        <f t="array" ref="O759">IF(Tabela_padrão__GM_CONTAS_PAGAR_ABERTOS[[#This Row],[SIGLA_MOEDA]]="US$",Tabela_padrão__GM_CONTAS_PAGAR_ABERTOS[[#This Row],[VALOR_DOCUM]]*$D$4,Tabela_padrão__GM_CONTAS_PAGAR_ABERTOS[[#This Row],[SALDO_CONVERTIDO]])</f>
        <v>13464</v>
      </c>
      <c r="P7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59" t="s">
        <v>28</v>
      </c>
      <c r="R759" t="s">
        <v>634</v>
      </c>
      <c r="S759" s="1">
        <v>42557</v>
      </c>
      <c r="T759" t="s">
        <v>1781</v>
      </c>
      <c r="U759" s="3">
        <v>3.3267000000000002</v>
      </c>
      <c r="V759" s="2">
        <f>Tabela_padrão__GM_CONTAS_PAGAR_ABERTOS[[#This Row],[PTAX DESEMB]]*Tabela_padrão__GM_CONTAS_PAGAR_ABERTOS[[#This Row],[VALOR_DOCUM]]</f>
        <v>44790.688800000004</v>
      </c>
    </row>
    <row r="760" spans="1:22" hidden="1" x14ac:dyDescent="0.2">
      <c r="A760" t="s">
        <v>17</v>
      </c>
      <c r="B760" t="s">
        <v>25</v>
      </c>
      <c r="C760" s="1">
        <v>42549</v>
      </c>
      <c r="D760" t="s">
        <v>655</v>
      </c>
      <c r="E760">
        <v>13115016</v>
      </c>
      <c r="F760" t="s">
        <v>1782</v>
      </c>
      <c r="G760" s="4">
        <v>42561</v>
      </c>
      <c r="H760" t="s">
        <v>21</v>
      </c>
      <c r="I760" s="2">
        <v>727.76</v>
      </c>
      <c r="J760">
        <v>0</v>
      </c>
      <c r="K760" s="2">
        <v>727.76</v>
      </c>
      <c r="L760" s="3">
        <v>1</v>
      </c>
      <c r="M760" s="2">
        <v>727.76</v>
      </c>
      <c r="N760" s="3">
        <f t="array" ref="N760">$D$4</f>
        <v>3.55</v>
      </c>
      <c r="O760" s="2">
        <f t="array" ref="O760">IF(Tabela_padrão__GM_CONTAS_PAGAR_ABERTOS[[#This Row],[SIGLA_MOEDA]]="US$",Tabela_padrão__GM_CONTAS_PAGAR_ABERTOS[[#This Row],[VALOR_DOCUM]]*$D$4,Tabela_padrão__GM_CONTAS_PAGAR_ABERTOS[[#This Row],[SALDO_CONVERTIDO]])</f>
        <v>727.76</v>
      </c>
      <c r="P7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0" t="s">
        <v>28</v>
      </c>
      <c r="R760" t="s">
        <v>1783</v>
      </c>
      <c r="S760" s="1">
        <v>42557</v>
      </c>
      <c r="T760" t="s">
        <v>1784</v>
      </c>
      <c r="U760" s="3">
        <v>3.3934000000000002</v>
      </c>
      <c r="V760" s="2">
        <f>Tabela_padrão__GM_CONTAS_PAGAR_ABERTOS[[#This Row],[PTAX DESEMB]]*Tabela_padrão__GM_CONTAS_PAGAR_ABERTOS[[#This Row],[VALOR_DOCUM]]</f>
        <v>2469.5807840000002</v>
      </c>
    </row>
    <row r="761" spans="1:22" hidden="1" x14ac:dyDescent="0.2">
      <c r="A761" t="s">
        <v>17</v>
      </c>
      <c r="B761" t="s">
        <v>25</v>
      </c>
      <c r="C761" s="1">
        <v>42549</v>
      </c>
      <c r="D761" t="s">
        <v>725</v>
      </c>
      <c r="E761">
        <v>13115016</v>
      </c>
      <c r="F761" t="s">
        <v>1785</v>
      </c>
      <c r="G761" s="4">
        <v>42561</v>
      </c>
      <c r="H761" t="s">
        <v>21</v>
      </c>
      <c r="I761" s="2">
        <v>480</v>
      </c>
      <c r="J761">
        <v>0</v>
      </c>
      <c r="K761" s="2">
        <v>480</v>
      </c>
      <c r="L761" s="3">
        <v>1</v>
      </c>
      <c r="M761" s="2">
        <v>480</v>
      </c>
      <c r="N761" s="3">
        <f t="array" ref="N761">$D$4</f>
        <v>3.55</v>
      </c>
      <c r="O761" s="2">
        <f t="array" ref="O761">IF(Tabela_padrão__GM_CONTAS_PAGAR_ABERTOS[[#This Row],[SIGLA_MOEDA]]="US$",Tabela_padrão__GM_CONTAS_PAGAR_ABERTOS[[#This Row],[VALOR_DOCUM]]*$D$4,Tabela_padrão__GM_CONTAS_PAGAR_ABERTOS[[#This Row],[SALDO_CONVERTIDO]])</f>
        <v>480</v>
      </c>
      <c r="P7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1" t="s">
        <v>28</v>
      </c>
      <c r="R761" t="s">
        <v>682</v>
      </c>
      <c r="S761" s="1">
        <v>42557</v>
      </c>
      <c r="T761" t="s">
        <v>1786</v>
      </c>
      <c r="U761" s="3">
        <v>3.3934000000000002</v>
      </c>
      <c r="V761" s="2">
        <f>Tabela_padrão__GM_CONTAS_PAGAR_ABERTOS[[#This Row],[PTAX DESEMB]]*Tabela_padrão__GM_CONTAS_PAGAR_ABERTOS[[#This Row],[VALOR_DOCUM]]</f>
        <v>1628.8320000000001</v>
      </c>
    </row>
    <row r="762" spans="1:22" hidden="1" x14ac:dyDescent="0.2">
      <c r="A762" t="s">
        <v>17</v>
      </c>
      <c r="B762" t="s">
        <v>881</v>
      </c>
      <c r="C762" s="1">
        <v>42555</v>
      </c>
      <c r="D762" t="s">
        <v>1787</v>
      </c>
      <c r="E762">
        <v>17101002</v>
      </c>
      <c r="F762" t="s">
        <v>1788</v>
      </c>
      <c r="G762" s="4">
        <v>42643</v>
      </c>
      <c r="H762" t="s">
        <v>21</v>
      </c>
      <c r="I762" s="2">
        <v>13375</v>
      </c>
      <c r="K762" s="2">
        <v>13375</v>
      </c>
      <c r="L762" s="3">
        <v>1</v>
      </c>
      <c r="M762" s="2">
        <v>13375</v>
      </c>
      <c r="N762" s="3">
        <f t="array" ref="N762">$D$4</f>
        <v>3.55</v>
      </c>
      <c r="O762" s="2">
        <f t="array" ref="O762">IF(Tabela_padrão__GM_CONTAS_PAGAR_ABERTOS[[#This Row],[SIGLA_MOEDA]]="US$",Tabela_padrão__GM_CONTAS_PAGAR_ABERTOS[[#This Row],[VALOR_DOCUM]]*$D$4,Tabela_padrão__GM_CONTAS_PAGAR_ABERTOS[[#This Row],[SALDO_CONVERTIDO]])</f>
        <v>13375</v>
      </c>
      <c r="P7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2" t="s">
        <v>486</v>
      </c>
      <c r="R762" t="s">
        <v>1789</v>
      </c>
      <c r="S762" s="1">
        <v>42557</v>
      </c>
      <c r="T762" t="s">
        <v>1790</v>
      </c>
      <c r="U762" s="3">
        <v>3.2298</v>
      </c>
      <c r="V762" s="2">
        <f>Tabela_padrão__GM_CONTAS_PAGAR_ABERTOS[[#This Row],[PTAX DESEMB]]*Tabela_padrão__GM_CONTAS_PAGAR_ABERTOS[[#This Row],[VALOR_DOCUM]]</f>
        <v>43198.574999999997</v>
      </c>
    </row>
    <row r="763" spans="1:22" hidden="1" x14ac:dyDescent="0.2">
      <c r="A763" t="s">
        <v>17</v>
      </c>
      <c r="B763" t="s">
        <v>18</v>
      </c>
      <c r="C763" s="1">
        <v>42514</v>
      </c>
      <c r="D763" t="s">
        <v>1503</v>
      </c>
      <c r="E763">
        <v>13115018</v>
      </c>
      <c r="F763" t="s">
        <v>1504</v>
      </c>
      <c r="G763" s="4">
        <v>42612</v>
      </c>
      <c r="H763" t="s">
        <v>21</v>
      </c>
      <c r="I763" s="2">
        <v>851.86</v>
      </c>
      <c r="K763" s="2">
        <v>851.86</v>
      </c>
      <c r="L763" s="3">
        <v>1</v>
      </c>
      <c r="M763" s="2">
        <v>851.86</v>
      </c>
      <c r="N763" s="3">
        <f t="array" ref="N763">$D$4</f>
        <v>3.55</v>
      </c>
      <c r="O763" s="2">
        <f t="array" ref="O763">IF(Tabela_padrão__GM_CONTAS_PAGAR_ABERTOS[[#This Row],[SIGLA_MOEDA]]="US$",Tabela_padrão__GM_CONTAS_PAGAR_ABERTOS[[#This Row],[VALOR_DOCUM]]*$D$4,Tabela_padrão__GM_CONTAS_PAGAR_ABERTOS[[#This Row],[SALDO_CONVERTIDO]])</f>
        <v>851.86</v>
      </c>
      <c r="P7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3" t="s">
        <v>1442</v>
      </c>
      <c r="R763" t="s">
        <v>1505</v>
      </c>
      <c r="S763" s="1">
        <v>42557</v>
      </c>
      <c r="T763" t="s">
        <v>1791</v>
      </c>
      <c r="U763" s="3">
        <v>3.5659999999999998</v>
      </c>
      <c r="V763" s="2">
        <f>Tabela_padrão__GM_CONTAS_PAGAR_ABERTOS[[#This Row],[PTAX DESEMB]]*Tabela_padrão__GM_CONTAS_PAGAR_ABERTOS[[#This Row],[VALOR_DOCUM]]</f>
        <v>3037.7327599999999</v>
      </c>
    </row>
    <row r="764" spans="1:22" hidden="1" x14ac:dyDescent="0.2">
      <c r="A764" t="s">
        <v>17</v>
      </c>
      <c r="B764" t="s">
        <v>25</v>
      </c>
      <c r="C764" s="1">
        <v>42545</v>
      </c>
      <c r="D764" t="s">
        <v>967</v>
      </c>
      <c r="E764">
        <v>13115016</v>
      </c>
      <c r="F764" t="s">
        <v>1792</v>
      </c>
      <c r="G764" s="4">
        <v>42566</v>
      </c>
      <c r="H764" t="s">
        <v>21</v>
      </c>
      <c r="I764" s="2">
        <v>2128.48</v>
      </c>
      <c r="J764">
        <v>284.20999999999998</v>
      </c>
      <c r="K764" s="2">
        <v>1844.27</v>
      </c>
      <c r="L764" s="3">
        <v>1</v>
      </c>
      <c r="M764" s="2">
        <v>1844.27</v>
      </c>
      <c r="N764" s="3">
        <f t="array" ref="N764">$D$4</f>
        <v>3.55</v>
      </c>
      <c r="O764" s="2">
        <f t="array" ref="O764">IF(Tabela_padrão__GM_CONTAS_PAGAR_ABERTOS[[#This Row],[SIGLA_MOEDA]]="US$",Tabela_padrão__GM_CONTAS_PAGAR_ABERTOS[[#This Row],[VALOR_DOCUM]]*$D$4,Tabela_padrão__GM_CONTAS_PAGAR_ABERTOS[[#This Row],[SALDO_CONVERTIDO]])</f>
        <v>1844.27</v>
      </c>
      <c r="P7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4" t="s">
        <v>28</v>
      </c>
      <c r="R764" t="s">
        <v>1793</v>
      </c>
      <c r="S764" s="1">
        <v>42557</v>
      </c>
      <c r="T764" t="s">
        <v>1794</v>
      </c>
      <c r="U764" s="3">
        <v>3.3532999999999999</v>
      </c>
      <c r="V764" s="2">
        <f>Tabela_padrão__GM_CONTAS_PAGAR_ABERTOS[[#This Row],[PTAX DESEMB]]*Tabela_padrão__GM_CONTAS_PAGAR_ABERTOS[[#This Row],[VALOR_DOCUM]]</f>
        <v>7137.4319839999998</v>
      </c>
    </row>
    <row r="765" spans="1:22" hidden="1" x14ac:dyDescent="0.2">
      <c r="A765" t="s">
        <v>17</v>
      </c>
      <c r="B765" t="s">
        <v>160</v>
      </c>
      <c r="C765" s="1">
        <v>42543</v>
      </c>
      <c r="D765" t="s">
        <v>1795</v>
      </c>
      <c r="E765">
        <v>13101012</v>
      </c>
      <c r="F765" t="s">
        <v>1796</v>
      </c>
      <c r="G765" s="4">
        <v>42571</v>
      </c>
      <c r="H765" t="s">
        <v>21</v>
      </c>
      <c r="I765" s="2">
        <v>89.15</v>
      </c>
      <c r="J765">
        <v>0</v>
      </c>
      <c r="K765" s="2">
        <v>89.15</v>
      </c>
      <c r="L765" s="3">
        <v>1</v>
      </c>
      <c r="M765" s="2">
        <v>89.15</v>
      </c>
      <c r="N765" s="3">
        <f t="array" ref="N765">$D$4</f>
        <v>3.55</v>
      </c>
      <c r="O765" s="2">
        <f t="array" ref="O765">IF(Tabela_padrão__GM_CONTAS_PAGAR_ABERTOS[[#This Row],[SIGLA_MOEDA]]="US$",Tabela_padrão__GM_CONTAS_PAGAR_ABERTOS[[#This Row],[VALOR_DOCUM]]*$D$4,Tabela_padrão__GM_CONTAS_PAGAR_ABERTOS[[#This Row],[SALDO_CONVERTIDO]])</f>
        <v>89.15</v>
      </c>
      <c r="P7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5" t="s">
        <v>28</v>
      </c>
      <c r="R765" t="s">
        <v>1797</v>
      </c>
      <c r="S765" s="1">
        <v>42557</v>
      </c>
      <c r="T765" t="s">
        <v>1798</v>
      </c>
      <c r="U765" s="3">
        <v>3.3896999999999999</v>
      </c>
      <c r="V765" s="2">
        <f>Tabela_padrão__GM_CONTAS_PAGAR_ABERTOS[[#This Row],[PTAX DESEMB]]*Tabela_padrão__GM_CONTAS_PAGAR_ABERTOS[[#This Row],[VALOR_DOCUM]]</f>
        <v>302.191755</v>
      </c>
    </row>
    <row r="766" spans="1:22" hidden="1" x14ac:dyDescent="0.2">
      <c r="A766" t="s">
        <v>17</v>
      </c>
      <c r="B766" t="s">
        <v>80</v>
      </c>
      <c r="C766" s="1">
        <v>42543</v>
      </c>
      <c r="D766" t="s">
        <v>1799</v>
      </c>
      <c r="E766">
        <v>13115016</v>
      </c>
      <c r="F766" t="s">
        <v>1800</v>
      </c>
      <c r="G766" s="4">
        <v>42570</v>
      </c>
      <c r="H766" t="s">
        <v>21</v>
      </c>
      <c r="I766" s="2">
        <v>500</v>
      </c>
      <c r="J766">
        <v>0</v>
      </c>
      <c r="K766" s="2">
        <v>500</v>
      </c>
      <c r="L766" s="3">
        <v>1</v>
      </c>
      <c r="M766" s="2">
        <v>500</v>
      </c>
      <c r="N766" s="3">
        <f t="array" ref="N766">$D$4</f>
        <v>3.55</v>
      </c>
      <c r="O766" s="2">
        <f t="array" ref="O766">IF(Tabela_padrão__GM_CONTAS_PAGAR_ABERTOS[[#This Row],[SIGLA_MOEDA]]="US$",Tabela_padrão__GM_CONTAS_PAGAR_ABERTOS[[#This Row],[VALOR_DOCUM]]*$D$4,Tabela_padrão__GM_CONTAS_PAGAR_ABERTOS[[#This Row],[SALDO_CONVERTIDO]])</f>
        <v>500</v>
      </c>
      <c r="P7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6" t="s">
        <v>28</v>
      </c>
      <c r="R766" t="s">
        <v>1078</v>
      </c>
      <c r="S766" s="1">
        <v>42557</v>
      </c>
      <c r="T766" t="s">
        <v>1801</v>
      </c>
      <c r="U766" s="3">
        <v>3.3896999999999999</v>
      </c>
      <c r="V766" s="2">
        <f>Tabela_padrão__GM_CONTAS_PAGAR_ABERTOS[[#This Row],[PTAX DESEMB]]*Tabela_padrão__GM_CONTAS_PAGAR_ABERTOS[[#This Row],[VALOR_DOCUM]]</f>
        <v>1694.85</v>
      </c>
    </row>
    <row r="767" spans="1:22" hidden="1" x14ac:dyDescent="0.2">
      <c r="A767" t="s">
        <v>17</v>
      </c>
      <c r="B767" t="s">
        <v>25</v>
      </c>
      <c r="C767" s="1">
        <v>42552</v>
      </c>
      <c r="D767" t="s">
        <v>1802</v>
      </c>
      <c r="E767">
        <v>13115026</v>
      </c>
      <c r="F767" t="s">
        <v>1803</v>
      </c>
      <c r="G767" s="4">
        <v>42572</v>
      </c>
      <c r="H767" t="s">
        <v>21</v>
      </c>
      <c r="I767" s="2">
        <v>140</v>
      </c>
      <c r="J767">
        <v>0</v>
      </c>
      <c r="K767" s="2">
        <v>140</v>
      </c>
      <c r="L767" s="3">
        <v>1</v>
      </c>
      <c r="M767" s="2">
        <v>140</v>
      </c>
      <c r="N767" s="3">
        <f t="array" ref="N767">$D$4</f>
        <v>3.55</v>
      </c>
      <c r="O767" s="2">
        <f t="array" ref="O767">IF(Tabela_padrão__GM_CONTAS_PAGAR_ABERTOS[[#This Row],[SIGLA_MOEDA]]="US$",Tabela_padrão__GM_CONTAS_PAGAR_ABERTOS[[#This Row],[VALOR_DOCUM]]*$D$4,Tabela_padrão__GM_CONTAS_PAGAR_ABERTOS[[#This Row],[SALDO_CONVERTIDO]])</f>
        <v>140</v>
      </c>
      <c r="P7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7" t="s">
        <v>28</v>
      </c>
      <c r="R767" t="s">
        <v>1577</v>
      </c>
      <c r="S767" s="1">
        <v>42557</v>
      </c>
      <c r="T767" t="s">
        <v>1804</v>
      </c>
      <c r="U767" s="3">
        <v>3.2098</v>
      </c>
      <c r="V767" s="2">
        <f>Tabela_padrão__GM_CONTAS_PAGAR_ABERTOS[[#This Row],[PTAX DESEMB]]*Tabela_padrão__GM_CONTAS_PAGAR_ABERTOS[[#This Row],[VALOR_DOCUM]]</f>
        <v>449.37200000000001</v>
      </c>
    </row>
    <row r="768" spans="1:22" hidden="1" x14ac:dyDescent="0.2">
      <c r="A768" t="s">
        <v>17</v>
      </c>
      <c r="B768" t="s">
        <v>323</v>
      </c>
      <c r="C768" s="1">
        <v>42542</v>
      </c>
      <c r="D768" t="s">
        <v>923</v>
      </c>
      <c r="E768">
        <v>13115026</v>
      </c>
      <c r="F768" t="s">
        <v>1805</v>
      </c>
      <c r="G768" s="4">
        <v>42560</v>
      </c>
      <c r="H768" t="s">
        <v>21</v>
      </c>
      <c r="I768" s="2">
        <v>1630.2</v>
      </c>
      <c r="J768">
        <v>0</v>
      </c>
      <c r="K768" s="2">
        <v>1630.2</v>
      </c>
      <c r="L768" s="3">
        <v>1</v>
      </c>
      <c r="M768" s="2">
        <v>1630.2</v>
      </c>
      <c r="N768" s="3">
        <f t="array" ref="N768">$D$4</f>
        <v>3.55</v>
      </c>
      <c r="O768" s="2">
        <f t="array" ref="O768">IF(Tabela_padrão__GM_CONTAS_PAGAR_ABERTOS[[#This Row],[SIGLA_MOEDA]]="US$",Tabela_padrão__GM_CONTAS_PAGAR_ABERTOS[[#This Row],[VALOR_DOCUM]]*$D$4,Tabela_padrão__GM_CONTAS_PAGAR_ABERTOS[[#This Row],[SALDO_CONVERTIDO]])</f>
        <v>1630.2</v>
      </c>
      <c r="P7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8" t="s">
        <v>28</v>
      </c>
      <c r="R768" t="s">
        <v>1695</v>
      </c>
      <c r="S768" s="1">
        <v>42557</v>
      </c>
      <c r="T768" t="s">
        <v>1806</v>
      </c>
      <c r="U768" s="3">
        <v>3.3835000000000002</v>
      </c>
      <c r="V768" s="2">
        <f>Tabela_padrão__GM_CONTAS_PAGAR_ABERTOS[[#This Row],[PTAX DESEMB]]*Tabela_padrão__GM_CONTAS_PAGAR_ABERTOS[[#This Row],[VALOR_DOCUM]]</f>
        <v>5515.7817000000005</v>
      </c>
    </row>
    <row r="769" spans="1:22" hidden="1" x14ac:dyDescent="0.2">
      <c r="A769" t="s">
        <v>17</v>
      </c>
      <c r="B769" t="s">
        <v>323</v>
      </c>
      <c r="C769" s="1">
        <v>42545</v>
      </c>
      <c r="D769" t="s">
        <v>1807</v>
      </c>
      <c r="E769">
        <v>13115002</v>
      </c>
      <c r="F769" t="s">
        <v>1808</v>
      </c>
      <c r="G769" s="4">
        <v>42571</v>
      </c>
      <c r="H769" t="s">
        <v>21</v>
      </c>
      <c r="I769" s="2">
        <v>43.73</v>
      </c>
      <c r="J769">
        <v>0</v>
      </c>
      <c r="K769" s="2">
        <v>43.73</v>
      </c>
      <c r="L769" s="3">
        <v>1</v>
      </c>
      <c r="M769" s="2">
        <v>43.73</v>
      </c>
      <c r="N769" s="3">
        <f t="array" ref="N769">$D$4</f>
        <v>3.55</v>
      </c>
      <c r="O769" s="2">
        <f t="array" ref="O769">IF(Tabela_padrão__GM_CONTAS_PAGAR_ABERTOS[[#This Row],[SIGLA_MOEDA]]="US$",Tabela_padrão__GM_CONTAS_PAGAR_ABERTOS[[#This Row],[VALOR_DOCUM]]*$D$4,Tabela_padrão__GM_CONTAS_PAGAR_ABERTOS[[#This Row],[SALDO_CONVERTIDO]])</f>
        <v>43.73</v>
      </c>
      <c r="P7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69" t="s">
        <v>28</v>
      </c>
      <c r="R769" t="s">
        <v>1685</v>
      </c>
      <c r="S769" s="1">
        <v>42557</v>
      </c>
      <c r="T769" t="s">
        <v>1809</v>
      </c>
      <c r="U769" s="3">
        <v>3.3532999999999999</v>
      </c>
      <c r="V769" s="2">
        <f>Tabela_padrão__GM_CONTAS_PAGAR_ABERTOS[[#This Row],[PTAX DESEMB]]*Tabela_padrão__GM_CONTAS_PAGAR_ABERTOS[[#This Row],[VALOR_DOCUM]]</f>
        <v>146.63980899999999</v>
      </c>
    </row>
    <row r="770" spans="1:22" hidden="1" x14ac:dyDescent="0.2">
      <c r="A770" t="s">
        <v>17</v>
      </c>
      <c r="B770" t="s">
        <v>385</v>
      </c>
      <c r="C770" s="1">
        <v>42538</v>
      </c>
      <c r="D770" t="s">
        <v>1810</v>
      </c>
      <c r="E770">
        <v>13115001</v>
      </c>
      <c r="F770" t="s">
        <v>1811</v>
      </c>
      <c r="G770" s="4">
        <v>42584</v>
      </c>
      <c r="H770" t="s">
        <v>21</v>
      </c>
      <c r="I770" s="2">
        <v>640</v>
      </c>
      <c r="K770" s="2">
        <v>640</v>
      </c>
      <c r="L770" s="3">
        <v>1</v>
      </c>
      <c r="M770" s="2">
        <v>640</v>
      </c>
      <c r="N770" s="3">
        <f t="array" ref="N770">$D$4</f>
        <v>3.55</v>
      </c>
      <c r="O770" s="2">
        <f t="array" ref="O770">IF(Tabela_padrão__GM_CONTAS_PAGAR_ABERTOS[[#This Row],[SIGLA_MOEDA]]="US$",Tabela_padrão__GM_CONTAS_PAGAR_ABERTOS[[#This Row],[VALOR_DOCUM]]*$D$4,Tabela_padrão__GM_CONTAS_PAGAR_ABERTOS[[#This Row],[SALDO_CONVERTIDO]])</f>
        <v>640</v>
      </c>
      <c r="P7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0" t="s">
        <v>28</v>
      </c>
      <c r="R770" t="s">
        <v>670</v>
      </c>
      <c r="S770" s="1">
        <v>42557</v>
      </c>
      <c r="T770" t="s">
        <v>1812</v>
      </c>
      <c r="U770" s="3">
        <v>3.4904000000000002</v>
      </c>
      <c r="V770" s="2">
        <f>Tabela_padrão__GM_CONTAS_PAGAR_ABERTOS[[#This Row],[PTAX DESEMB]]*Tabela_padrão__GM_CONTAS_PAGAR_ABERTOS[[#This Row],[VALOR_DOCUM]]</f>
        <v>2233.8560000000002</v>
      </c>
    </row>
    <row r="771" spans="1:22" hidden="1" x14ac:dyDescent="0.2">
      <c r="A771" t="s">
        <v>17</v>
      </c>
      <c r="B771" t="s">
        <v>25</v>
      </c>
      <c r="C771" s="1">
        <v>42535</v>
      </c>
      <c r="D771" t="s">
        <v>591</v>
      </c>
      <c r="E771">
        <v>13115016</v>
      </c>
      <c r="F771" t="s">
        <v>1813</v>
      </c>
      <c r="G771" s="4">
        <v>42566</v>
      </c>
      <c r="H771" t="s">
        <v>21</v>
      </c>
      <c r="I771" s="2">
        <v>193.22</v>
      </c>
      <c r="J771">
        <v>0</v>
      </c>
      <c r="K771" s="2">
        <v>193.22</v>
      </c>
      <c r="L771" s="3">
        <v>1</v>
      </c>
      <c r="M771" s="2">
        <v>193.22</v>
      </c>
      <c r="N771" s="3">
        <f t="array" ref="N771">$D$4</f>
        <v>3.55</v>
      </c>
      <c r="O771" s="2">
        <f t="array" ref="O771">IF(Tabela_padrão__GM_CONTAS_PAGAR_ABERTOS[[#This Row],[SIGLA_MOEDA]]="US$",Tabela_padrão__GM_CONTAS_PAGAR_ABERTOS[[#This Row],[VALOR_DOCUM]]*$D$4,Tabela_padrão__GM_CONTAS_PAGAR_ABERTOS[[#This Row],[SALDO_CONVERTIDO]])</f>
        <v>193.22</v>
      </c>
      <c r="P7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1" t="s">
        <v>28</v>
      </c>
      <c r="R771" t="s">
        <v>657</v>
      </c>
      <c r="S771" s="1">
        <v>42557</v>
      </c>
      <c r="T771" t="s">
        <v>1814</v>
      </c>
      <c r="U771" s="3">
        <v>3.4533</v>
      </c>
      <c r="V771" s="2">
        <f>Tabela_padrão__GM_CONTAS_PAGAR_ABERTOS[[#This Row],[PTAX DESEMB]]*Tabela_padrão__GM_CONTAS_PAGAR_ABERTOS[[#This Row],[VALOR_DOCUM]]</f>
        <v>667.24662599999999</v>
      </c>
    </row>
    <row r="772" spans="1:22" hidden="1" x14ac:dyDescent="0.2">
      <c r="A772" t="s">
        <v>17</v>
      </c>
      <c r="B772" t="s">
        <v>25</v>
      </c>
      <c r="C772" s="1">
        <v>42535</v>
      </c>
      <c r="D772" t="s">
        <v>591</v>
      </c>
      <c r="E772">
        <v>13115016</v>
      </c>
      <c r="F772" t="s">
        <v>1815</v>
      </c>
      <c r="G772" s="4">
        <v>42566</v>
      </c>
      <c r="H772" t="s">
        <v>21</v>
      </c>
      <c r="I772" s="2">
        <v>133.30000000000001</v>
      </c>
      <c r="J772">
        <v>0</v>
      </c>
      <c r="K772" s="2">
        <v>133.30000000000001</v>
      </c>
      <c r="L772" s="3">
        <v>1</v>
      </c>
      <c r="M772" s="2">
        <v>133.30000000000001</v>
      </c>
      <c r="N772" s="3">
        <f t="array" ref="N772">$D$4</f>
        <v>3.55</v>
      </c>
      <c r="O772" s="2">
        <f t="array" ref="O772">IF(Tabela_padrão__GM_CONTAS_PAGAR_ABERTOS[[#This Row],[SIGLA_MOEDA]]="US$",Tabela_padrão__GM_CONTAS_PAGAR_ABERTOS[[#This Row],[VALOR_DOCUM]]*$D$4,Tabela_padrão__GM_CONTAS_PAGAR_ABERTOS[[#This Row],[SALDO_CONVERTIDO]])</f>
        <v>133.30000000000001</v>
      </c>
      <c r="P7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2" t="s">
        <v>28</v>
      </c>
      <c r="R772" t="s">
        <v>593</v>
      </c>
      <c r="S772" s="1">
        <v>42557</v>
      </c>
      <c r="T772" t="s">
        <v>1816</v>
      </c>
      <c r="U772" s="3">
        <v>3.4533</v>
      </c>
      <c r="V772" s="2">
        <f>Tabela_padrão__GM_CONTAS_PAGAR_ABERTOS[[#This Row],[PTAX DESEMB]]*Tabela_padrão__GM_CONTAS_PAGAR_ABERTOS[[#This Row],[VALOR_DOCUM]]</f>
        <v>460.32489000000004</v>
      </c>
    </row>
    <row r="773" spans="1:22" hidden="1" x14ac:dyDescent="0.2">
      <c r="A773" t="s">
        <v>17</v>
      </c>
      <c r="B773" t="s">
        <v>25</v>
      </c>
      <c r="C773" s="1">
        <v>42548</v>
      </c>
      <c r="D773" t="s">
        <v>1817</v>
      </c>
      <c r="E773">
        <v>13106002</v>
      </c>
      <c r="F773" t="s">
        <v>1033</v>
      </c>
      <c r="G773" s="4">
        <v>42562</v>
      </c>
      <c r="H773" t="s">
        <v>21</v>
      </c>
      <c r="I773" s="2">
        <v>102.16</v>
      </c>
      <c r="J773">
        <v>0</v>
      </c>
      <c r="K773" s="2">
        <v>102.16</v>
      </c>
      <c r="L773" s="3">
        <v>1</v>
      </c>
      <c r="M773" s="2">
        <v>102.16</v>
      </c>
      <c r="N773" s="3">
        <f t="array" ref="N773">$D$4</f>
        <v>3.55</v>
      </c>
      <c r="O773" s="2">
        <f t="array" ref="O773">IF(Tabela_padrão__GM_CONTAS_PAGAR_ABERTOS[[#This Row],[SIGLA_MOEDA]]="US$",Tabela_padrão__GM_CONTAS_PAGAR_ABERTOS[[#This Row],[VALOR_DOCUM]]*$D$4,Tabela_padrão__GM_CONTAS_PAGAR_ABERTOS[[#This Row],[SALDO_CONVERTIDO]])</f>
        <v>102.16</v>
      </c>
      <c r="P7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3" t="s">
        <v>732</v>
      </c>
      <c r="R773" t="s">
        <v>1818</v>
      </c>
      <c r="S773" s="1">
        <v>42557</v>
      </c>
      <c r="T773" t="s">
        <v>1819</v>
      </c>
      <c r="U773" s="3">
        <v>3.3772000000000002</v>
      </c>
      <c r="V773" s="2">
        <f>Tabela_padrão__GM_CONTAS_PAGAR_ABERTOS[[#This Row],[PTAX DESEMB]]*Tabela_padrão__GM_CONTAS_PAGAR_ABERTOS[[#This Row],[VALOR_DOCUM]]</f>
        <v>345.01475199999999</v>
      </c>
    </row>
    <row r="774" spans="1:22" hidden="1" x14ac:dyDescent="0.2">
      <c r="A774" t="s">
        <v>17</v>
      </c>
      <c r="B774" t="s">
        <v>25</v>
      </c>
      <c r="C774" s="1">
        <v>42541</v>
      </c>
      <c r="D774" t="s">
        <v>1820</v>
      </c>
      <c r="E774">
        <v>13115017</v>
      </c>
      <c r="F774" t="s">
        <v>1821</v>
      </c>
      <c r="G774" s="4">
        <v>42561</v>
      </c>
      <c r="H774" t="s">
        <v>21</v>
      </c>
      <c r="I774" s="2">
        <v>1573.84</v>
      </c>
      <c r="J774">
        <v>0</v>
      </c>
      <c r="K774" s="2">
        <v>1573.84</v>
      </c>
      <c r="L774" s="3">
        <v>1</v>
      </c>
      <c r="M774" s="2">
        <v>1573.84</v>
      </c>
      <c r="N774" s="3">
        <f t="array" ref="N774">$D$4</f>
        <v>3.55</v>
      </c>
      <c r="O774" s="2">
        <f t="array" ref="O774">IF(Tabela_padrão__GM_CONTAS_PAGAR_ABERTOS[[#This Row],[SIGLA_MOEDA]]="US$",Tabela_padrão__GM_CONTAS_PAGAR_ABERTOS[[#This Row],[VALOR_DOCUM]]*$D$4,Tabela_padrão__GM_CONTAS_PAGAR_ABERTOS[[#This Row],[SALDO_CONVERTIDO]])</f>
        <v>1573.84</v>
      </c>
      <c r="P7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4" t="s">
        <v>28</v>
      </c>
      <c r="R774" t="s">
        <v>1822</v>
      </c>
      <c r="S774" s="1">
        <v>42557</v>
      </c>
      <c r="T774" t="s">
        <v>1823</v>
      </c>
      <c r="U774" s="3">
        <v>3.4371999999999998</v>
      </c>
      <c r="V774" s="2">
        <f>Tabela_padrão__GM_CONTAS_PAGAR_ABERTOS[[#This Row],[PTAX DESEMB]]*Tabela_padrão__GM_CONTAS_PAGAR_ABERTOS[[#This Row],[VALOR_DOCUM]]</f>
        <v>5409.6028479999995</v>
      </c>
    </row>
    <row r="775" spans="1:22" hidden="1" x14ac:dyDescent="0.2">
      <c r="A775" t="s">
        <v>17</v>
      </c>
      <c r="B775" t="s">
        <v>323</v>
      </c>
      <c r="C775" s="1">
        <v>42555</v>
      </c>
      <c r="D775" t="s">
        <v>783</v>
      </c>
      <c r="E775">
        <v>13115016</v>
      </c>
      <c r="F775" t="s">
        <v>1824</v>
      </c>
      <c r="G775" s="4">
        <v>42581</v>
      </c>
      <c r="H775" t="s">
        <v>21</v>
      </c>
      <c r="I775" s="2">
        <v>1672.83</v>
      </c>
      <c r="J775">
        <v>0</v>
      </c>
      <c r="K775" s="2">
        <v>1672.83</v>
      </c>
      <c r="L775" s="3">
        <v>1</v>
      </c>
      <c r="M775" s="2">
        <v>1672.83</v>
      </c>
      <c r="N775" s="3">
        <f t="array" ref="N775">$D$4</f>
        <v>3.55</v>
      </c>
      <c r="O775" s="2">
        <f t="array" ref="O775">IF(Tabela_padrão__GM_CONTAS_PAGAR_ABERTOS[[#This Row],[SIGLA_MOEDA]]="US$",Tabela_padrão__GM_CONTAS_PAGAR_ABERTOS[[#This Row],[VALOR_DOCUM]]*$D$4,Tabela_padrão__GM_CONTAS_PAGAR_ABERTOS[[#This Row],[SALDO_CONVERTIDO]])</f>
        <v>1672.83</v>
      </c>
      <c r="P7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5" t="s">
        <v>28</v>
      </c>
      <c r="R775" t="s">
        <v>1825</v>
      </c>
      <c r="S775" s="1">
        <v>42557</v>
      </c>
      <c r="T775" t="s">
        <v>1826</v>
      </c>
      <c r="U775" s="3">
        <v>3.2298</v>
      </c>
      <c r="V775" s="2">
        <f>Tabela_padrão__GM_CONTAS_PAGAR_ABERTOS[[#This Row],[PTAX DESEMB]]*Tabela_padrão__GM_CONTAS_PAGAR_ABERTOS[[#This Row],[VALOR_DOCUM]]</f>
        <v>5402.9063339999993</v>
      </c>
    </row>
    <row r="776" spans="1:22" hidden="1" x14ac:dyDescent="0.2">
      <c r="A776" t="s">
        <v>17</v>
      </c>
      <c r="B776" t="s">
        <v>18</v>
      </c>
      <c r="C776" s="1">
        <v>42551</v>
      </c>
      <c r="D776" t="s">
        <v>1827</v>
      </c>
      <c r="E776">
        <v>13130025</v>
      </c>
      <c r="F776" t="s">
        <v>1828</v>
      </c>
      <c r="G776" s="4">
        <v>42561</v>
      </c>
      <c r="H776" t="s">
        <v>21</v>
      </c>
      <c r="I776" s="2">
        <v>109</v>
      </c>
      <c r="J776">
        <v>0</v>
      </c>
      <c r="K776" s="2">
        <v>109</v>
      </c>
      <c r="L776" s="3">
        <v>1</v>
      </c>
      <c r="M776" s="2">
        <v>109</v>
      </c>
      <c r="N776" s="3">
        <f t="array" ref="N776">$D$4</f>
        <v>3.55</v>
      </c>
      <c r="O776" s="2">
        <f t="array" ref="O776">IF(Tabela_padrão__GM_CONTAS_PAGAR_ABERTOS[[#This Row],[SIGLA_MOEDA]]="US$",Tabela_padrão__GM_CONTAS_PAGAR_ABERTOS[[#This Row],[VALOR_DOCUM]]*$D$4,Tabela_padrão__GM_CONTAS_PAGAR_ABERTOS[[#This Row],[SALDO_CONVERTIDO]])</f>
        <v>109</v>
      </c>
      <c r="P7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6" t="s">
        <v>811</v>
      </c>
      <c r="R776" t="s">
        <v>1829</v>
      </c>
      <c r="S776" s="1">
        <v>42557</v>
      </c>
      <c r="T776" t="s">
        <v>1830</v>
      </c>
      <c r="U776" s="3">
        <v>3.2435</v>
      </c>
      <c r="V776" s="2">
        <f>Tabela_padrão__GM_CONTAS_PAGAR_ABERTOS[[#This Row],[PTAX DESEMB]]*Tabela_padrão__GM_CONTAS_PAGAR_ABERTOS[[#This Row],[VALOR_DOCUM]]</f>
        <v>353.54149999999998</v>
      </c>
    </row>
    <row r="777" spans="1:22" hidden="1" x14ac:dyDescent="0.2">
      <c r="A777" t="s">
        <v>17</v>
      </c>
      <c r="B777" t="s">
        <v>18</v>
      </c>
      <c r="C777" s="1">
        <v>42551</v>
      </c>
      <c r="D777" t="s">
        <v>285</v>
      </c>
      <c r="E777">
        <v>19105029</v>
      </c>
      <c r="F777" t="s">
        <v>944</v>
      </c>
      <c r="G777" s="4">
        <v>42583</v>
      </c>
      <c r="H777" t="s">
        <v>21</v>
      </c>
      <c r="I777" s="2">
        <v>1177.3499999999999</v>
      </c>
      <c r="K777" s="2">
        <v>1177.3499999999999</v>
      </c>
      <c r="L777" s="3">
        <v>1</v>
      </c>
      <c r="M777" s="2">
        <v>1177.3499999999999</v>
      </c>
      <c r="N777" s="3">
        <f t="array" ref="N777">$D$4</f>
        <v>3.55</v>
      </c>
      <c r="O777" s="2">
        <f t="array" ref="O777">IF(Tabela_padrão__GM_CONTAS_PAGAR_ABERTOS[[#This Row],[SIGLA_MOEDA]]="US$",Tabela_padrão__GM_CONTAS_PAGAR_ABERTOS[[#This Row],[VALOR_DOCUM]]*$D$4,Tabela_padrão__GM_CONTAS_PAGAR_ABERTOS[[#This Row],[SALDO_CONVERTIDO]])</f>
        <v>1177.3499999999999</v>
      </c>
      <c r="P7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7" t="s">
        <v>338</v>
      </c>
      <c r="R777" t="s">
        <v>945</v>
      </c>
      <c r="S777" s="1">
        <v>42557</v>
      </c>
      <c r="T777" t="s">
        <v>1831</v>
      </c>
      <c r="U777" s="3">
        <v>3.2435</v>
      </c>
      <c r="V777" s="2">
        <f>Tabela_padrão__GM_CONTAS_PAGAR_ABERTOS[[#This Row],[PTAX DESEMB]]*Tabela_padrão__GM_CONTAS_PAGAR_ABERTOS[[#This Row],[VALOR_DOCUM]]</f>
        <v>3818.7347249999998</v>
      </c>
    </row>
    <row r="778" spans="1:22" hidden="1" x14ac:dyDescent="0.2">
      <c r="A778" t="s">
        <v>17</v>
      </c>
      <c r="B778" t="s">
        <v>25</v>
      </c>
      <c r="C778" s="1">
        <v>42551</v>
      </c>
      <c r="D778" t="s">
        <v>1832</v>
      </c>
      <c r="E778">
        <v>13115020</v>
      </c>
      <c r="F778" t="s">
        <v>1833</v>
      </c>
      <c r="G778" s="4">
        <v>42566</v>
      </c>
      <c r="H778" t="s">
        <v>21</v>
      </c>
      <c r="I778" s="2">
        <v>871</v>
      </c>
      <c r="J778">
        <v>0</v>
      </c>
      <c r="K778" s="2">
        <v>871</v>
      </c>
      <c r="L778" s="3">
        <v>1</v>
      </c>
      <c r="M778" s="2">
        <v>871</v>
      </c>
      <c r="N778" s="3">
        <f t="array" ref="N778">$D$4</f>
        <v>3.55</v>
      </c>
      <c r="O778" s="2">
        <f t="array" ref="O778">IF(Tabela_padrão__GM_CONTAS_PAGAR_ABERTOS[[#This Row],[SIGLA_MOEDA]]="US$",Tabela_padrão__GM_CONTAS_PAGAR_ABERTOS[[#This Row],[VALOR_DOCUM]]*$D$4,Tabela_padrão__GM_CONTAS_PAGAR_ABERTOS[[#This Row],[SALDO_CONVERTIDO]])</f>
        <v>871</v>
      </c>
      <c r="P7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8" t="s">
        <v>28</v>
      </c>
      <c r="R778" t="s">
        <v>1834</v>
      </c>
      <c r="S778" s="1">
        <v>42557</v>
      </c>
      <c r="T778" t="s">
        <v>1835</v>
      </c>
      <c r="U778" s="3">
        <v>3.2435</v>
      </c>
      <c r="V778" s="2">
        <f>Tabela_padrão__GM_CONTAS_PAGAR_ABERTOS[[#This Row],[PTAX DESEMB]]*Tabela_padrão__GM_CONTAS_PAGAR_ABERTOS[[#This Row],[VALOR_DOCUM]]</f>
        <v>2825.0884999999998</v>
      </c>
    </row>
    <row r="779" spans="1:22" hidden="1" x14ac:dyDescent="0.2">
      <c r="A779" t="s">
        <v>17</v>
      </c>
      <c r="B779" t="s">
        <v>25</v>
      </c>
      <c r="C779" s="1">
        <v>42551</v>
      </c>
      <c r="D779" t="s">
        <v>417</v>
      </c>
      <c r="E779">
        <v>13115016</v>
      </c>
      <c r="F779" t="s">
        <v>1836</v>
      </c>
      <c r="G779" s="4">
        <v>42566</v>
      </c>
      <c r="H779" t="s">
        <v>21</v>
      </c>
      <c r="I779" s="2">
        <v>309.27</v>
      </c>
      <c r="J779">
        <v>0</v>
      </c>
      <c r="K779" s="2">
        <v>309.27</v>
      </c>
      <c r="L779" s="3">
        <v>1</v>
      </c>
      <c r="M779" s="2">
        <v>309.27</v>
      </c>
      <c r="N779" s="3">
        <f t="array" ref="N779">$D$4</f>
        <v>3.55</v>
      </c>
      <c r="O779" s="2">
        <f t="array" ref="O779">IF(Tabela_padrão__GM_CONTAS_PAGAR_ABERTOS[[#This Row],[SIGLA_MOEDA]]="US$",Tabela_padrão__GM_CONTAS_PAGAR_ABERTOS[[#This Row],[VALOR_DOCUM]]*$D$4,Tabela_padrão__GM_CONTAS_PAGAR_ABERTOS[[#This Row],[SALDO_CONVERTIDO]])</f>
        <v>309.27</v>
      </c>
      <c r="P7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79" t="s">
        <v>28</v>
      </c>
      <c r="R779" t="s">
        <v>1837</v>
      </c>
      <c r="S779" s="1">
        <v>42557</v>
      </c>
      <c r="T779" t="s">
        <v>1838</v>
      </c>
      <c r="U779" s="3">
        <v>3.2435</v>
      </c>
      <c r="V779" s="2">
        <f>Tabela_padrão__GM_CONTAS_PAGAR_ABERTOS[[#This Row],[PTAX DESEMB]]*Tabela_padrão__GM_CONTAS_PAGAR_ABERTOS[[#This Row],[VALOR_DOCUM]]</f>
        <v>1003.1172449999999</v>
      </c>
    </row>
    <row r="780" spans="1:22" hidden="1" x14ac:dyDescent="0.2">
      <c r="A780" t="s">
        <v>285</v>
      </c>
      <c r="B780" t="s">
        <v>18</v>
      </c>
      <c r="C780" s="1">
        <v>42551</v>
      </c>
      <c r="D780" t="s">
        <v>1839</v>
      </c>
      <c r="E780">
        <v>13106012</v>
      </c>
      <c r="F780" t="s">
        <v>1840</v>
      </c>
      <c r="G780" s="4">
        <v>42552</v>
      </c>
      <c r="H780" t="s">
        <v>21</v>
      </c>
      <c r="I780" s="2">
        <v>1703.42</v>
      </c>
      <c r="J780">
        <v>0</v>
      </c>
      <c r="K780" s="2">
        <v>1703.42</v>
      </c>
      <c r="L780" s="3">
        <v>1</v>
      </c>
      <c r="M780" s="2">
        <v>1703.42</v>
      </c>
      <c r="N780" s="3">
        <f t="array" ref="N780">$D$4</f>
        <v>3.55</v>
      </c>
      <c r="O780" s="2">
        <f t="array" ref="O780">IF(Tabela_padrão__GM_CONTAS_PAGAR_ABERTOS[[#This Row],[SIGLA_MOEDA]]="US$",Tabela_padrão__GM_CONTAS_PAGAR_ABERTOS[[#This Row],[VALOR_DOCUM]]*$D$4,Tabela_padrão__GM_CONTAS_PAGAR_ABERTOS[[#This Row],[SALDO_CONVERTIDO]])</f>
        <v>1703.42</v>
      </c>
      <c r="P7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0" t="s">
        <v>1841</v>
      </c>
      <c r="R780" t="s">
        <v>1842</v>
      </c>
      <c r="S780" s="1">
        <v>42557</v>
      </c>
      <c r="T780" t="s">
        <v>1843</v>
      </c>
      <c r="U780" s="3">
        <v>3.2435</v>
      </c>
      <c r="V780" s="2">
        <f>Tabela_padrão__GM_CONTAS_PAGAR_ABERTOS[[#This Row],[PTAX DESEMB]]*Tabela_padrão__GM_CONTAS_PAGAR_ABERTOS[[#This Row],[VALOR_DOCUM]]</f>
        <v>5525.04277</v>
      </c>
    </row>
    <row r="781" spans="1:22" hidden="1" x14ac:dyDescent="0.2">
      <c r="A781" t="s">
        <v>17</v>
      </c>
      <c r="B781" t="s">
        <v>160</v>
      </c>
      <c r="C781" s="1">
        <v>42555</v>
      </c>
      <c r="D781" t="s">
        <v>1844</v>
      </c>
      <c r="E781">
        <v>13101010</v>
      </c>
      <c r="F781" t="s">
        <v>1845</v>
      </c>
      <c r="G781" s="4">
        <v>42561</v>
      </c>
      <c r="H781" t="s">
        <v>21</v>
      </c>
      <c r="I781" s="2">
        <v>5276.44</v>
      </c>
      <c r="J781">
        <v>0</v>
      </c>
      <c r="K781" s="2">
        <v>5276.44</v>
      </c>
      <c r="L781" s="3">
        <v>1</v>
      </c>
      <c r="M781" s="2">
        <v>5276.44</v>
      </c>
      <c r="N781" s="3">
        <f t="array" ref="N781">$D$4</f>
        <v>3.55</v>
      </c>
      <c r="O781" s="2">
        <f t="array" ref="O781">IF(Tabela_padrão__GM_CONTAS_PAGAR_ABERTOS[[#This Row],[SIGLA_MOEDA]]="US$",Tabela_padrão__GM_CONTAS_PAGAR_ABERTOS[[#This Row],[VALOR_DOCUM]]*$D$4,Tabela_padrão__GM_CONTAS_PAGAR_ABERTOS[[#This Row],[SALDO_CONVERTIDO]])</f>
        <v>5276.44</v>
      </c>
      <c r="P7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1" t="s">
        <v>1846</v>
      </c>
      <c r="R781" t="s">
        <v>1847</v>
      </c>
      <c r="S781" s="1">
        <v>42557</v>
      </c>
      <c r="T781" t="s">
        <v>1848</v>
      </c>
      <c r="U781" s="3">
        <v>3.2298</v>
      </c>
      <c r="V781" s="2">
        <f>Tabela_padrão__GM_CONTAS_PAGAR_ABERTOS[[#This Row],[PTAX DESEMB]]*Tabela_padrão__GM_CONTAS_PAGAR_ABERTOS[[#This Row],[VALOR_DOCUM]]</f>
        <v>17041.845911999997</v>
      </c>
    </row>
    <row r="782" spans="1:22" hidden="1" x14ac:dyDescent="0.2">
      <c r="A782" t="s">
        <v>17</v>
      </c>
      <c r="B782" t="s">
        <v>80</v>
      </c>
      <c r="C782" s="1">
        <v>42555</v>
      </c>
      <c r="D782" t="s">
        <v>967</v>
      </c>
      <c r="E782">
        <v>13115016</v>
      </c>
      <c r="F782" t="s">
        <v>1849</v>
      </c>
      <c r="G782" s="4">
        <v>42592</v>
      </c>
      <c r="H782" t="s">
        <v>21</v>
      </c>
      <c r="I782" s="2">
        <v>10483.280000000001</v>
      </c>
      <c r="K782" s="2">
        <v>10483.280000000001</v>
      </c>
      <c r="L782" s="3">
        <v>1</v>
      </c>
      <c r="M782" s="2">
        <v>10483.280000000001</v>
      </c>
      <c r="N782" s="3">
        <f t="array" ref="N782">$D$4</f>
        <v>3.55</v>
      </c>
      <c r="O782" s="2">
        <f t="array" ref="O782">IF(Tabela_padrão__GM_CONTAS_PAGAR_ABERTOS[[#This Row],[SIGLA_MOEDA]]="US$",Tabela_padrão__GM_CONTAS_PAGAR_ABERTOS[[#This Row],[VALOR_DOCUM]]*$D$4,Tabela_padrão__GM_CONTAS_PAGAR_ABERTOS[[#This Row],[SALDO_CONVERTIDO]])</f>
        <v>10483.280000000001</v>
      </c>
      <c r="P7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2" t="s">
        <v>28</v>
      </c>
      <c r="R782" t="s">
        <v>969</v>
      </c>
      <c r="S782" s="1">
        <v>42557</v>
      </c>
      <c r="T782" t="s">
        <v>1850</v>
      </c>
      <c r="U782" s="3">
        <v>3.2298</v>
      </c>
      <c r="V782" s="2">
        <f>Tabela_padrão__GM_CONTAS_PAGAR_ABERTOS[[#This Row],[PTAX DESEMB]]*Tabela_padrão__GM_CONTAS_PAGAR_ABERTOS[[#This Row],[VALOR_DOCUM]]</f>
        <v>33858.897744000002</v>
      </c>
    </row>
    <row r="783" spans="1:22" hidden="1" x14ac:dyDescent="0.2">
      <c r="A783" t="s">
        <v>17</v>
      </c>
      <c r="B783" t="s">
        <v>25</v>
      </c>
      <c r="C783" s="1">
        <v>42556</v>
      </c>
      <c r="D783" t="s">
        <v>971</v>
      </c>
      <c r="E783">
        <v>13140014</v>
      </c>
      <c r="F783" t="s">
        <v>1851</v>
      </c>
      <c r="G783" s="4">
        <v>42558</v>
      </c>
      <c r="H783" t="s">
        <v>21</v>
      </c>
      <c r="I783" s="2">
        <v>72.36</v>
      </c>
      <c r="J783">
        <v>0</v>
      </c>
      <c r="K783" s="2">
        <v>72.36</v>
      </c>
      <c r="L783" s="3">
        <v>1</v>
      </c>
      <c r="M783" s="2">
        <v>72.36</v>
      </c>
      <c r="N783" s="3">
        <f t="array" ref="N783">$D$4</f>
        <v>3.55</v>
      </c>
      <c r="O783" s="2">
        <f t="array" ref="O783">IF(Tabela_padrão__GM_CONTAS_PAGAR_ABERTOS[[#This Row],[SIGLA_MOEDA]]="US$",Tabela_padrão__GM_CONTAS_PAGAR_ABERTOS[[#This Row],[VALOR_DOCUM]]*$D$4,Tabela_padrão__GM_CONTAS_PAGAR_ABERTOS[[#This Row],[SALDO_CONVERTIDO]])</f>
        <v>72.36</v>
      </c>
      <c r="P7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3" t="s">
        <v>973</v>
      </c>
      <c r="R783" t="s">
        <v>1852</v>
      </c>
      <c r="S783" s="1">
        <v>42557</v>
      </c>
      <c r="T783" t="s">
        <v>1853</v>
      </c>
      <c r="U783" s="3">
        <v>3.2480000000000002</v>
      </c>
      <c r="V783" s="2">
        <f>Tabela_padrão__GM_CONTAS_PAGAR_ABERTOS[[#This Row],[PTAX DESEMB]]*Tabela_padrão__GM_CONTAS_PAGAR_ABERTOS[[#This Row],[VALOR_DOCUM]]</f>
        <v>235.02528000000001</v>
      </c>
    </row>
    <row r="784" spans="1:22" hidden="1" x14ac:dyDescent="0.2">
      <c r="A784" t="s">
        <v>17</v>
      </c>
      <c r="B784" t="s">
        <v>25</v>
      </c>
      <c r="C784" s="1">
        <v>42556</v>
      </c>
      <c r="D784" t="s">
        <v>971</v>
      </c>
      <c r="E784">
        <v>13130021</v>
      </c>
      <c r="F784" t="s">
        <v>1854</v>
      </c>
      <c r="G784" s="4">
        <v>42558</v>
      </c>
      <c r="H784" t="s">
        <v>21</v>
      </c>
      <c r="I784" s="2">
        <v>76.62</v>
      </c>
      <c r="J784">
        <v>0</v>
      </c>
      <c r="K784" s="2">
        <v>76.62</v>
      </c>
      <c r="L784" s="3">
        <v>1</v>
      </c>
      <c r="M784" s="2">
        <v>76.62</v>
      </c>
      <c r="N784" s="3">
        <f t="array" ref="N784">$D$4</f>
        <v>3.55</v>
      </c>
      <c r="O784" s="2">
        <f t="array" ref="O784">IF(Tabela_padrão__GM_CONTAS_PAGAR_ABERTOS[[#This Row],[SIGLA_MOEDA]]="US$",Tabela_padrão__GM_CONTAS_PAGAR_ABERTOS[[#This Row],[VALOR_DOCUM]]*$D$4,Tabela_padrão__GM_CONTAS_PAGAR_ABERTOS[[#This Row],[SALDO_CONVERTIDO]])</f>
        <v>76.62</v>
      </c>
      <c r="P7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4" t="s">
        <v>973</v>
      </c>
      <c r="R784" t="s">
        <v>1855</v>
      </c>
      <c r="S784" s="1">
        <v>42557</v>
      </c>
      <c r="T784" t="s">
        <v>1856</v>
      </c>
      <c r="U784" s="3">
        <v>3.2480000000000002</v>
      </c>
      <c r="V784" s="2">
        <f>Tabela_padrão__GM_CONTAS_PAGAR_ABERTOS[[#This Row],[PTAX DESEMB]]*Tabela_padrão__GM_CONTAS_PAGAR_ABERTOS[[#This Row],[VALOR_DOCUM]]</f>
        <v>248.86176000000003</v>
      </c>
    </row>
    <row r="785" spans="1:22" hidden="1" x14ac:dyDescent="0.2">
      <c r="A785" t="s">
        <v>285</v>
      </c>
      <c r="B785" t="s">
        <v>18</v>
      </c>
      <c r="C785" s="1">
        <v>42527</v>
      </c>
      <c r="D785" t="s">
        <v>1857</v>
      </c>
      <c r="E785">
        <v>17101002</v>
      </c>
      <c r="F785" t="s">
        <v>1858</v>
      </c>
      <c r="G785" s="4">
        <v>42653</v>
      </c>
      <c r="H785" t="s">
        <v>21</v>
      </c>
      <c r="I785" s="2">
        <v>1219500</v>
      </c>
      <c r="J785">
        <v>0</v>
      </c>
      <c r="K785" s="2">
        <v>1219500</v>
      </c>
      <c r="L785" s="3">
        <v>1</v>
      </c>
      <c r="M785" s="2">
        <v>1219500</v>
      </c>
      <c r="N785" s="3">
        <f t="array" ref="N785">$D$4</f>
        <v>3.55</v>
      </c>
      <c r="O785" s="2">
        <f t="array" ref="O785">IF(Tabela_padrão__GM_CONTAS_PAGAR_ABERTOS[[#This Row],[SIGLA_MOEDA]]="US$",Tabela_padrão__GM_CONTAS_PAGAR_ABERTOS[[#This Row],[VALOR_DOCUM]]*$D$4,Tabela_padrão__GM_CONTAS_PAGAR_ABERTOS[[#This Row],[SALDO_CONVERTIDO]])</f>
        <v>1219500</v>
      </c>
      <c r="P7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5" t="s">
        <v>486</v>
      </c>
      <c r="R785" t="s">
        <v>1859</v>
      </c>
      <c r="S785" s="1">
        <v>42557</v>
      </c>
      <c r="T785" t="s">
        <v>1860</v>
      </c>
      <c r="U785" s="3">
        <v>3.5409000000000002</v>
      </c>
      <c r="V785" s="2">
        <f>Tabela_padrão__GM_CONTAS_PAGAR_ABERTOS[[#This Row],[PTAX DESEMB]]*Tabela_padrão__GM_CONTAS_PAGAR_ABERTOS[[#This Row],[VALOR_DOCUM]]</f>
        <v>4318127.55</v>
      </c>
    </row>
    <row r="786" spans="1:22" hidden="1" x14ac:dyDescent="0.2">
      <c r="A786" t="s">
        <v>17</v>
      </c>
      <c r="B786" t="s">
        <v>80</v>
      </c>
      <c r="C786" s="1">
        <v>42537</v>
      </c>
      <c r="D786" t="s">
        <v>1861</v>
      </c>
      <c r="E786">
        <v>13115016</v>
      </c>
      <c r="F786" t="s">
        <v>1862</v>
      </c>
      <c r="G786" s="4">
        <v>42561</v>
      </c>
      <c r="H786" t="s">
        <v>21</v>
      </c>
      <c r="I786" s="2">
        <v>560.91999999999996</v>
      </c>
      <c r="J786">
        <v>0</v>
      </c>
      <c r="K786" s="2">
        <v>560.91999999999996</v>
      </c>
      <c r="L786" s="3">
        <v>1</v>
      </c>
      <c r="M786" s="2">
        <v>560.91999999999996</v>
      </c>
      <c r="N786" s="3">
        <f t="array" ref="N786">$D$4</f>
        <v>3.55</v>
      </c>
      <c r="O786" s="2">
        <f t="array" ref="O786">IF(Tabela_padrão__GM_CONTAS_PAGAR_ABERTOS[[#This Row],[SIGLA_MOEDA]]="US$",Tabela_padrão__GM_CONTAS_PAGAR_ABERTOS[[#This Row],[VALOR_DOCUM]]*$D$4,Tabela_padrão__GM_CONTAS_PAGAR_ABERTOS[[#This Row],[SALDO_CONVERTIDO]])</f>
        <v>560.91999999999996</v>
      </c>
      <c r="P7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6" t="s">
        <v>28</v>
      </c>
      <c r="R786" t="s">
        <v>1863</v>
      </c>
      <c r="S786" s="1">
        <v>42557</v>
      </c>
      <c r="T786" t="s">
        <v>1864</v>
      </c>
      <c r="U786" s="3">
        <v>3.4767999999999999</v>
      </c>
      <c r="V786" s="2">
        <f>Tabela_padrão__GM_CONTAS_PAGAR_ABERTOS[[#This Row],[PTAX DESEMB]]*Tabela_padrão__GM_CONTAS_PAGAR_ABERTOS[[#This Row],[VALOR_DOCUM]]</f>
        <v>1950.2066559999998</v>
      </c>
    </row>
    <row r="787" spans="1:22" hidden="1" x14ac:dyDescent="0.2">
      <c r="A787" t="s">
        <v>17</v>
      </c>
      <c r="B787" t="s">
        <v>25</v>
      </c>
      <c r="C787" s="1">
        <v>42552</v>
      </c>
      <c r="D787" t="s">
        <v>655</v>
      </c>
      <c r="E787">
        <v>13115016</v>
      </c>
      <c r="F787" t="s">
        <v>1865</v>
      </c>
      <c r="G787" s="4">
        <v>42561</v>
      </c>
      <c r="H787" t="s">
        <v>21</v>
      </c>
      <c r="I787" s="2">
        <v>250</v>
      </c>
      <c r="J787">
        <v>0</v>
      </c>
      <c r="K787" s="2">
        <v>250</v>
      </c>
      <c r="L787" s="3">
        <v>1</v>
      </c>
      <c r="M787" s="2">
        <v>250</v>
      </c>
      <c r="N787" s="3">
        <f t="array" ref="N787">$D$4</f>
        <v>3.55</v>
      </c>
      <c r="O787" s="2">
        <f t="array" ref="O787">IF(Tabela_padrão__GM_CONTAS_PAGAR_ABERTOS[[#This Row],[SIGLA_MOEDA]]="US$",Tabela_padrão__GM_CONTAS_PAGAR_ABERTOS[[#This Row],[VALOR_DOCUM]]*$D$4,Tabela_padrão__GM_CONTAS_PAGAR_ABERTOS[[#This Row],[SALDO_CONVERTIDO]])</f>
        <v>250</v>
      </c>
      <c r="P7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7" t="s">
        <v>28</v>
      </c>
      <c r="R787" t="s">
        <v>1866</v>
      </c>
      <c r="S787" s="1">
        <v>42557</v>
      </c>
      <c r="T787" t="s">
        <v>1867</v>
      </c>
      <c r="U787" s="3">
        <v>3.2098</v>
      </c>
      <c r="V787" s="2">
        <f>Tabela_padrão__GM_CONTAS_PAGAR_ABERTOS[[#This Row],[PTAX DESEMB]]*Tabela_padrão__GM_CONTAS_PAGAR_ABERTOS[[#This Row],[VALOR_DOCUM]]</f>
        <v>802.45</v>
      </c>
    </row>
    <row r="788" spans="1:22" hidden="1" x14ac:dyDescent="0.2">
      <c r="A788" t="s">
        <v>17</v>
      </c>
      <c r="B788" t="s">
        <v>25</v>
      </c>
      <c r="C788" s="1">
        <v>42552</v>
      </c>
      <c r="D788" t="s">
        <v>705</v>
      </c>
      <c r="E788">
        <v>13115016</v>
      </c>
      <c r="F788" t="s">
        <v>1868</v>
      </c>
      <c r="G788" s="4">
        <v>42563</v>
      </c>
      <c r="H788" t="s">
        <v>21</v>
      </c>
      <c r="I788" s="2">
        <v>174.75</v>
      </c>
      <c r="J788">
        <v>0</v>
      </c>
      <c r="K788" s="2">
        <v>174.75</v>
      </c>
      <c r="L788" s="3">
        <v>1</v>
      </c>
      <c r="M788" s="2">
        <v>174.75</v>
      </c>
      <c r="N788" s="3">
        <f t="array" ref="N788">$D$4</f>
        <v>3.55</v>
      </c>
      <c r="O788" s="2">
        <f t="array" ref="O788">IF(Tabela_padrão__GM_CONTAS_PAGAR_ABERTOS[[#This Row],[SIGLA_MOEDA]]="US$",Tabela_padrão__GM_CONTAS_PAGAR_ABERTOS[[#This Row],[VALOR_DOCUM]]*$D$4,Tabela_padrão__GM_CONTAS_PAGAR_ABERTOS[[#This Row],[SALDO_CONVERTIDO]])</f>
        <v>174.75</v>
      </c>
      <c r="P7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8" t="s">
        <v>28</v>
      </c>
      <c r="R788" t="s">
        <v>956</v>
      </c>
      <c r="S788" s="1">
        <v>42557</v>
      </c>
      <c r="T788" t="s">
        <v>1869</v>
      </c>
      <c r="U788" s="3">
        <v>3.2098</v>
      </c>
      <c r="V788" s="2">
        <f>Tabela_padrão__GM_CONTAS_PAGAR_ABERTOS[[#This Row],[PTAX DESEMB]]*Tabela_padrão__GM_CONTAS_PAGAR_ABERTOS[[#This Row],[VALOR_DOCUM]]</f>
        <v>560.91255000000001</v>
      </c>
    </row>
    <row r="789" spans="1:22" hidden="1" x14ac:dyDescent="0.2">
      <c r="A789" t="s">
        <v>285</v>
      </c>
      <c r="B789" t="s">
        <v>18</v>
      </c>
      <c r="C789" s="1">
        <v>42534</v>
      </c>
      <c r="D789" t="s">
        <v>595</v>
      </c>
      <c r="E789">
        <v>19105017</v>
      </c>
      <c r="F789" t="s">
        <v>1870</v>
      </c>
      <c r="G789" s="4">
        <v>42534</v>
      </c>
      <c r="H789" t="s">
        <v>21</v>
      </c>
      <c r="I789" s="2">
        <v>10000</v>
      </c>
      <c r="K789" s="2">
        <v>10000</v>
      </c>
      <c r="L789" s="3">
        <v>1</v>
      </c>
      <c r="M789" s="2">
        <v>10000</v>
      </c>
      <c r="N789" s="3">
        <f t="array" ref="N789">$D$4</f>
        <v>3.55</v>
      </c>
      <c r="O789" s="2">
        <f t="array" ref="O789">IF(Tabela_padrão__GM_CONTAS_PAGAR_ABERTOS[[#This Row],[SIGLA_MOEDA]]="US$",Tabela_padrão__GM_CONTAS_PAGAR_ABERTOS[[#This Row],[VALOR_DOCUM]]*$D$4,Tabela_padrão__GM_CONTAS_PAGAR_ABERTOS[[#This Row],[SALDO_CONVERTIDO]])</f>
        <v>10000</v>
      </c>
      <c r="P7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89" t="s">
        <v>597</v>
      </c>
      <c r="R789" t="s">
        <v>1871</v>
      </c>
      <c r="S789" s="1">
        <v>42557</v>
      </c>
      <c r="T789" t="s">
        <v>1872</v>
      </c>
      <c r="U789" s="3">
        <v>3.4260999999999999</v>
      </c>
      <c r="V789" s="2">
        <f>Tabela_padrão__GM_CONTAS_PAGAR_ABERTOS[[#This Row],[PTAX DESEMB]]*Tabela_padrão__GM_CONTAS_PAGAR_ABERTOS[[#This Row],[VALOR_DOCUM]]</f>
        <v>34261</v>
      </c>
    </row>
    <row r="790" spans="1:22" hidden="1" x14ac:dyDescent="0.2">
      <c r="A790" t="s">
        <v>17</v>
      </c>
      <c r="B790" t="s">
        <v>80</v>
      </c>
      <c r="C790" s="1">
        <v>42536</v>
      </c>
      <c r="D790" t="s">
        <v>417</v>
      </c>
      <c r="E790">
        <v>13115016</v>
      </c>
      <c r="F790" t="s">
        <v>1873</v>
      </c>
      <c r="G790" s="4">
        <v>42566</v>
      </c>
      <c r="H790" t="s">
        <v>21</v>
      </c>
      <c r="I790" s="2">
        <v>427.86</v>
      </c>
      <c r="J790">
        <v>0</v>
      </c>
      <c r="K790" s="2">
        <v>427.86</v>
      </c>
      <c r="L790" s="3">
        <v>1</v>
      </c>
      <c r="M790" s="2">
        <v>427.86</v>
      </c>
      <c r="N790" s="3">
        <f t="array" ref="N790">$D$4</f>
        <v>3.55</v>
      </c>
      <c r="O790" s="2">
        <f t="array" ref="O790">IF(Tabela_padrão__GM_CONTAS_PAGAR_ABERTOS[[#This Row],[SIGLA_MOEDA]]="US$",Tabela_padrão__GM_CONTAS_PAGAR_ABERTOS[[#This Row],[VALOR_DOCUM]]*$D$4,Tabela_padrão__GM_CONTAS_PAGAR_ABERTOS[[#This Row],[SALDO_CONVERTIDO]])</f>
        <v>427.86</v>
      </c>
      <c r="P7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0" t="s">
        <v>28</v>
      </c>
      <c r="R790" t="s">
        <v>1874</v>
      </c>
      <c r="S790" s="1">
        <v>42557</v>
      </c>
      <c r="T790" t="s">
        <v>1875</v>
      </c>
      <c r="U790" s="3">
        <v>3.4839000000000002</v>
      </c>
      <c r="V790" s="2">
        <f>Tabela_padrão__GM_CONTAS_PAGAR_ABERTOS[[#This Row],[PTAX DESEMB]]*Tabela_padrão__GM_CONTAS_PAGAR_ABERTOS[[#This Row],[VALOR_DOCUM]]</f>
        <v>1490.6214540000001</v>
      </c>
    </row>
    <row r="791" spans="1:22" hidden="1" x14ac:dyDescent="0.2">
      <c r="A791" t="s">
        <v>17</v>
      </c>
      <c r="B791" t="s">
        <v>80</v>
      </c>
      <c r="C791" s="1">
        <v>42545</v>
      </c>
      <c r="D791" t="s">
        <v>905</v>
      </c>
      <c r="E791">
        <v>13115001</v>
      </c>
      <c r="F791" t="s">
        <v>1876</v>
      </c>
      <c r="G791" s="4">
        <v>42855</v>
      </c>
      <c r="H791" t="s">
        <v>21</v>
      </c>
      <c r="I791" s="2">
        <v>30109</v>
      </c>
      <c r="J791">
        <v>0</v>
      </c>
      <c r="K791" s="2">
        <v>30109</v>
      </c>
      <c r="L791" s="3">
        <v>1</v>
      </c>
      <c r="M791" s="2">
        <v>30109</v>
      </c>
      <c r="N791" s="3">
        <f t="array" ref="N791">$D$4</f>
        <v>3.55</v>
      </c>
      <c r="O791" s="2">
        <f t="array" ref="O791">IF(Tabela_padrão__GM_CONTAS_PAGAR_ABERTOS[[#This Row],[SIGLA_MOEDA]]="US$",Tabela_padrão__GM_CONTAS_PAGAR_ABERTOS[[#This Row],[VALOR_DOCUM]]*$D$4,Tabela_padrão__GM_CONTAS_PAGAR_ABERTOS[[#This Row],[SALDO_CONVERTIDO]])</f>
        <v>30109</v>
      </c>
      <c r="P7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1" t="s">
        <v>28</v>
      </c>
      <c r="R791" t="s">
        <v>1877</v>
      </c>
      <c r="S791" s="1">
        <v>42557</v>
      </c>
      <c r="T791" t="s">
        <v>1878</v>
      </c>
      <c r="U791" s="3">
        <v>3.3532999999999999</v>
      </c>
      <c r="V791" s="2">
        <f>Tabela_padrão__GM_CONTAS_PAGAR_ABERTOS[[#This Row],[PTAX DESEMB]]*Tabela_padrão__GM_CONTAS_PAGAR_ABERTOS[[#This Row],[VALOR_DOCUM]]</f>
        <v>100964.5097</v>
      </c>
    </row>
    <row r="792" spans="1:22" hidden="1" x14ac:dyDescent="0.2">
      <c r="A792" t="s">
        <v>17</v>
      </c>
      <c r="B792" t="s">
        <v>25</v>
      </c>
      <c r="C792" s="1">
        <v>42557</v>
      </c>
      <c r="D792" t="s">
        <v>1713</v>
      </c>
      <c r="E792">
        <v>13115016</v>
      </c>
      <c r="F792" t="s">
        <v>1879</v>
      </c>
      <c r="G792" s="4">
        <v>42572</v>
      </c>
      <c r="H792" t="s">
        <v>21</v>
      </c>
      <c r="I792" s="2">
        <v>400</v>
      </c>
      <c r="J792">
        <v>0</v>
      </c>
      <c r="K792" s="2">
        <v>400</v>
      </c>
      <c r="L792" s="3">
        <v>1</v>
      </c>
      <c r="M792" s="2">
        <v>400</v>
      </c>
      <c r="N792" s="3">
        <f t="array" ref="N792">$D$4</f>
        <v>3.55</v>
      </c>
      <c r="O792" s="2">
        <f t="array" ref="O792">IF(Tabela_padrão__GM_CONTAS_PAGAR_ABERTOS[[#This Row],[SIGLA_MOEDA]]="US$",Tabela_padrão__GM_CONTAS_PAGAR_ABERTOS[[#This Row],[VALOR_DOCUM]]*$D$4,Tabela_padrão__GM_CONTAS_PAGAR_ABERTOS[[#This Row],[SALDO_CONVERTIDO]])</f>
        <v>400</v>
      </c>
      <c r="P7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2" t="s">
        <v>28</v>
      </c>
      <c r="R792" t="s">
        <v>960</v>
      </c>
      <c r="S792" s="1">
        <v>42557</v>
      </c>
      <c r="T792" t="s">
        <v>1880</v>
      </c>
      <c r="U792" s="3">
        <v>3.2904</v>
      </c>
      <c r="V792" s="2">
        <f>Tabela_padrão__GM_CONTAS_PAGAR_ABERTOS[[#This Row],[PTAX DESEMB]]*Tabela_padrão__GM_CONTAS_PAGAR_ABERTOS[[#This Row],[VALOR_DOCUM]]</f>
        <v>1316.16</v>
      </c>
    </row>
    <row r="793" spans="1:22" hidden="1" x14ac:dyDescent="0.2">
      <c r="A793" t="s">
        <v>17</v>
      </c>
      <c r="B793" t="s">
        <v>25</v>
      </c>
      <c r="C793" s="1">
        <v>42557</v>
      </c>
      <c r="D793" t="s">
        <v>1881</v>
      </c>
      <c r="E793">
        <v>13115016</v>
      </c>
      <c r="F793" t="s">
        <v>1882</v>
      </c>
      <c r="G793" s="4">
        <v>42569</v>
      </c>
      <c r="H793" t="s">
        <v>21</v>
      </c>
      <c r="I793" s="2">
        <v>140.86000000000001</v>
      </c>
      <c r="J793">
        <v>0</v>
      </c>
      <c r="K793" s="2">
        <v>140.86000000000001</v>
      </c>
      <c r="L793" s="3">
        <v>1</v>
      </c>
      <c r="M793" s="2">
        <v>140.86000000000001</v>
      </c>
      <c r="N793" s="3">
        <f t="array" ref="N793">$D$4</f>
        <v>3.55</v>
      </c>
      <c r="O793" s="2">
        <f t="array" ref="O793">IF(Tabela_padrão__GM_CONTAS_PAGAR_ABERTOS[[#This Row],[SIGLA_MOEDA]]="US$",Tabela_padrão__GM_CONTAS_PAGAR_ABERTOS[[#This Row],[VALOR_DOCUM]]*$D$4,Tabela_padrão__GM_CONTAS_PAGAR_ABERTOS[[#This Row],[SALDO_CONVERTIDO]])</f>
        <v>140.86000000000001</v>
      </c>
      <c r="P7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3" t="s">
        <v>28</v>
      </c>
      <c r="R793" t="s">
        <v>682</v>
      </c>
      <c r="S793" s="1">
        <v>42557</v>
      </c>
      <c r="T793" t="s">
        <v>1883</v>
      </c>
      <c r="U793" s="3">
        <v>3.2904</v>
      </c>
      <c r="V793" s="2">
        <f>Tabela_padrão__GM_CONTAS_PAGAR_ABERTOS[[#This Row],[PTAX DESEMB]]*Tabela_padrão__GM_CONTAS_PAGAR_ABERTOS[[#This Row],[VALOR_DOCUM]]</f>
        <v>463.48574400000007</v>
      </c>
    </row>
    <row r="794" spans="1:22" hidden="1" x14ac:dyDescent="0.2">
      <c r="A794" t="s">
        <v>17</v>
      </c>
      <c r="B794" t="s">
        <v>25</v>
      </c>
      <c r="C794" s="1">
        <v>42555</v>
      </c>
      <c r="D794" t="s">
        <v>870</v>
      </c>
      <c r="E794">
        <v>13115016</v>
      </c>
      <c r="F794" t="s">
        <v>1884</v>
      </c>
      <c r="G794" s="4">
        <v>42575</v>
      </c>
      <c r="H794" t="s">
        <v>21</v>
      </c>
      <c r="I794" s="2">
        <v>1485</v>
      </c>
      <c r="J794">
        <v>0</v>
      </c>
      <c r="K794" s="2">
        <v>1485</v>
      </c>
      <c r="L794" s="3">
        <v>1</v>
      </c>
      <c r="M794" s="2">
        <v>1485</v>
      </c>
      <c r="N794" s="3">
        <f t="array" ref="N794">$D$4</f>
        <v>3.55</v>
      </c>
      <c r="O794" s="2">
        <f t="array" ref="O794">IF(Tabela_padrão__GM_CONTAS_PAGAR_ABERTOS[[#This Row],[SIGLA_MOEDA]]="US$",Tabela_padrão__GM_CONTAS_PAGAR_ABERTOS[[#This Row],[VALOR_DOCUM]]*$D$4,Tabela_padrão__GM_CONTAS_PAGAR_ABERTOS[[#This Row],[SALDO_CONVERTIDO]])</f>
        <v>1485</v>
      </c>
      <c r="P7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4" t="s">
        <v>28</v>
      </c>
      <c r="R794" t="s">
        <v>657</v>
      </c>
      <c r="S794" s="1">
        <v>42557</v>
      </c>
      <c r="T794" t="s">
        <v>1885</v>
      </c>
      <c r="U794" s="3">
        <v>3.2298</v>
      </c>
      <c r="V794" s="2">
        <f>Tabela_padrão__GM_CONTAS_PAGAR_ABERTOS[[#This Row],[PTAX DESEMB]]*Tabela_padrão__GM_CONTAS_PAGAR_ABERTOS[[#This Row],[VALOR_DOCUM]]</f>
        <v>4796.2529999999997</v>
      </c>
    </row>
    <row r="795" spans="1:22" hidden="1" x14ac:dyDescent="0.2">
      <c r="A795" t="s">
        <v>17</v>
      </c>
      <c r="B795" t="s">
        <v>25</v>
      </c>
      <c r="C795" s="1">
        <v>42555</v>
      </c>
      <c r="D795" t="s">
        <v>1630</v>
      </c>
      <c r="E795">
        <v>13115005</v>
      </c>
      <c r="F795" t="s">
        <v>1886</v>
      </c>
      <c r="G795" s="4">
        <v>42572</v>
      </c>
      <c r="H795" t="s">
        <v>21</v>
      </c>
      <c r="I795" s="2">
        <v>375</v>
      </c>
      <c r="J795">
        <v>0</v>
      </c>
      <c r="K795" s="2">
        <v>375</v>
      </c>
      <c r="L795" s="3">
        <v>1</v>
      </c>
      <c r="M795" s="2">
        <v>375</v>
      </c>
      <c r="N795" s="3">
        <f t="array" ref="N795">$D$4</f>
        <v>3.55</v>
      </c>
      <c r="O795" s="2">
        <f t="array" ref="O795">IF(Tabela_padrão__GM_CONTAS_PAGAR_ABERTOS[[#This Row],[SIGLA_MOEDA]]="US$",Tabela_padrão__GM_CONTAS_PAGAR_ABERTOS[[#This Row],[VALOR_DOCUM]]*$D$4,Tabela_padrão__GM_CONTAS_PAGAR_ABERTOS[[#This Row],[SALDO_CONVERTIDO]])</f>
        <v>375</v>
      </c>
      <c r="P7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5" t="s">
        <v>28</v>
      </c>
      <c r="R795" t="s">
        <v>1640</v>
      </c>
      <c r="S795" s="1">
        <v>42557</v>
      </c>
      <c r="T795" t="s">
        <v>1887</v>
      </c>
      <c r="U795" s="3">
        <v>3.2298</v>
      </c>
      <c r="V795" s="2">
        <f>Tabela_padrão__GM_CONTAS_PAGAR_ABERTOS[[#This Row],[PTAX DESEMB]]*Tabela_padrão__GM_CONTAS_PAGAR_ABERTOS[[#This Row],[VALOR_DOCUM]]</f>
        <v>1211.175</v>
      </c>
    </row>
    <row r="796" spans="1:22" hidden="1" x14ac:dyDescent="0.2">
      <c r="A796" t="s">
        <v>17</v>
      </c>
      <c r="B796" t="s">
        <v>25</v>
      </c>
      <c r="C796" s="1">
        <v>42555</v>
      </c>
      <c r="D796" t="s">
        <v>1820</v>
      </c>
      <c r="E796">
        <v>13115020</v>
      </c>
      <c r="F796" t="s">
        <v>1888</v>
      </c>
      <c r="G796" s="4">
        <v>42568</v>
      </c>
      <c r="H796" t="s">
        <v>21</v>
      </c>
      <c r="I796" s="2">
        <v>215</v>
      </c>
      <c r="J796">
        <v>0</v>
      </c>
      <c r="K796" s="2">
        <v>215</v>
      </c>
      <c r="L796" s="3">
        <v>1</v>
      </c>
      <c r="M796" s="2">
        <v>215</v>
      </c>
      <c r="N796" s="3">
        <f t="array" ref="N796">$D$4</f>
        <v>3.55</v>
      </c>
      <c r="O796" s="2">
        <f t="array" ref="O796">IF(Tabela_padrão__GM_CONTAS_PAGAR_ABERTOS[[#This Row],[SIGLA_MOEDA]]="US$",Tabela_padrão__GM_CONTAS_PAGAR_ABERTOS[[#This Row],[VALOR_DOCUM]]*$D$4,Tabela_padrão__GM_CONTAS_PAGAR_ABERTOS[[#This Row],[SALDO_CONVERTIDO]])</f>
        <v>215</v>
      </c>
      <c r="P7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6" t="s">
        <v>28</v>
      </c>
      <c r="R796" t="s">
        <v>1889</v>
      </c>
      <c r="S796" s="1">
        <v>42557</v>
      </c>
      <c r="T796" t="s">
        <v>1890</v>
      </c>
      <c r="U796" s="3">
        <v>3.2298</v>
      </c>
      <c r="V796" s="2">
        <f>Tabela_padrão__GM_CONTAS_PAGAR_ABERTOS[[#This Row],[PTAX DESEMB]]*Tabela_padrão__GM_CONTAS_PAGAR_ABERTOS[[#This Row],[VALOR_DOCUM]]</f>
        <v>694.40700000000004</v>
      </c>
    </row>
    <row r="797" spans="1:22" hidden="1" x14ac:dyDescent="0.2">
      <c r="A797" t="s">
        <v>17</v>
      </c>
      <c r="B797" t="s">
        <v>18</v>
      </c>
      <c r="C797" s="1">
        <v>42537</v>
      </c>
      <c r="D797" t="s">
        <v>876</v>
      </c>
      <c r="E797">
        <v>13130029</v>
      </c>
      <c r="F797" t="s">
        <v>1891</v>
      </c>
      <c r="G797" s="4">
        <v>42593</v>
      </c>
      <c r="H797" t="s">
        <v>21</v>
      </c>
      <c r="I797" s="2">
        <v>2475.25</v>
      </c>
      <c r="K797" s="2">
        <v>2475.25</v>
      </c>
      <c r="L797" s="3">
        <v>1</v>
      </c>
      <c r="M797" s="2">
        <v>2475.25</v>
      </c>
      <c r="N797" s="3">
        <f t="array" ref="N797">$D$4</f>
        <v>3.55</v>
      </c>
      <c r="O797" s="2">
        <f t="array" ref="O797">IF(Tabela_padrão__GM_CONTAS_PAGAR_ABERTOS[[#This Row],[SIGLA_MOEDA]]="US$",Tabela_padrão__GM_CONTAS_PAGAR_ABERTOS[[#This Row],[VALOR_DOCUM]]*$D$4,Tabela_padrão__GM_CONTAS_PAGAR_ABERTOS[[#This Row],[SALDO_CONVERTIDO]])</f>
        <v>2475.25</v>
      </c>
      <c r="P7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7" t="s">
        <v>878</v>
      </c>
      <c r="R797" t="s">
        <v>1892</v>
      </c>
      <c r="S797" s="1">
        <v>42557</v>
      </c>
      <c r="T797" t="s">
        <v>1893</v>
      </c>
      <c r="U797" s="3">
        <v>3.4767999999999999</v>
      </c>
      <c r="V797" s="2">
        <f>Tabela_padrão__GM_CONTAS_PAGAR_ABERTOS[[#This Row],[PTAX DESEMB]]*Tabela_padrão__GM_CONTAS_PAGAR_ABERTOS[[#This Row],[VALOR_DOCUM]]</f>
        <v>8605.9491999999991</v>
      </c>
    </row>
    <row r="798" spans="1:22" hidden="1" x14ac:dyDescent="0.2">
      <c r="A798" t="s">
        <v>17</v>
      </c>
      <c r="B798" t="s">
        <v>202</v>
      </c>
      <c r="C798" s="1">
        <v>42556</v>
      </c>
      <c r="D798" t="s">
        <v>1894</v>
      </c>
      <c r="E798">
        <v>13106002</v>
      </c>
      <c r="F798" t="s">
        <v>1033</v>
      </c>
      <c r="G798" s="4">
        <v>42569</v>
      </c>
      <c r="H798" t="s">
        <v>21</v>
      </c>
      <c r="I798" s="2">
        <v>102.16</v>
      </c>
      <c r="J798">
        <v>0</v>
      </c>
      <c r="K798" s="2">
        <v>102.16</v>
      </c>
      <c r="L798" s="3">
        <v>1</v>
      </c>
      <c r="M798" s="2">
        <v>102.16</v>
      </c>
      <c r="N798" s="3">
        <f t="array" ref="N798">$D$4</f>
        <v>3.55</v>
      </c>
      <c r="O798" s="2">
        <f t="array" ref="O798">IF(Tabela_padrão__GM_CONTAS_PAGAR_ABERTOS[[#This Row],[SIGLA_MOEDA]]="US$",Tabela_padrão__GM_CONTAS_PAGAR_ABERTOS[[#This Row],[VALOR_DOCUM]]*$D$4,Tabela_padrão__GM_CONTAS_PAGAR_ABERTOS[[#This Row],[SALDO_CONVERTIDO]])</f>
        <v>102.16</v>
      </c>
      <c r="P7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8" t="s">
        <v>732</v>
      </c>
      <c r="R798" t="s">
        <v>1895</v>
      </c>
      <c r="S798" s="1">
        <v>42557</v>
      </c>
      <c r="T798" t="s">
        <v>1896</v>
      </c>
      <c r="U798" s="3">
        <v>3.2480000000000002</v>
      </c>
      <c r="V798" s="2">
        <f>Tabela_padrão__GM_CONTAS_PAGAR_ABERTOS[[#This Row],[PTAX DESEMB]]*Tabela_padrão__GM_CONTAS_PAGAR_ABERTOS[[#This Row],[VALOR_DOCUM]]</f>
        <v>331.81567999999999</v>
      </c>
    </row>
    <row r="799" spans="1:22" hidden="1" x14ac:dyDescent="0.2">
      <c r="A799" t="s">
        <v>17</v>
      </c>
      <c r="B799" t="s">
        <v>25</v>
      </c>
      <c r="C799" s="1">
        <v>42543</v>
      </c>
      <c r="D799" t="s">
        <v>1719</v>
      </c>
      <c r="E799">
        <v>15101003</v>
      </c>
      <c r="F799" t="s">
        <v>1897</v>
      </c>
      <c r="G799" s="4">
        <v>42563</v>
      </c>
      <c r="H799" t="s">
        <v>21</v>
      </c>
      <c r="I799" s="2">
        <v>3200</v>
      </c>
      <c r="J799">
        <v>0</v>
      </c>
      <c r="K799" s="2">
        <v>3200</v>
      </c>
      <c r="L799" s="3">
        <v>1</v>
      </c>
      <c r="M799" s="2">
        <v>3200</v>
      </c>
      <c r="N799" s="3">
        <f t="array" ref="N799">$D$4</f>
        <v>3.55</v>
      </c>
      <c r="O799" s="2">
        <f t="array" ref="O799">IF(Tabela_padrão__GM_CONTAS_PAGAR_ABERTOS[[#This Row],[SIGLA_MOEDA]]="US$",Tabela_padrão__GM_CONTAS_PAGAR_ABERTOS[[#This Row],[VALOR_DOCUM]]*$D$4,Tabela_padrão__GM_CONTAS_PAGAR_ABERTOS[[#This Row],[SALDO_CONVERTIDO]])</f>
        <v>3200</v>
      </c>
      <c r="P7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799" t="s">
        <v>28</v>
      </c>
      <c r="R799" t="s">
        <v>1898</v>
      </c>
      <c r="S799" s="1">
        <v>42557</v>
      </c>
      <c r="T799" t="s">
        <v>1899</v>
      </c>
      <c r="U799" s="3">
        <v>3.3896999999999999</v>
      </c>
      <c r="V799" s="2">
        <f>Tabela_padrão__GM_CONTAS_PAGAR_ABERTOS[[#This Row],[PTAX DESEMB]]*Tabela_padrão__GM_CONTAS_PAGAR_ABERTOS[[#This Row],[VALOR_DOCUM]]</f>
        <v>10847.039999999999</v>
      </c>
    </row>
    <row r="800" spans="1:22" hidden="1" x14ac:dyDescent="0.2">
      <c r="A800" t="s">
        <v>17</v>
      </c>
      <c r="B800" t="s">
        <v>202</v>
      </c>
      <c r="C800" s="1">
        <v>42543</v>
      </c>
      <c r="D800" t="s">
        <v>548</v>
      </c>
      <c r="E800">
        <v>15101003</v>
      </c>
      <c r="F800" t="s">
        <v>1050</v>
      </c>
      <c r="G800" s="4">
        <v>42595</v>
      </c>
      <c r="H800" t="s">
        <v>21</v>
      </c>
      <c r="I800" s="2">
        <v>1230</v>
      </c>
      <c r="K800" s="2">
        <v>1230</v>
      </c>
      <c r="L800" s="3">
        <v>1</v>
      </c>
      <c r="M800" s="2">
        <v>1230</v>
      </c>
      <c r="N800" s="3">
        <f t="array" ref="N800">$D$4</f>
        <v>3.55</v>
      </c>
      <c r="O800" s="2">
        <f t="array" ref="O800">IF(Tabela_padrão__GM_CONTAS_PAGAR_ABERTOS[[#This Row],[SIGLA_MOEDA]]="US$",Tabela_padrão__GM_CONTAS_PAGAR_ABERTOS[[#This Row],[VALOR_DOCUM]]*$D$4,Tabela_padrão__GM_CONTAS_PAGAR_ABERTOS[[#This Row],[SALDO_CONVERTIDO]])</f>
        <v>1230</v>
      </c>
      <c r="P8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0" t="s">
        <v>28</v>
      </c>
      <c r="R800" t="s">
        <v>1051</v>
      </c>
      <c r="S800" s="1">
        <v>42557</v>
      </c>
      <c r="T800" t="s">
        <v>1900</v>
      </c>
      <c r="U800" s="3">
        <v>3.3896999999999999</v>
      </c>
      <c r="V800" s="2">
        <f>Tabela_padrão__GM_CONTAS_PAGAR_ABERTOS[[#This Row],[PTAX DESEMB]]*Tabela_padrão__GM_CONTAS_PAGAR_ABERTOS[[#This Row],[VALOR_DOCUM]]</f>
        <v>4169.3310000000001</v>
      </c>
    </row>
    <row r="801" spans="1:22" hidden="1" x14ac:dyDescent="0.2">
      <c r="A801" t="s">
        <v>17</v>
      </c>
      <c r="B801" t="s">
        <v>202</v>
      </c>
      <c r="C801" s="1">
        <v>42543</v>
      </c>
      <c r="D801" t="s">
        <v>548</v>
      </c>
      <c r="E801">
        <v>15101003</v>
      </c>
      <c r="F801" t="s">
        <v>1050</v>
      </c>
      <c r="G801" s="4">
        <v>42656</v>
      </c>
      <c r="H801" t="s">
        <v>21</v>
      </c>
      <c r="I801" s="2">
        <v>1230</v>
      </c>
      <c r="K801" s="2">
        <v>1230</v>
      </c>
      <c r="L801" s="3">
        <v>1</v>
      </c>
      <c r="M801" s="2">
        <v>1230</v>
      </c>
      <c r="N801" s="3">
        <f t="array" ref="N801">$D$4</f>
        <v>3.55</v>
      </c>
      <c r="O801" s="2">
        <f t="array" ref="O801">IF(Tabela_padrão__GM_CONTAS_PAGAR_ABERTOS[[#This Row],[SIGLA_MOEDA]]="US$",Tabela_padrão__GM_CONTAS_PAGAR_ABERTOS[[#This Row],[VALOR_DOCUM]]*$D$4,Tabela_padrão__GM_CONTAS_PAGAR_ABERTOS[[#This Row],[SALDO_CONVERTIDO]])</f>
        <v>1230</v>
      </c>
      <c r="P8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1" t="s">
        <v>28</v>
      </c>
      <c r="R801" t="s">
        <v>1051</v>
      </c>
      <c r="S801" s="1">
        <v>42557</v>
      </c>
      <c r="T801" t="s">
        <v>1901</v>
      </c>
      <c r="U801" s="3">
        <v>3.3896999999999999</v>
      </c>
      <c r="V801" s="2">
        <f>Tabela_padrão__GM_CONTAS_PAGAR_ABERTOS[[#This Row],[PTAX DESEMB]]*Tabela_padrão__GM_CONTAS_PAGAR_ABERTOS[[#This Row],[VALOR_DOCUM]]</f>
        <v>4169.3310000000001</v>
      </c>
    </row>
    <row r="802" spans="1:22" hidden="1" x14ac:dyDescent="0.2">
      <c r="A802" t="s">
        <v>17</v>
      </c>
      <c r="B802" t="s">
        <v>25</v>
      </c>
      <c r="C802" s="1">
        <v>42544</v>
      </c>
      <c r="D802" t="s">
        <v>417</v>
      </c>
      <c r="E802">
        <v>13115016</v>
      </c>
      <c r="F802" t="s">
        <v>1902</v>
      </c>
      <c r="G802" s="4">
        <v>42566</v>
      </c>
      <c r="H802" t="s">
        <v>21</v>
      </c>
      <c r="I802" s="2">
        <v>27096.79</v>
      </c>
      <c r="J802">
        <v>0</v>
      </c>
      <c r="K802" s="2">
        <v>27096.79</v>
      </c>
      <c r="L802" s="3">
        <v>1</v>
      </c>
      <c r="M802" s="2">
        <v>27096.79</v>
      </c>
      <c r="N802" s="3">
        <f t="array" ref="N802">$D$4</f>
        <v>3.55</v>
      </c>
      <c r="O802" s="2">
        <f t="array" ref="O802">IF(Tabela_padrão__GM_CONTAS_PAGAR_ABERTOS[[#This Row],[SIGLA_MOEDA]]="US$",Tabela_padrão__GM_CONTAS_PAGAR_ABERTOS[[#This Row],[VALOR_DOCUM]]*$D$4,Tabela_padrão__GM_CONTAS_PAGAR_ABERTOS[[#This Row],[SALDO_CONVERTIDO]])</f>
        <v>27096.79</v>
      </c>
      <c r="P8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2" t="s">
        <v>28</v>
      </c>
      <c r="R802" t="s">
        <v>1903</v>
      </c>
      <c r="S802" s="1">
        <v>42557</v>
      </c>
      <c r="T802" t="s">
        <v>1904</v>
      </c>
      <c r="U802" s="3">
        <v>3.3883000000000001</v>
      </c>
      <c r="V802" s="2">
        <f>Tabela_padrão__GM_CONTAS_PAGAR_ABERTOS[[#This Row],[PTAX DESEMB]]*Tabela_padrão__GM_CONTAS_PAGAR_ABERTOS[[#This Row],[VALOR_DOCUM]]</f>
        <v>91812.053557000007</v>
      </c>
    </row>
    <row r="803" spans="1:22" hidden="1" x14ac:dyDescent="0.2">
      <c r="A803" t="s">
        <v>17</v>
      </c>
      <c r="B803" t="s">
        <v>80</v>
      </c>
      <c r="C803" s="1">
        <v>42542</v>
      </c>
      <c r="D803" t="s">
        <v>1702</v>
      </c>
      <c r="E803">
        <v>13130006</v>
      </c>
      <c r="F803" t="s">
        <v>1905</v>
      </c>
      <c r="G803" s="4">
        <v>42566</v>
      </c>
      <c r="H803" t="s">
        <v>21</v>
      </c>
      <c r="I803" s="2">
        <v>41.6</v>
      </c>
      <c r="J803">
        <v>0</v>
      </c>
      <c r="K803" s="2">
        <v>41.6</v>
      </c>
      <c r="L803" s="3">
        <v>1</v>
      </c>
      <c r="M803" s="2">
        <v>41.6</v>
      </c>
      <c r="N803" s="3">
        <f t="array" ref="N803">$D$4</f>
        <v>3.55</v>
      </c>
      <c r="O803" s="2">
        <f t="array" ref="O803">IF(Tabela_padrão__GM_CONTAS_PAGAR_ABERTOS[[#This Row],[SIGLA_MOEDA]]="US$",Tabela_padrão__GM_CONTAS_PAGAR_ABERTOS[[#This Row],[VALOR_DOCUM]]*$D$4,Tabela_padrão__GM_CONTAS_PAGAR_ABERTOS[[#This Row],[SALDO_CONVERTIDO]])</f>
        <v>41.6</v>
      </c>
      <c r="P8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3" t="s">
        <v>28</v>
      </c>
      <c r="R803" t="s">
        <v>1906</v>
      </c>
      <c r="S803" s="1">
        <v>42557</v>
      </c>
      <c r="T803" t="s">
        <v>1907</v>
      </c>
      <c r="U803" s="3">
        <v>3.3835000000000002</v>
      </c>
      <c r="V803" s="2">
        <f>Tabela_padrão__GM_CONTAS_PAGAR_ABERTOS[[#This Row],[PTAX DESEMB]]*Tabela_padrão__GM_CONTAS_PAGAR_ABERTOS[[#This Row],[VALOR_DOCUM]]</f>
        <v>140.75360000000001</v>
      </c>
    </row>
    <row r="804" spans="1:22" hidden="1" x14ac:dyDescent="0.2">
      <c r="A804" t="s">
        <v>17</v>
      </c>
      <c r="B804" t="s">
        <v>202</v>
      </c>
      <c r="C804" s="1">
        <v>42536</v>
      </c>
      <c r="D804" t="s">
        <v>776</v>
      </c>
      <c r="E804">
        <v>13115016</v>
      </c>
      <c r="F804" t="s">
        <v>1908</v>
      </c>
      <c r="G804" s="4">
        <v>42558</v>
      </c>
      <c r="H804" t="s">
        <v>21</v>
      </c>
      <c r="I804" s="2">
        <v>65.02</v>
      </c>
      <c r="J804">
        <v>0</v>
      </c>
      <c r="K804" s="2">
        <v>65.02</v>
      </c>
      <c r="L804" s="3">
        <v>1</v>
      </c>
      <c r="M804" s="2">
        <v>65.02</v>
      </c>
      <c r="N804" s="3">
        <f t="array" ref="N804">$D$4</f>
        <v>3.55</v>
      </c>
      <c r="O804" s="2">
        <f t="array" ref="O804">IF(Tabela_padrão__GM_CONTAS_PAGAR_ABERTOS[[#This Row],[SIGLA_MOEDA]]="US$",Tabela_padrão__GM_CONTAS_PAGAR_ABERTOS[[#This Row],[VALOR_DOCUM]]*$D$4,Tabela_padrão__GM_CONTAS_PAGAR_ABERTOS[[#This Row],[SALDO_CONVERTIDO]])</f>
        <v>65.02</v>
      </c>
      <c r="P8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4" t="s">
        <v>28</v>
      </c>
      <c r="R804" t="s">
        <v>806</v>
      </c>
      <c r="S804" s="1">
        <v>42557</v>
      </c>
      <c r="T804" t="s">
        <v>1909</v>
      </c>
      <c r="U804" s="3">
        <v>3.4839000000000002</v>
      </c>
      <c r="V804" s="2">
        <f>Tabela_padrão__GM_CONTAS_PAGAR_ABERTOS[[#This Row],[PTAX DESEMB]]*Tabela_padrão__GM_CONTAS_PAGAR_ABERTOS[[#This Row],[VALOR_DOCUM]]</f>
        <v>226.523178</v>
      </c>
    </row>
    <row r="805" spans="1:22" hidden="1" x14ac:dyDescent="0.2">
      <c r="A805" t="s">
        <v>17</v>
      </c>
      <c r="B805" t="s">
        <v>202</v>
      </c>
      <c r="C805" s="1">
        <v>42541</v>
      </c>
      <c r="D805" t="s">
        <v>1910</v>
      </c>
      <c r="E805">
        <v>13115016</v>
      </c>
      <c r="F805" t="s">
        <v>1911</v>
      </c>
      <c r="G805" s="4">
        <v>42603</v>
      </c>
      <c r="H805" t="s">
        <v>21</v>
      </c>
      <c r="I805" s="2">
        <v>1633.34</v>
      </c>
      <c r="K805" s="2">
        <v>1633.34</v>
      </c>
      <c r="L805" s="3">
        <v>1</v>
      </c>
      <c r="M805" s="2">
        <v>1633.34</v>
      </c>
      <c r="N805" s="3">
        <f t="array" ref="N805">$D$4</f>
        <v>3.55</v>
      </c>
      <c r="O805" s="2">
        <f t="array" ref="O805">IF(Tabela_padrão__GM_CONTAS_PAGAR_ABERTOS[[#This Row],[SIGLA_MOEDA]]="US$",Tabela_padrão__GM_CONTAS_PAGAR_ABERTOS[[#This Row],[VALOR_DOCUM]]*$D$4,Tabela_padrão__GM_CONTAS_PAGAR_ABERTOS[[#This Row],[SALDO_CONVERTIDO]])</f>
        <v>1633.34</v>
      </c>
      <c r="P8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5" t="s">
        <v>28</v>
      </c>
      <c r="R805" t="s">
        <v>1912</v>
      </c>
      <c r="S805" s="1">
        <v>42557</v>
      </c>
      <c r="T805" t="s">
        <v>1913</v>
      </c>
      <c r="U805" s="3">
        <v>3.4371999999999998</v>
      </c>
      <c r="V805" s="2">
        <f>Tabela_padrão__GM_CONTAS_PAGAR_ABERTOS[[#This Row],[PTAX DESEMB]]*Tabela_padrão__GM_CONTAS_PAGAR_ABERTOS[[#This Row],[VALOR_DOCUM]]</f>
        <v>5614.1162479999994</v>
      </c>
    </row>
    <row r="806" spans="1:22" hidden="1" x14ac:dyDescent="0.2">
      <c r="A806" t="s">
        <v>17</v>
      </c>
      <c r="B806" t="s">
        <v>202</v>
      </c>
      <c r="C806" s="1">
        <v>42541</v>
      </c>
      <c r="D806" t="s">
        <v>1914</v>
      </c>
      <c r="E806">
        <v>13115001</v>
      </c>
      <c r="F806" t="s">
        <v>1915</v>
      </c>
      <c r="G806" s="4">
        <v>42551</v>
      </c>
      <c r="H806" t="s">
        <v>21</v>
      </c>
      <c r="I806" s="2">
        <v>118.08</v>
      </c>
      <c r="J806">
        <v>0</v>
      </c>
      <c r="K806" s="2">
        <v>118.08</v>
      </c>
      <c r="L806" s="3">
        <v>1</v>
      </c>
      <c r="M806" s="2">
        <v>118.08</v>
      </c>
      <c r="N806" s="3">
        <f t="array" ref="N806">$D$4</f>
        <v>3.55</v>
      </c>
      <c r="O806" s="2">
        <f t="array" ref="O806">IF(Tabela_padrão__GM_CONTAS_PAGAR_ABERTOS[[#This Row],[SIGLA_MOEDA]]="US$",Tabela_padrão__GM_CONTAS_PAGAR_ABERTOS[[#This Row],[VALOR_DOCUM]]*$D$4,Tabela_padrão__GM_CONTAS_PAGAR_ABERTOS[[#This Row],[SALDO_CONVERTIDO]])</f>
        <v>118.08</v>
      </c>
      <c r="P8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6" t="s">
        <v>28</v>
      </c>
      <c r="R806" t="s">
        <v>1916</v>
      </c>
      <c r="S806" s="1">
        <v>42557</v>
      </c>
      <c r="T806" t="s">
        <v>1917</v>
      </c>
      <c r="U806" s="3">
        <v>3.4371999999999998</v>
      </c>
      <c r="V806" s="2">
        <f>Tabela_padrão__GM_CONTAS_PAGAR_ABERTOS[[#This Row],[PTAX DESEMB]]*Tabela_padrão__GM_CONTAS_PAGAR_ABERTOS[[#This Row],[VALOR_DOCUM]]</f>
        <v>405.864576</v>
      </c>
    </row>
    <row r="807" spans="1:22" hidden="1" x14ac:dyDescent="0.2">
      <c r="A807" t="s">
        <v>45</v>
      </c>
      <c r="B807" t="s">
        <v>25</v>
      </c>
      <c r="C807" s="1">
        <v>42545</v>
      </c>
      <c r="D807" t="s">
        <v>1061</v>
      </c>
      <c r="E807">
        <v>13130004</v>
      </c>
      <c r="F807" t="s">
        <v>1918</v>
      </c>
      <c r="G807" s="4">
        <v>42548</v>
      </c>
      <c r="H807" t="s">
        <v>21</v>
      </c>
      <c r="I807" s="2">
        <v>930.51</v>
      </c>
      <c r="J807">
        <v>0</v>
      </c>
      <c r="K807" s="2">
        <v>930.51</v>
      </c>
      <c r="L807" s="3">
        <v>1</v>
      </c>
      <c r="M807" s="2">
        <v>930.51</v>
      </c>
      <c r="N807" s="3">
        <f t="array" ref="N807">$D$4</f>
        <v>3.55</v>
      </c>
      <c r="O807" s="2">
        <f t="array" ref="O807">IF(Tabela_padrão__GM_CONTAS_PAGAR_ABERTOS[[#This Row],[SIGLA_MOEDA]]="US$",Tabela_padrão__GM_CONTAS_PAGAR_ABERTOS[[#This Row],[VALOR_DOCUM]]*$D$4,Tabela_padrão__GM_CONTAS_PAGAR_ABERTOS[[#This Row],[SALDO_CONVERTIDO]])</f>
        <v>930.51</v>
      </c>
      <c r="P8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7" t="s">
        <v>28</v>
      </c>
      <c r="R807" t="s">
        <v>1919</v>
      </c>
      <c r="S807" s="1">
        <v>42557</v>
      </c>
      <c r="T807" t="s">
        <v>1920</v>
      </c>
      <c r="U807" s="3">
        <v>3.3532999999999999</v>
      </c>
      <c r="V807" s="2">
        <f>Tabela_padrão__GM_CONTAS_PAGAR_ABERTOS[[#This Row],[PTAX DESEMB]]*Tabela_padrão__GM_CONTAS_PAGAR_ABERTOS[[#This Row],[VALOR_DOCUM]]</f>
        <v>3120.2791830000001</v>
      </c>
    </row>
    <row r="808" spans="1:22" hidden="1" x14ac:dyDescent="0.2">
      <c r="A808" t="s">
        <v>17</v>
      </c>
      <c r="B808" t="s">
        <v>202</v>
      </c>
      <c r="C808" s="1">
        <v>42555</v>
      </c>
      <c r="D808" t="s">
        <v>718</v>
      </c>
      <c r="E808">
        <v>13115001</v>
      </c>
      <c r="F808" t="s">
        <v>1921</v>
      </c>
      <c r="G808" s="4">
        <v>42558</v>
      </c>
      <c r="H808" t="s">
        <v>21</v>
      </c>
      <c r="I808" s="2">
        <v>147.16</v>
      </c>
      <c r="J808">
        <v>0</v>
      </c>
      <c r="K808" s="2">
        <v>147.16</v>
      </c>
      <c r="L808" s="3">
        <v>1</v>
      </c>
      <c r="M808" s="2">
        <v>147.16</v>
      </c>
      <c r="N808" s="3">
        <f t="array" ref="N808">$D$4</f>
        <v>3.55</v>
      </c>
      <c r="O808" s="2">
        <f t="array" ref="O808">IF(Tabela_padrão__GM_CONTAS_PAGAR_ABERTOS[[#This Row],[SIGLA_MOEDA]]="US$",Tabela_padrão__GM_CONTAS_PAGAR_ABERTOS[[#This Row],[VALOR_DOCUM]]*$D$4,Tabela_padrão__GM_CONTAS_PAGAR_ABERTOS[[#This Row],[SALDO_CONVERTIDO]])</f>
        <v>147.16</v>
      </c>
      <c r="P8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8" t="s">
        <v>28</v>
      </c>
      <c r="R808" t="s">
        <v>1643</v>
      </c>
      <c r="S808" s="1">
        <v>42557</v>
      </c>
      <c r="T808" t="s">
        <v>1922</v>
      </c>
      <c r="U808" s="3">
        <v>3.2298</v>
      </c>
      <c r="V808" s="2">
        <f>Tabela_padrão__GM_CONTAS_PAGAR_ABERTOS[[#This Row],[PTAX DESEMB]]*Tabela_padrão__GM_CONTAS_PAGAR_ABERTOS[[#This Row],[VALOR_DOCUM]]</f>
        <v>475.29736800000001</v>
      </c>
    </row>
    <row r="809" spans="1:22" hidden="1" x14ac:dyDescent="0.2">
      <c r="A809" t="s">
        <v>17</v>
      </c>
      <c r="B809" t="s">
        <v>390</v>
      </c>
      <c r="C809" s="1">
        <v>42555</v>
      </c>
      <c r="D809" t="s">
        <v>783</v>
      </c>
      <c r="E809">
        <v>13115005</v>
      </c>
      <c r="F809" t="s">
        <v>1923</v>
      </c>
      <c r="G809" s="4">
        <v>42581</v>
      </c>
      <c r="H809" t="s">
        <v>21</v>
      </c>
      <c r="I809" s="2">
        <v>40.61</v>
      </c>
      <c r="J809">
        <v>0</v>
      </c>
      <c r="K809" s="2">
        <v>40.61</v>
      </c>
      <c r="L809" s="3">
        <v>1</v>
      </c>
      <c r="M809" s="2">
        <v>40.61</v>
      </c>
      <c r="N809" s="3">
        <f t="array" ref="N809">$D$4</f>
        <v>3.55</v>
      </c>
      <c r="O809" s="2">
        <f t="array" ref="O809">IF(Tabela_padrão__GM_CONTAS_PAGAR_ABERTOS[[#This Row],[SIGLA_MOEDA]]="US$",Tabela_padrão__GM_CONTAS_PAGAR_ABERTOS[[#This Row],[VALOR_DOCUM]]*$D$4,Tabela_padrão__GM_CONTAS_PAGAR_ABERTOS[[#This Row],[SALDO_CONVERTIDO]])</f>
        <v>40.61</v>
      </c>
      <c r="P8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09" t="s">
        <v>28</v>
      </c>
      <c r="R809" t="s">
        <v>1924</v>
      </c>
      <c r="S809" s="1">
        <v>42557</v>
      </c>
      <c r="T809" t="s">
        <v>1925</v>
      </c>
      <c r="U809" s="3">
        <v>3.2298</v>
      </c>
      <c r="V809" s="2">
        <f>Tabela_padrão__GM_CONTAS_PAGAR_ABERTOS[[#This Row],[PTAX DESEMB]]*Tabela_padrão__GM_CONTAS_PAGAR_ABERTOS[[#This Row],[VALOR_DOCUM]]</f>
        <v>131.16217800000001</v>
      </c>
    </row>
    <row r="810" spans="1:22" hidden="1" x14ac:dyDescent="0.2">
      <c r="A810" t="s">
        <v>17</v>
      </c>
      <c r="B810" t="s">
        <v>18</v>
      </c>
      <c r="C810" s="1">
        <v>42552</v>
      </c>
      <c r="D810" t="s">
        <v>548</v>
      </c>
      <c r="E810">
        <v>13130006</v>
      </c>
      <c r="F810" t="s">
        <v>1926</v>
      </c>
      <c r="G810" s="4">
        <v>42576</v>
      </c>
      <c r="H810" t="s">
        <v>21</v>
      </c>
      <c r="I810" s="2">
        <v>108.19</v>
      </c>
      <c r="J810">
        <v>0</v>
      </c>
      <c r="K810" s="2">
        <v>108.19</v>
      </c>
      <c r="L810" s="3">
        <v>1</v>
      </c>
      <c r="M810" s="2">
        <v>108.19</v>
      </c>
      <c r="N810" s="3">
        <f t="array" ref="N810">$D$4</f>
        <v>3.55</v>
      </c>
      <c r="O810" s="2">
        <f t="array" ref="O810">IF(Tabela_padrão__GM_CONTAS_PAGAR_ABERTOS[[#This Row],[SIGLA_MOEDA]]="US$",Tabela_padrão__GM_CONTAS_PAGAR_ABERTOS[[#This Row],[VALOR_DOCUM]]*$D$4,Tabela_padrão__GM_CONTAS_PAGAR_ABERTOS[[#This Row],[SALDO_CONVERTIDO]])</f>
        <v>108.19</v>
      </c>
      <c r="P8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0" t="s">
        <v>28</v>
      </c>
      <c r="R810" t="s">
        <v>1927</v>
      </c>
      <c r="S810" s="1">
        <v>42557</v>
      </c>
      <c r="T810" t="s">
        <v>1928</v>
      </c>
      <c r="U810" s="3">
        <v>3.2098</v>
      </c>
      <c r="V810" s="2">
        <f>Tabela_padrão__GM_CONTAS_PAGAR_ABERTOS[[#This Row],[PTAX DESEMB]]*Tabela_padrão__GM_CONTAS_PAGAR_ABERTOS[[#This Row],[VALOR_DOCUM]]</f>
        <v>347.26826199999999</v>
      </c>
    </row>
    <row r="811" spans="1:22" hidden="1" x14ac:dyDescent="0.2">
      <c r="A811" t="s">
        <v>17</v>
      </c>
      <c r="B811" t="s">
        <v>202</v>
      </c>
      <c r="C811" s="1">
        <v>42545</v>
      </c>
      <c r="D811" t="s">
        <v>1929</v>
      </c>
      <c r="E811">
        <v>13115026</v>
      </c>
      <c r="F811" t="s">
        <v>696</v>
      </c>
      <c r="G811" s="4">
        <v>42558</v>
      </c>
      <c r="H811" t="s">
        <v>21</v>
      </c>
      <c r="I811" s="2">
        <v>2250</v>
      </c>
      <c r="J811">
        <v>0</v>
      </c>
      <c r="K811" s="2">
        <v>2250</v>
      </c>
      <c r="L811" s="3">
        <v>1</v>
      </c>
      <c r="M811" s="2">
        <v>2250</v>
      </c>
      <c r="N811" s="3">
        <f t="array" ref="N811">$D$4</f>
        <v>3.55</v>
      </c>
      <c r="O811" s="2">
        <f t="array" ref="O811">IF(Tabela_padrão__GM_CONTAS_PAGAR_ABERTOS[[#This Row],[SIGLA_MOEDA]]="US$",Tabela_padrão__GM_CONTAS_PAGAR_ABERTOS[[#This Row],[VALOR_DOCUM]]*$D$4,Tabela_padrão__GM_CONTAS_PAGAR_ABERTOS[[#This Row],[SALDO_CONVERTIDO]])</f>
        <v>2250</v>
      </c>
      <c r="P8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1" t="s">
        <v>28</v>
      </c>
      <c r="R811" t="s">
        <v>1930</v>
      </c>
      <c r="S811" s="1">
        <v>42557</v>
      </c>
      <c r="T811" t="s">
        <v>1931</v>
      </c>
      <c r="U811" s="3">
        <v>3.3532999999999999</v>
      </c>
      <c r="V811" s="2">
        <f>Tabela_padrão__GM_CONTAS_PAGAR_ABERTOS[[#This Row],[PTAX DESEMB]]*Tabela_padrão__GM_CONTAS_PAGAR_ABERTOS[[#This Row],[VALOR_DOCUM]]</f>
        <v>7544.9250000000002</v>
      </c>
    </row>
    <row r="812" spans="1:22" hidden="1" x14ac:dyDescent="0.2">
      <c r="A812" t="s">
        <v>17</v>
      </c>
      <c r="B812" t="s">
        <v>202</v>
      </c>
      <c r="C812" s="1">
        <v>42545</v>
      </c>
      <c r="D812" t="s">
        <v>417</v>
      </c>
      <c r="E812">
        <v>13115026</v>
      </c>
      <c r="F812" t="s">
        <v>1932</v>
      </c>
      <c r="G812" s="4">
        <v>42583</v>
      </c>
      <c r="H812" t="s">
        <v>21</v>
      </c>
      <c r="I812" s="2">
        <v>534</v>
      </c>
      <c r="J812">
        <v>0</v>
      </c>
      <c r="K812" s="2">
        <v>534</v>
      </c>
      <c r="L812" s="3">
        <v>1</v>
      </c>
      <c r="M812" s="2">
        <v>534</v>
      </c>
      <c r="N812" s="3">
        <f t="array" ref="N812">$D$4</f>
        <v>3.55</v>
      </c>
      <c r="O812" s="2">
        <f t="array" ref="O812">IF(Tabela_padrão__GM_CONTAS_PAGAR_ABERTOS[[#This Row],[SIGLA_MOEDA]]="US$",Tabela_padrão__GM_CONTAS_PAGAR_ABERTOS[[#This Row],[VALOR_DOCUM]]*$D$4,Tabela_padrão__GM_CONTAS_PAGAR_ABERTOS[[#This Row],[SALDO_CONVERTIDO]])</f>
        <v>534</v>
      </c>
      <c r="P8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2" t="s">
        <v>28</v>
      </c>
      <c r="R812" t="s">
        <v>1565</v>
      </c>
      <c r="S812" s="1">
        <v>42557</v>
      </c>
      <c r="T812" t="s">
        <v>1933</v>
      </c>
      <c r="U812" s="3">
        <v>3.3532999999999999</v>
      </c>
      <c r="V812" s="2">
        <f>Tabela_padrão__GM_CONTAS_PAGAR_ABERTOS[[#This Row],[PTAX DESEMB]]*Tabela_padrão__GM_CONTAS_PAGAR_ABERTOS[[#This Row],[VALOR_DOCUM]]</f>
        <v>1790.6622</v>
      </c>
    </row>
    <row r="813" spans="1:22" hidden="1" x14ac:dyDescent="0.2">
      <c r="A813" t="s">
        <v>17</v>
      </c>
      <c r="B813" t="s">
        <v>80</v>
      </c>
      <c r="C813" s="1">
        <v>42549</v>
      </c>
      <c r="D813" t="s">
        <v>1934</v>
      </c>
      <c r="E813">
        <v>13115026</v>
      </c>
      <c r="F813" t="s">
        <v>1935</v>
      </c>
      <c r="G813" s="4">
        <v>42573</v>
      </c>
      <c r="H813" t="s">
        <v>21</v>
      </c>
      <c r="I813" s="2">
        <v>230</v>
      </c>
      <c r="J813">
        <v>0</v>
      </c>
      <c r="K813" s="2">
        <v>230</v>
      </c>
      <c r="L813" s="3">
        <v>1</v>
      </c>
      <c r="M813" s="2">
        <v>230</v>
      </c>
      <c r="N813" s="3">
        <f t="array" ref="N813">$D$4</f>
        <v>3.55</v>
      </c>
      <c r="O813" s="2">
        <f t="array" ref="O813">IF(Tabela_padrão__GM_CONTAS_PAGAR_ABERTOS[[#This Row],[SIGLA_MOEDA]]="US$",Tabela_padrão__GM_CONTAS_PAGAR_ABERTOS[[#This Row],[VALOR_DOCUM]]*$D$4,Tabela_padrão__GM_CONTAS_PAGAR_ABERTOS[[#This Row],[SALDO_CONVERTIDO]])</f>
        <v>230</v>
      </c>
      <c r="P8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3" t="s">
        <v>28</v>
      </c>
      <c r="R813" t="s">
        <v>1936</v>
      </c>
      <c r="S813" s="1">
        <v>42557</v>
      </c>
      <c r="T813" t="s">
        <v>1937</v>
      </c>
      <c r="U813" s="3">
        <v>3.3934000000000002</v>
      </c>
      <c r="V813" s="2">
        <f>Tabela_padrão__GM_CONTAS_PAGAR_ABERTOS[[#This Row],[PTAX DESEMB]]*Tabela_padrão__GM_CONTAS_PAGAR_ABERTOS[[#This Row],[VALOR_DOCUM]]</f>
        <v>780.48200000000008</v>
      </c>
    </row>
    <row r="814" spans="1:22" hidden="1" x14ac:dyDescent="0.2">
      <c r="A814" t="s">
        <v>285</v>
      </c>
      <c r="B814" t="s">
        <v>18</v>
      </c>
      <c r="C814" s="1">
        <v>42545</v>
      </c>
      <c r="D814" t="s">
        <v>1086</v>
      </c>
      <c r="E814">
        <v>13108005</v>
      </c>
      <c r="F814" t="s">
        <v>1938</v>
      </c>
      <c r="G814" s="4">
        <v>42548</v>
      </c>
      <c r="H814" t="s">
        <v>21</v>
      </c>
      <c r="I814" s="2">
        <v>3962.5</v>
      </c>
      <c r="J814">
        <v>0</v>
      </c>
      <c r="K814" s="2">
        <v>3962.5</v>
      </c>
      <c r="L814" s="3">
        <v>1</v>
      </c>
      <c r="M814" s="2">
        <v>3962.5</v>
      </c>
      <c r="N814" s="3">
        <f t="array" ref="N814">$D$4</f>
        <v>3.55</v>
      </c>
      <c r="O814" s="2">
        <f t="array" ref="O814">IF(Tabela_padrão__GM_CONTAS_PAGAR_ABERTOS[[#This Row],[SIGLA_MOEDA]]="US$",Tabela_padrão__GM_CONTAS_PAGAR_ABERTOS[[#This Row],[VALOR_DOCUM]]*$D$4,Tabela_padrão__GM_CONTAS_PAGAR_ABERTOS[[#This Row],[SALDO_CONVERTIDO]])</f>
        <v>3962.5</v>
      </c>
      <c r="P8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4" t="s">
        <v>1088</v>
      </c>
      <c r="R814" t="s">
        <v>1939</v>
      </c>
      <c r="S814" s="1">
        <v>42557</v>
      </c>
      <c r="T814" t="s">
        <v>1940</v>
      </c>
      <c r="U814" s="3">
        <v>3.3532999999999999</v>
      </c>
      <c r="V814" s="2">
        <f>Tabela_padrão__GM_CONTAS_PAGAR_ABERTOS[[#This Row],[PTAX DESEMB]]*Tabela_padrão__GM_CONTAS_PAGAR_ABERTOS[[#This Row],[VALOR_DOCUM]]</f>
        <v>13287.45125</v>
      </c>
    </row>
    <row r="815" spans="1:22" hidden="1" x14ac:dyDescent="0.2">
      <c r="A815" t="s">
        <v>285</v>
      </c>
      <c r="B815" t="s">
        <v>18</v>
      </c>
      <c r="C815" s="1">
        <v>42545</v>
      </c>
      <c r="D815" t="s">
        <v>1086</v>
      </c>
      <c r="E815">
        <v>13108005</v>
      </c>
      <c r="F815" t="s">
        <v>1941</v>
      </c>
      <c r="G815" s="4">
        <v>42548</v>
      </c>
      <c r="H815" t="s">
        <v>21</v>
      </c>
      <c r="I815" s="2">
        <v>1121.32</v>
      </c>
      <c r="J815">
        <v>0</v>
      </c>
      <c r="K815" s="2">
        <v>1121.32</v>
      </c>
      <c r="L815" s="3">
        <v>1</v>
      </c>
      <c r="M815" s="2">
        <v>1121.32</v>
      </c>
      <c r="N815" s="3">
        <f t="array" ref="N815">$D$4</f>
        <v>3.55</v>
      </c>
      <c r="O815" s="2">
        <f t="array" ref="O815">IF(Tabela_padrão__GM_CONTAS_PAGAR_ABERTOS[[#This Row],[SIGLA_MOEDA]]="US$",Tabela_padrão__GM_CONTAS_PAGAR_ABERTOS[[#This Row],[VALOR_DOCUM]]*$D$4,Tabela_padrão__GM_CONTAS_PAGAR_ABERTOS[[#This Row],[SALDO_CONVERTIDO]])</f>
        <v>1121.32</v>
      </c>
      <c r="P8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5" t="s">
        <v>1088</v>
      </c>
      <c r="R815" t="s">
        <v>1942</v>
      </c>
      <c r="S815" s="1">
        <v>42557</v>
      </c>
      <c r="T815" t="s">
        <v>1943</v>
      </c>
      <c r="U815" s="3">
        <v>3.3532999999999999</v>
      </c>
      <c r="V815" s="2">
        <f>Tabela_padrão__GM_CONTAS_PAGAR_ABERTOS[[#This Row],[PTAX DESEMB]]*Tabela_padrão__GM_CONTAS_PAGAR_ABERTOS[[#This Row],[VALOR_DOCUM]]</f>
        <v>3760.1223559999999</v>
      </c>
    </row>
    <row r="816" spans="1:22" hidden="1" x14ac:dyDescent="0.2">
      <c r="A816" t="s">
        <v>285</v>
      </c>
      <c r="B816" t="s">
        <v>18</v>
      </c>
      <c r="C816" s="1">
        <v>42548</v>
      </c>
      <c r="D816" t="s">
        <v>1086</v>
      </c>
      <c r="E816">
        <v>13108005</v>
      </c>
      <c r="F816" t="s">
        <v>1944</v>
      </c>
      <c r="G816" s="4">
        <v>42548</v>
      </c>
      <c r="H816" t="s">
        <v>21</v>
      </c>
      <c r="I816" s="2">
        <v>94.06</v>
      </c>
      <c r="J816">
        <v>0</v>
      </c>
      <c r="K816" s="2">
        <v>94.06</v>
      </c>
      <c r="L816" s="3">
        <v>1</v>
      </c>
      <c r="M816" s="2">
        <v>94.06</v>
      </c>
      <c r="N816" s="3">
        <f t="array" ref="N816">$D$4</f>
        <v>3.55</v>
      </c>
      <c r="O816" s="2">
        <f t="array" ref="O816">IF(Tabela_padrão__GM_CONTAS_PAGAR_ABERTOS[[#This Row],[SIGLA_MOEDA]]="US$",Tabela_padrão__GM_CONTAS_PAGAR_ABERTOS[[#This Row],[VALOR_DOCUM]]*$D$4,Tabela_padrão__GM_CONTAS_PAGAR_ABERTOS[[#This Row],[SALDO_CONVERTIDO]])</f>
        <v>94.06</v>
      </c>
      <c r="P8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6" t="s">
        <v>1088</v>
      </c>
      <c r="R816" t="s">
        <v>1945</v>
      </c>
      <c r="S816" s="1">
        <v>42557</v>
      </c>
      <c r="T816" t="s">
        <v>1946</v>
      </c>
      <c r="U816" s="3">
        <v>3.3772000000000002</v>
      </c>
      <c r="V816" s="2">
        <f>Tabela_padrão__GM_CONTAS_PAGAR_ABERTOS[[#This Row],[PTAX DESEMB]]*Tabela_padrão__GM_CONTAS_PAGAR_ABERTOS[[#This Row],[VALOR_DOCUM]]</f>
        <v>317.65943200000004</v>
      </c>
    </row>
    <row r="817" spans="1:22" hidden="1" x14ac:dyDescent="0.2">
      <c r="A817" t="s">
        <v>285</v>
      </c>
      <c r="B817" t="s">
        <v>18</v>
      </c>
      <c r="C817" s="1">
        <v>42548</v>
      </c>
      <c r="D817" t="s">
        <v>1086</v>
      </c>
      <c r="E817">
        <v>13108005</v>
      </c>
      <c r="F817" t="s">
        <v>1947</v>
      </c>
      <c r="G817" s="4">
        <v>42548</v>
      </c>
      <c r="H817" t="s">
        <v>21</v>
      </c>
      <c r="I817" s="2">
        <v>184.52</v>
      </c>
      <c r="J817">
        <v>0</v>
      </c>
      <c r="K817" s="2">
        <v>184.52</v>
      </c>
      <c r="L817" s="3">
        <v>1</v>
      </c>
      <c r="M817" s="2">
        <v>184.52</v>
      </c>
      <c r="N817" s="3">
        <f t="array" ref="N817">$D$4</f>
        <v>3.55</v>
      </c>
      <c r="O817" s="2">
        <f t="array" ref="O817">IF(Tabela_padrão__GM_CONTAS_PAGAR_ABERTOS[[#This Row],[SIGLA_MOEDA]]="US$",Tabela_padrão__GM_CONTAS_PAGAR_ABERTOS[[#This Row],[VALOR_DOCUM]]*$D$4,Tabela_padrão__GM_CONTAS_PAGAR_ABERTOS[[#This Row],[SALDO_CONVERTIDO]])</f>
        <v>184.52</v>
      </c>
      <c r="P8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7" t="s">
        <v>1088</v>
      </c>
      <c r="R817" t="s">
        <v>1948</v>
      </c>
      <c r="S817" s="1">
        <v>42557</v>
      </c>
      <c r="T817" t="s">
        <v>1949</v>
      </c>
      <c r="U817" s="3">
        <v>3.3772000000000002</v>
      </c>
      <c r="V817" s="2">
        <f>Tabela_padrão__GM_CONTAS_PAGAR_ABERTOS[[#This Row],[PTAX DESEMB]]*Tabela_padrão__GM_CONTAS_PAGAR_ABERTOS[[#This Row],[VALOR_DOCUM]]</f>
        <v>623.16094400000009</v>
      </c>
    </row>
    <row r="818" spans="1:22" hidden="1" x14ac:dyDescent="0.2">
      <c r="A818" t="s">
        <v>285</v>
      </c>
      <c r="B818" t="s">
        <v>18</v>
      </c>
      <c r="C818" s="1">
        <v>42548</v>
      </c>
      <c r="D818" t="s">
        <v>1086</v>
      </c>
      <c r="E818">
        <v>13108005</v>
      </c>
      <c r="F818" t="s">
        <v>1950</v>
      </c>
      <c r="G818" s="4">
        <v>42548</v>
      </c>
      <c r="H818" t="s">
        <v>21</v>
      </c>
      <c r="I818" s="2">
        <v>140.55000000000001</v>
      </c>
      <c r="J818">
        <v>0</v>
      </c>
      <c r="K818" s="2">
        <v>140.55000000000001</v>
      </c>
      <c r="L818" s="3">
        <v>1</v>
      </c>
      <c r="M818" s="2">
        <v>140.55000000000001</v>
      </c>
      <c r="N818" s="3">
        <f t="array" ref="N818">$D$4</f>
        <v>3.55</v>
      </c>
      <c r="O818" s="2">
        <f t="array" ref="O818">IF(Tabela_padrão__GM_CONTAS_PAGAR_ABERTOS[[#This Row],[SIGLA_MOEDA]]="US$",Tabela_padrão__GM_CONTAS_PAGAR_ABERTOS[[#This Row],[VALOR_DOCUM]]*$D$4,Tabela_padrão__GM_CONTAS_PAGAR_ABERTOS[[#This Row],[SALDO_CONVERTIDO]])</f>
        <v>140.55000000000001</v>
      </c>
      <c r="P8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8" t="s">
        <v>1088</v>
      </c>
      <c r="R818" t="s">
        <v>1951</v>
      </c>
      <c r="S818" s="1">
        <v>42557</v>
      </c>
      <c r="T818" t="s">
        <v>1952</v>
      </c>
      <c r="U818" s="3">
        <v>3.3772000000000002</v>
      </c>
      <c r="V818" s="2">
        <f>Tabela_padrão__GM_CONTAS_PAGAR_ABERTOS[[#This Row],[PTAX DESEMB]]*Tabela_padrão__GM_CONTAS_PAGAR_ABERTOS[[#This Row],[VALOR_DOCUM]]</f>
        <v>474.66546000000005</v>
      </c>
    </row>
    <row r="819" spans="1:22" hidden="1" x14ac:dyDescent="0.2">
      <c r="A819" t="s">
        <v>285</v>
      </c>
      <c r="B819" t="s">
        <v>18</v>
      </c>
      <c r="C819" s="1">
        <v>42548</v>
      </c>
      <c r="D819" t="s">
        <v>1086</v>
      </c>
      <c r="E819">
        <v>13108005</v>
      </c>
      <c r="F819" t="s">
        <v>1953</v>
      </c>
      <c r="G819" s="4">
        <v>42548</v>
      </c>
      <c r="H819" t="s">
        <v>21</v>
      </c>
      <c r="I819" s="2">
        <v>12.78</v>
      </c>
      <c r="J819">
        <v>0</v>
      </c>
      <c r="K819" s="2">
        <v>12.78</v>
      </c>
      <c r="L819" s="3">
        <v>1</v>
      </c>
      <c r="M819" s="2">
        <v>12.78</v>
      </c>
      <c r="N819" s="3">
        <f t="array" ref="N819">$D$4</f>
        <v>3.55</v>
      </c>
      <c r="O819" s="2">
        <f t="array" ref="O819">IF(Tabela_padrão__GM_CONTAS_PAGAR_ABERTOS[[#This Row],[SIGLA_MOEDA]]="US$",Tabela_padrão__GM_CONTAS_PAGAR_ABERTOS[[#This Row],[VALOR_DOCUM]]*$D$4,Tabela_padrão__GM_CONTAS_PAGAR_ABERTOS[[#This Row],[SALDO_CONVERTIDO]])</f>
        <v>12.78</v>
      </c>
      <c r="P8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19" t="s">
        <v>1088</v>
      </c>
      <c r="R819" t="s">
        <v>1954</v>
      </c>
      <c r="S819" s="1">
        <v>42557</v>
      </c>
      <c r="T819" t="s">
        <v>1955</v>
      </c>
      <c r="U819" s="3">
        <v>3.3772000000000002</v>
      </c>
      <c r="V819" s="2">
        <f>Tabela_padrão__GM_CONTAS_PAGAR_ABERTOS[[#This Row],[PTAX DESEMB]]*Tabela_padrão__GM_CONTAS_PAGAR_ABERTOS[[#This Row],[VALOR_DOCUM]]</f>
        <v>43.160615999999997</v>
      </c>
    </row>
    <row r="820" spans="1:22" hidden="1" x14ac:dyDescent="0.2">
      <c r="A820" t="s">
        <v>17</v>
      </c>
      <c r="B820" t="s">
        <v>18</v>
      </c>
      <c r="C820" s="1">
        <v>41394</v>
      </c>
      <c r="D820" t="s">
        <v>31</v>
      </c>
      <c r="E820">
        <v>13140003</v>
      </c>
      <c r="F820" t="s">
        <v>32</v>
      </c>
      <c r="G820" s="4">
        <v>44865</v>
      </c>
      <c r="H820" t="s">
        <v>21</v>
      </c>
      <c r="I820" s="2">
        <v>3075.76</v>
      </c>
      <c r="K820" s="2">
        <v>3075.76</v>
      </c>
      <c r="L820" s="3">
        <v>1</v>
      </c>
      <c r="M820" s="2">
        <v>3075.76</v>
      </c>
      <c r="N820" s="3">
        <f t="array" ref="N820">$D$4</f>
        <v>3.55</v>
      </c>
      <c r="O820" s="2">
        <f t="array" ref="O820">IF(Tabela_padrão__GM_CONTAS_PAGAR_ABERTOS[[#This Row],[SIGLA_MOEDA]]="US$",Tabela_padrão__GM_CONTAS_PAGAR_ABERTOS[[#This Row],[VALOR_DOCUM]]*$D$4,Tabela_padrão__GM_CONTAS_PAGAR_ABERTOS[[#This Row],[SALDO_CONVERTIDO]])</f>
        <v>3075.76</v>
      </c>
      <c r="P8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0" t="s">
        <v>33</v>
      </c>
      <c r="R820" t="s">
        <v>34</v>
      </c>
      <c r="S820" s="1">
        <v>42557</v>
      </c>
      <c r="T820" t="s">
        <v>1956</v>
      </c>
      <c r="U820" s="3">
        <v>1.9999</v>
      </c>
      <c r="V820" s="2">
        <f>Tabela_padrão__GM_CONTAS_PAGAR_ABERTOS[[#This Row],[PTAX DESEMB]]*Tabela_padrão__GM_CONTAS_PAGAR_ABERTOS[[#This Row],[VALOR_DOCUM]]</f>
        <v>6151.2124240000003</v>
      </c>
    </row>
    <row r="821" spans="1:22" hidden="1" x14ac:dyDescent="0.2">
      <c r="A821" t="s">
        <v>17</v>
      </c>
      <c r="B821" t="s">
        <v>18</v>
      </c>
      <c r="C821" s="1">
        <v>41394</v>
      </c>
      <c r="D821" t="s">
        <v>31</v>
      </c>
      <c r="E821">
        <v>19105006</v>
      </c>
      <c r="F821" t="s">
        <v>37</v>
      </c>
      <c r="G821" s="4">
        <v>43769</v>
      </c>
      <c r="H821" t="s">
        <v>21</v>
      </c>
      <c r="I821" s="2">
        <v>31625.72</v>
      </c>
      <c r="K821" s="2">
        <v>31625.72</v>
      </c>
      <c r="L821" s="3">
        <v>1</v>
      </c>
      <c r="M821" s="2">
        <v>31625.72</v>
      </c>
      <c r="N821" s="3">
        <f t="array" ref="N821">$D$4</f>
        <v>3.55</v>
      </c>
      <c r="O821" s="2">
        <f t="array" ref="O821">IF(Tabela_padrão__GM_CONTAS_PAGAR_ABERTOS[[#This Row],[SIGLA_MOEDA]]="US$",Tabela_padrão__GM_CONTAS_PAGAR_ABERTOS[[#This Row],[VALOR_DOCUM]]*$D$4,Tabela_padrão__GM_CONTAS_PAGAR_ABERTOS[[#This Row],[SALDO_CONVERTIDO]])</f>
        <v>31625.72</v>
      </c>
      <c r="P8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1" t="s">
        <v>38</v>
      </c>
      <c r="R821" t="s">
        <v>39</v>
      </c>
      <c r="S821" s="1">
        <v>42557</v>
      </c>
      <c r="T821" t="s">
        <v>1957</v>
      </c>
      <c r="U821" s="3">
        <v>1.9999</v>
      </c>
      <c r="V821" s="2">
        <f>Tabela_padrão__GM_CONTAS_PAGAR_ABERTOS[[#This Row],[PTAX DESEMB]]*Tabela_padrão__GM_CONTAS_PAGAR_ABERTOS[[#This Row],[VALOR_DOCUM]]</f>
        <v>63248.277428000001</v>
      </c>
    </row>
    <row r="822" spans="1:22" hidden="1" x14ac:dyDescent="0.2">
      <c r="A822" t="s">
        <v>45</v>
      </c>
      <c r="B822" t="s">
        <v>18</v>
      </c>
      <c r="C822" s="1">
        <v>41319</v>
      </c>
      <c r="D822" t="s">
        <v>91</v>
      </c>
      <c r="E822">
        <v>19105002</v>
      </c>
      <c r="F822" t="s">
        <v>99</v>
      </c>
      <c r="G822" s="4">
        <v>42809</v>
      </c>
      <c r="H822" t="s">
        <v>21</v>
      </c>
      <c r="I822" s="2">
        <v>2833.33</v>
      </c>
      <c r="K822" s="2">
        <v>2833.33</v>
      </c>
      <c r="L822" s="3">
        <v>1</v>
      </c>
      <c r="M822" s="2">
        <v>2833.33</v>
      </c>
      <c r="N822" s="3">
        <f t="array" ref="N822">$D$4</f>
        <v>3.55</v>
      </c>
      <c r="O822" s="2">
        <f t="array" ref="O822">IF(Tabela_padrão__GM_CONTAS_PAGAR_ABERTOS[[#This Row],[SIGLA_MOEDA]]="US$",Tabela_padrão__GM_CONTAS_PAGAR_ABERTOS[[#This Row],[VALOR_DOCUM]]*$D$4,Tabela_padrão__GM_CONTAS_PAGAR_ABERTOS[[#This Row],[SALDO_CONVERTIDO]])</f>
        <v>2833.33</v>
      </c>
      <c r="P8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2" t="s">
        <v>93</v>
      </c>
      <c r="R822" t="s">
        <v>100</v>
      </c>
      <c r="S822" s="1">
        <v>42557</v>
      </c>
      <c r="T822" t="s">
        <v>101</v>
      </c>
      <c r="U822" s="3">
        <v>1.9670000000000001</v>
      </c>
      <c r="V822" s="2">
        <f>Tabela_padrão__GM_CONTAS_PAGAR_ABERTOS[[#This Row],[PTAX DESEMB]]*Tabela_padrão__GM_CONTAS_PAGAR_ABERTOS[[#This Row],[VALOR_DOCUM]]</f>
        <v>5573.1601099999998</v>
      </c>
    </row>
    <row r="823" spans="1:22" hidden="1" x14ac:dyDescent="0.2">
      <c r="A823" t="s">
        <v>45</v>
      </c>
      <c r="B823" t="s">
        <v>18</v>
      </c>
      <c r="C823" s="1">
        <v>41319</v>
      </c>
      <c r="D823" t="s">
        <v>91</v>
      </c>
      <c r="E823">
        <v>13140001</v>
      </c>
      <c r="F823" t="s">
        <v>99</v>
      </c>
      <c r="G823" s="4">
        <v>42809</v>
      </c>
      <c r="H823" t="s">
        <v>21</v>
      </c>
      <c r="I823" s="2">
        <v>59.09</v>
      </c>
      <c r="K823" s="2">
        <v>59.09</v>
      </c>
      <c r="L823" s="3">
        <v>1</v>
      </c>
      <c r="M823" s="2">
        <v>59.09</v>
      </c>
      <c r="N823" s="3">
        <f t="array" ref="N823">$D$4</f>
        <v>3.55</v>
      </c>
      <c r="O823" s="2">
        <f t="array" ref="O823">IF(Tabela_padrão__GM_CONTAS_PAGAR_ABERTOS[[#This Row],[SIGLA_MOEDA]]="US$",Tabela_padrão__GM_CONTAS_PAGAR_ABERTOS[[#This Row],[VALOR_DOCUM]]*$D$4,Tabela_padrão__GM_CONTAS_PAGAR_ABERTOS[[#This Row],[SALDO_CONVERTIDO]])</f>
        <v>59.09</v>
      </c>
      <c r="P8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3" t="s">
        <v>47</v>
      </c>
      <c r="R823" t="s">
        <v>100</v>
      </c>
      <c r="S823" s="1">
        <v>42557</v>
      </c>
      <c r="T823" t="s">
        <v>115</v>
      </c>
      <c r="U823" s="3">
        <v>1.9670000000000001</v>
      </c>
      <c r="V823" s="2">
        <f>Tabela_padrão__GM_CONTAS_PAGAR_ABERTOS[[#This Row],[PTAX DESEMB]]*Tabela_padrão__GM_CONTAS_PAGAR_ABERTOS[[#This Row],[VALOR_DOCUM]]</f>
        <v>116.23003000000001</v>
      </c>
    </row>
    <row r="824" spans="1:22" hidden="1" x14ac:dyDescent="0.2">
      <c r="A824" t="s">
        <v>45</v>
      </c>
      <c r="B824" t="s">
        <v>18</v>
      </c>
      <c r="C824" s="1">
        <v>41339</v>
      </c>
      <c r="D824" t="s">
        <v>91</v>
      </c>
      <c r="E824">
        <v>13140001</v>
      </c>
      <c r="F824" t="s">
        <v>92</v>
      </c>
      <c r="G824" s="4">
        <v>42809</v>
      </c>
      <c r="H824" t="s">
        <v>21</v>
      </c>
      <c r="I824" s="2">
        <v>379.2</v>
      </c>
      <c r="K824" s="2">
        <v>379.2</v>
      </c>
      <c r="L824" s="3">
        <v>1</v>
      </c>
      <c r="M824" s="2">
        <v>379.2</v>
      </c>
      <c r="N824" s="3">
        <f t="array" ref="N824">$D$4</f>
        <v>3.55</v>
      </c>
      <c r="O824" s="2">
        <f t="array" ref="O824">IF(Tabela_padrão__GM_CONTAS_PAGAR_ABERTOS[[#This Row],[SIGLA_MOEDA]]="US$",Tabela_padrão__GM_CONTAS_PAGAR_ABERTOS[[#This Row],[VALOR_DOCUM]]*$D$4,Tabela_padrão__GM_CONTAS_PAGAR_ABERTOS[[#This Row],[SALDO_CONVERTIDO]])</f>
        <v>379.2</v>
      </c>
      <c r="P8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4" t="s">
        <v>47</v>
      </c>
      <c r="R824" t="s">
        <v>94</v>
      </c>
      <c r="S824" s="1">
        <v>42557</v>
      </c>
      <c r="T824" t="s">
        <v>121</v>
      </c>
      <c r="U824" s="3">
        <v>1.9693000000000001</v>
      </c>
      <c r="V824" s="2">
        <f>Tabela_padrão__GM_CONTAS_PAGAR_ABERTOS[[#This Row],[PTAX DESEMB]]*Tabela_padrão__GM_CONTAS_PAGAR_ABERTOS[[#This Row],[VALOR_DOCUM]]</f>
        <v>746.75855999999999</v>
      </c>
    </row>
    <row r="825" spans="1:22" hidden="1" x14ac:dyDescent="0.2">
      <c r="A825" t="s">
        <v>45</v>
      </c>
      <c r="B825" t="s">
        <v>18</v>
      </c>
      <c r="C825" s="1">
        <v>41925</v>
      </c>
      <c r="D825" t="s">
        <v>122</v>
      </c>
      <c r="E825">
        <v>13140001</v>
      </c>
      <c r="F825" t="s">
        <v>248</v>
      </c>
      <c r="G825" s="4">
        <v>42809</v>
      </c>
      <c r="H825" t="s">
        <v>21</v>
      </c>
      <c r="I825" s="2">
        <v>270.45999999999998</v>
      </c>
      <c r="K825" s="2">
        <v>270.45999999999998</v>
      </c>
      <c r="L825" s="3">
        <v>1</v>
      </c>
      <c r="M825" s="2">
        <v>270.45999999999998</v>
      </c>
      <c r="N825" s="3">
        <f t="array" ref="N825">$D$4</f>
        <v>3.55</v>
      </c>
      <c r="O825" s="2">
        <f t="array" ref="O825">IF(Tabela_padrão__GM_CONTAS_PAGAR_ABERTOS[[#This Row],[SIGLA_MOEDA]]="US$",Tabela_padrão__GM_CONTAS_PAGAR_ABERTOS[[#This Row],[VALOR_DOCUM]]*$D$4,Tabela_padrão__GM_CONTAS_PAGAR_ABERTOS[[#This Row],[SALDO_CONVERTIDO]])</f>
        <v>270.45999999999998</v>
      </c>
      <c r="P8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5" t="s">
        <v>47</v>
      </c>
      <c r="R825" t="s">
        <v>249</v>
      </c>
      <c r="S825" s="1">
        <v>42557</v>
      </c>
      <c r="T825" t="s">
        <v>256</v>
      </c>
      <c r="U825" s="3">
        <v>2.4102999999999999</v>
      </c>
      <c r="V825" s="2">
        <f>Tabela_padrão__GM_CONTAS_PAGAR_ABERTOS[[#This Row],[PTAX DESEMB]]*Tabela_padrão__GM_CONTAS_PAGAR_ABERTOS[[#This Row],[VALOR_DOCUM]]</f>
        <v>651.88973799999997</v>
      </c>
    </row>
    <row r="826" spans="1:22" hidden="1" x14ac:dyDescent="0.2">
      <c r="A826" t="s">
        <v>45</v>
      </c>
      <c r="B826" t="s">
        <v>18</v>
      </c>
      <c r="C826" s="1">
        <v>41331</v>
      </c>
      <c r="D826" t="s">
        <v>19</v>
      </c>
      <c r="E826">
        <v>13140001</v>
      </c>
      <c r="F826" t="s">
        <v>46</v>
      </c>
      <c r="G826" s="4">
        <v>42809</v>
      </c>
      <c r="H826" t="s">
        <v>21</v>
      </c>
      <c r="I826" s="2">
        <v>354.7</v>
      </c>
      <c r="K826" s="2">
        <v>354.7</v>
      </c>
      <c r="L826" s="3">
        <v>1</v>
      </c>
      <c r="M826" s="2">
        <v>354.7</v>
      </c>
      <c r="N826" s="3">
        <f t="array" ref="N826">$D$4</f>
        <v>3.55</v>
      </c>
      <c r="O826" s="2">
        <f t="array" ref="O826">IF(Tabela_padrão__GM_CONTAS_PAGAR_ABERTOS[[#This Row],[SIGLA_MOEDA]]="US$",Tabela_padrão__GM_CONTAS_PAGAR_ABERTOS[[#This Row],[VALOR_DOCUM]]*$D$4,Tabela_padrão__GM_CONTAS_PAGAR_ABERTOS[[#This Row],[SALDO_CONVERTIDO]])</f>
        <v>354.7</v>
      </c>
      <c r="P8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6" t="s">
        <v>47</v>
      </c>
      <c r="R826" t="s">
        <v>48</v>
      </c>
      <c r="S826" s="1">
        <v>42557</v>
      </c>
      <c r="T826" t="s">
        <v>1134</v>
      </c>
      <c r="U826" s="3">
        <v>1.9676</v>
      </c>
      <c r="V826" s="2">
        <f>Tabela_padrão__GM_CONTAS_PAGAR_ABERTOS[[#This Row],[PTAX DESEMB]]*Tabela_padrão__GM_CONTAS_PAGAR_ABERTOS[[#This Row],[VALOR_DOCUM]]</f>
        <v>697.90771999999993</v>
      </c>
    </row>
    <row r="827" spans="1:22" hidden="1" x14ac:dyDescent="0.2">
      <c r="A827" t="s">
        <v>45</v>
      </c>
      <c r="B827" t="s">
        <v>18</v>
      </c>
      <c r="C827" s="1">
        <v>41439</v>
      </c>
      <c r="D827" t="s">
        <v>122</v>
      </c>
      <c r="E827">
        <v>19105002</v>
      </c>
      <c r="F827" t="s">
        <v>123</v>
      </c>
      <c r="G827" s="4">
        <v>42809</v>
      </c>
      <c r="H827" t="s">
        <v>21</v>
      </c>
      <c r="I827" s="2">
        <v>8166.67</v>
      </c>
      <c r="K827" s="2">
        <v>8166.67</v>
      </c>
      <c r="L827" s="3">
        <v>1</v>
      </c>
      <c r="M827" s="2">
        <v>8166.67</v>
      </c>
      <c r="N827" s="3">
        <f t="array" ref="N827">$D$4</f>
        <v>3.55</v>
      </c>
      <c r="O827" s="2">
        <f t="array" ref="O827">IF(Tabela_padrão__GM_CONTAS_PAGAR_ABERTOS[[#This Row],[SIGLA_MOEDA]]="US$",Tabela_padrão__GM_CONTAS_PAGAR_ABERTOS[[#This Row],[VALOR_DOCUM]]*$D$4,Tabela_padrão__GM_CONTAS_PAGAR_ABERTOS[[#This Row],[SALDO_CONVERTIDO]])</f>
        <v>8166.67</v>
      </c>
      <c r="P8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7" t="s">
        <v>124</v>
      </c>
      <c r="R827" t="s">
        <v>125</v>
      </c>
      <c r="S827" s="1">
        <v>42557</v>
      </c>
      <c r="T827" t="s">
        <v>1186</v>
      </c>
      <c r="U827" s="3">
        <v>2.1446999999999998</v>
      </c>
      <c r="V827" s="2">
        <f>Tabela_padrão__GM_CONTAS_PAGAR_ABERTOS[[#This Row],[PTAX DESEMB]]*Tabela_padrão__GM_CONTAS_PAGAR_ABERTOS[[#This Row],[VALOR_DOCUM]]</f>
        <v>17515.057149</v>
      </c>
    </row>
    <row r="828" spans="1:22" hidden="1" x14ac:dyDescent="0.2">
      <c r="A828" t="s">
        <v>45</v>
      </c>
      <c r="B828" t="s">
        <v>18</v>
      </c>
      <c r="C828" s="1">
        <v>41925</v>
      </c>
      <c r="D828" t="s">
        <v>122</v>
      </c>
      <c r="E828">
        <v>19105002</v>
      </c>
      <c r="F828" t="s">
        <v>248</v>
      </c>
      <c r="G828" s="4">
        <v>42809</v>
      </c>
      <c r="H828" t="s">
        <v>21</v>
      </c>
      <c r="I828" s="2">
        <v>3033.33</v>
      </c>
      <c r="K828" s="2">
        <v>3033.33</v>
      </c>
      <c r="L828" s="3">
        <v>1</v>
      </c>
      <c r="M828" s="2">
        <v>3033.33</v>
      </c>
      <c r="N828" s="3">
        <f t="array" ref="N828">$D$4</f>
        <v>3.55</v>
      </c>
      <c r="O828" s="2">
        <f t="array" ref="O828">IF(Tabela_padrão__GM_CONTAS_PAGAR_ABERTOS[[#This Row],[SIGLA_MOEDA]]="US$",Tabela_padrão__GM_CONTAS_PAGAR_ABERTOS[[#This Row],[VALOR_DOCUM]]*$D$4,Tabela_padrão__GM_CONTAS_PAGAR_ABERTOS[[#This Row],[SALDO_CONVERTIDO]])</f>
        <v>3033.33</v>
      </c>
      <c r="P8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8" t="s">
        <v>211</v>
      </c>
      <c r="R828" t="s">
        <v>249</v>
      </c>
      <c r="S828" s="1">
        <v>42557</v>
      </c>
      <c r="T828" t="s">
        <v>1263</v>
      </c>
      <c r="U828" s="3">
        <v>2.4102999999999999</v>
      </c>
      <c r="V828" s="2">
        <f>Tabela_padrão__GM_CONTAS_PAGAR_ABERTOS[[#This Row],[PTAX DESEMB]]*Tabela_padrão__GM_CONTAS_PAGAR_ABERTOS[[#This Row],[VALOR_DOCUM]]</f>
        <v>7311.235298999999</v>
      </c>
    </row>
    <row r="829" spans="1:22" hidden="1" x14ac:dyDescent="0.2">
      <c r="A829" t="s">
        <v>45</v>
      </c>
      <c r="B829" t="s">
        <v>18</v>
      </c>
      <c r="C829" s="1">
        <v>41339</v>
      </c>
      <c r="D829" t="s">
        <v>91</v>
      </c>
      <c r="E829">
        <v>19105002</v>
      </c>
      <c r="F829" t="s">
        <v>92</v>
      </c>
      <c r="G829" s="4">
        <v>42809</v>
      </c>
      <c r="H829" t="s">
        <v>21</v>
      </c>
      <c r="I829" s="2">
        <v>20000</v>
      </c>
      <c r="K829" s="2">
        <v>20000</v>
      </c>
      <c r="L829" s="3">
        <v>1</v>
      </c>
      <c r="M829" s="2">
        <v>20000</v>
      </c>
      <c r="N829" s="3">
        <f t="array" ref="N829">$D$4</f>
        <v>3.55</v>
      </c>
      <c r="O829" s="2">
        <f t="array" ref="O829">IF(Tabela_padrão__GM_CONTAS_PAGAR_ABERTOS[[#This Row],[SIGLA_MOEDA]]="US$",Tabela_padrão__GM_CONTAS_PAGAR_ABERTOS[[#This Row],[VALOR_DOCUM]]*$D$4,Tabela_padrão__GM_CONTAS_PAGAR_ABERTOS[[#This Row],[SALDO_CONVERTIDO]])</f>
        <v>20000</v>
      </c>
      <c r="P8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29" t="s">
        <v>93</v>
      </c>
      <c r="R829" t="s">
        <v>94</v>
      </c>
      <c r="S829" s="1">
        <v>42557</v>
      </c>
      <c r="T829" t="s">
        <v>1966</v>
      </c>
      <c r="U829" s="3">
        <v>1.9693000000000001</v>
      </c>
      <c r="V829" s="2">
        <f>Tabela_padrão__GM_CONTAS_PAGAR_ABERTOS[[#This Row],[PTAX DESEMB]]*Tabela_padrão__GM_CONTAS_PAGAR_ABERTOS[[#This Row],[VALOR_DOCUM]]</f>
        <v>39386</v>
      </c>
    </row>
    <row r="830" spans="1:22" hidden="1" x14ac:dyDescent="0.2">
      <c r="A830" t="s">
        <v>45</v>
      </c>
      <c r="B830" t="s">
        <v>18</v>
      </c>
      <c r="C830" s="1">
        <v>41319</v>
      </c>
      <c r="D830" t="s">
        <v>91</v>
      </c>
      <c r="E830">
        <v>19105002</v>
      </c>
      <c r="F830" t="s">
        <v>102</v>
      </c>
      <c r="G830" s="4">
        <v>42809</v>
      </c>
      <c r="H830" t="s">
        <v>21</v>
      </c>
      <c r="I830" s="2">
        <v>8000</v>
      </c>
      <c r="K830" s="2">
        <v>8000</v>
      </c>
      <c r="L830" s="3">
        <v>1</v>
      </c>
      <c r="M830" s="2">
        <v>8000</v>
      </c>
      <c r="N830" s="3">
        <f t="array" ref="N830">$D$4</f>
        <v>3.55</v>
      </c>
      <c r="O830" s="2">
        <f t="array" ref="O830">IF(Tabela_padrão__GM_CONTAS_PAGAR_ABERTOS[[#This Row],[SIGLA_MOEDA]]="US$",Tabela_padrão__GM_CONTAS_PAGAR_ABERTOS[[#This Row],[VALOR_DOCUM]]*$D$4,Tabela_padrão__GM_CONTAS_PAGAR_ABERTOS[[#This Row],[SALDO_CONVERTIDO]])</f>
        <v>8000</v>
      </c>
      <c r="P8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0" t="s">
        <v>93</v>
      </c>
      <c r="R830" t="s">
        <v>103</v>
      </c>
      <c r="S830" s="1">
        <v>42557</v>
      </c>
      <c r="T830" t="s">
        <v>1972</v>
      </c>
      <c r="U830" s="3">
        <v>1.9670000000000001</v>
      </c>
      <c r="V830" s="2">
        <f>Tabela_padrão__GM_CONTAS_PAGAR_ABERTOS[[#This Row],[PTAX DESEMB]]*Tabela_padrão__GM_CONTAS_PAGAR_ABERTOS[[#This Row],[VALOR_DOCUM]]</f>
        <v>15736</v>
      </c>
    </row>
    <row r="831" spans="1:22" hidden="1" x14ac:dyDescent="0.2">
      <c r="A831" t="s">
        <v>45</v>
      </c>
      <c r="B831" t="s">
        <v>18</v>
      </c>
      <c r="C831" s="1">
        <v>41332</v>
      </c>
      <c r="D831" t="s">
        <v>19</v>
      </c>
      <c r="E831">
        <v>19105002</v>
      </c>
      <c r="F831" t="s">
        <v>46</v>
      </c>
      <c r="G831" s="4">
        <v>42809</v>
      </c>
      <c r="H831" t="s">
        <v>21</v>
      </c>
      <c r="I831" s="2">
        <v>5386.36</v>
      </c>
      <c r="K831" s="2">
        <v>5386.36</v>
      </c>
      <c r="L831" s="3">
        <v>1</v>
      </c>
      <c r="M831" s="2">
        <v>5386.36</v>
      </c>
      <c r="N831" s="3">
        <f t="array" ref="N831">$D$4</f>
        <v>3.55</v>
      </c>
      <c r="O831" s="2">
        <f t="array" ref="O831">IF(Tabela_padrão__GM_CONTAS_PAGAR_ABERTOS[[#This Row],[SIGLA_MOEDA]]="US$",Tabela_padrão__GM_CONTAS_PAGAR_ABERTOS[[#This Row],[VALOR_DOCUM]]*$D$4,Tabela_padrão__GM_CONTAS_PAGAR_ABERTOS[[#This Row],[SALDO_CONVERTIDO]])</f>
        <v>5386.36</v>
      </c>
      <c r="P8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1" t="s">
        <v>22</v>
      </c>
      <c r="R831" t="s">
        <v>48</v>
      </c>
      <c r="S831" s="1">
        <v>42557</v>
      </c>
      <c r="T831" t="s">
        <v>1973</v>
      </c>
      <c r="U831" s="3">
        <v>1.9818</v>
      </c>
      <c r="V831" s="2">
        <f>Tabela_padrão__GM_CONTAS_PAGAR_ABERTOS[[#This Row],[PTAX DESEMB]]*Tabela_padrão__GM_CONTAS_PAGAR_ABERTOS[[#This Row],[VALOR_DOCUM]]</f>
        <v>10674.688247999999</v>
      </c>
    </row>
    <row r="832" spans="1:22" hidden="1" x14ac:dyDescent="0.2">
      <c r="A832" t="s">
        <v>45</v>
      </c>
      <c r="B832" t="s">
        <v>18</v>
      </c>
      <c r="C832" s="1">
        <v>41768</v>
      </c>
      <c r="D832" t="s">
        <v>122</v>
      </c>
      <c r="E832">
        <v>19105002</v>
      </c>
      <c r="F832" t="s">
        <v>210</v>
      </c>
      <c r="G832" s="4">
        <v>42809</v>
      </c>
      <c r="H832" t="s">
        <v>21</v>
      </c>
      <c r="I832" s="2">
        <v>5083.33</v>
      </c>
      <c r="K832" s="2">
        <v>5083.33</v>
      </c>
      <c r="L832" s="3">
        <v>1</v>
      </c>
      <c r="M832" s="2">
        <v>5083.33</v>
      </c>
      <c r="N832" s="3">
        <f t="array" ref="N832">$D$4</f>
        <v>3.55</v>
      </c>
      <c r="O832" s="2">
        <f t="array" ref="O832">IF(Tabela_padrão__GM_CONTAS_PAGAR_ABERTOS[[#This Row],[SIGLA_MOEDA]]="US$",Tabela_padrão__GM_CONTAS_PAGAR_ABERTOS[[#This Row],[VALOR_DOCUM]]*$D$4,Tabela_padrão__GM_CONTAS_PAGAR_ABERTOS[[#This Row],[SALDO_CONVERTIDO]])</f>
        <v>5083.33</v>
      </c>
      <c r="P8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2" t="s">
        <v>211</v>
      </c>
      <c r="R832" t="s">
        <v>212</v>
      </c>
      <c r="S832" s="1">
        <v>42557</v>
      </c>
      <c r="T832" t="s">
        <v>2032</v>
      </c>
      <c r="U832" s="3">
        <v>2.2107000000000001</v>
      </c>
      <c r="V832" s="2">
        <f>Tabela_padrão__GM_CONTAS_PAGAR_ABERTOS[[#This Row],[PTAX DESEMB]]*Tabela_padrão__GM_CONTAS_PAGAR_ABERTOS[[#This Row],[VALOR_DOCUM]]</f>
        <v>11237.717631</v>
      </c>
    </row>
    <row r="833" spans="1:22" hidden="1" x14ac:dyDescent="0.2">
      <c r="A833" t="s">
        <v>45</v>
      </c>
      <c r="B833" t="s">
        <v>18</v>
      </c>
      <c r="C833" s="1">
        <v>41823</v>
      </c>
      <c r="D833" t="s">
        <v>72</v>
      </c>
      <c r="E833">
        <v>13140001</v>
      </c>
      <c r="F833" t="s">
        <v>233</v>
      </c>
      <c r="G833" s="4">
        <v>42809</v>
      </c>
      <c r="H833" t="s">
        <v>21</v>
      </c>
      <c r="I833" s="2">
        <v>1393.74</v>
      </c>
      <c r="K833" s="2">
        <v>1393.74</v>
      </c>
      <c r="L833" s="3">
        <v>1</v>
      </c>
      <c r="M833" s="2">
        <v>1393.74</v>
      </c>
      <c r="N833" s="3">
        <f t="array" ref="N833">$D$4</f>
        <v>3.55</v>
      </c>
      <c r="O833" s="2">
        <f t="array" ref="O833">IF(Tabela_padrão__GM_CONTAS_PAGAR_ABERTOS[[#This Row],[SIGLA_MOEDA]]="US$",Tabela_padrão__GM_CONTAS_PAGAR_ABERTOS[[#This Row],[VALOR_DOCUM]]*$D$4,Tabela_padrão__GM_CONTAS_PAGAR_ABERTOS[[#This Row],[SALDO_CONVERTIDO]])</f>
        <v>1393.74</v>
      </c>
      <c r="P8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3" t="s">
        <v>47</v>
      </c>
      <c r="R833" t="s">
        <v>234</v>
      </c>
      <c r="S833" s="1">
        <v>42557</v>
      </c>
      <c r="T833" t="s">
        <v>2067</v>
      </c>
      <c r="U833" s="3">
        <v>2.2134</v>
      </c>
      <c r="V833" s="2">
        <f>Tabela_padrão__GM_CONTAS_PAGAR_ABERTOS[[#This Row],[PTAX DESEMB]]*Tabela_padrão__GM_CONTAS_PAGAR_ABERTOS[[#This Row],[VALOR_DOCUM]]</f>
        <v>3084.9041160000002</v>
      </c>
    </row>
    <row r="834" spans="1:22" hidden="1" x14ac:dyDescent="0.2">
      <c r="A834" t="s">
        <v>45</v>
      </c>
      <c r="B834" t="s">
        <v>18</v>
      </c>
      <c r="C834" s="1">
        <v>41771</v>
      </c>
      <c r="D834" t="s">
        <v>122</v>
      </c>
      <c r="E834">
        <v>19105002</v>
      </c>
      <c r="F834" t="s">
        <v>214</v>
      </c>
      <c r="G834" s="4">
        <v>42809</v>
      </c>
      <c r="H834" t="s">
        <v>21</v>
      </c>
      <c r="I834" s="2">
        <v>8166.66</v>
      </c>
      <c r="K834" s="2">
        <v>8166.66</v>
      </c>
      <c r="L834" s="3">
        <v>1</v>
      </c>
      <c r="M834" s="2">
        <v>8166.66</v>
      </c>
      <c r="N834" s="3">
        <f t="array" ref="N834">$D$4</f>
        <v>3.55</v>
      </c>
      <c r="O834" s="2">
        <f t="array" ref="O834">IF(Tabela_padrão__GM_CONTAS_PAGAR_ABERTOS[[#This Row],[SIGLA_MOEDA]]="US$",Tabela_padrão__GM_CONTAS_PAGAR_ABERTOS[[#This Row],[VALOR_DOCUM]]*$D$4,Tabela_padrão__GM_CONTAS_PAGAR_ABERTOS[[#This Row],[SALDO_CONVERTIDO]])</f>
        <v>8166.66</v>
      </c>
      <c r="P8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4" t="s">
        <v>211</v>
      </c>
      <c r="R834" t="s">
        <v>215</v>
      </c>
      <c r="S834" s="1">
        <v>42557</v>
      </c>
      <c r="T834" t="s">
        <v>2787</v>
      </c>
      <c r="U834" s="3">
        <v>2.2191999999999998</v>
      </c>
      <c r="V834" s="2">
        <f>Tabela_padrão__GM_CONTAS_PAGAR_ABERTOS[[#This Row],[PTAX DESEMB]]*Tabela_padrão__GM_CONTAS_PAGAR_ABERTOS[[#This Row],[VALOR_DOCUM]]</f>
        <v>18123.451871999998</v>
      </c>
    </row>
    <row r="835" spans="1:22" hidden="1" x14ac:dyDescent="0.2">
      <c r="A835" t="s">
        <v>45</v>
      </c>
      <c r="B835" t="s">
        <v>18</v>
      </c>
      <c r="C835" s="1">
        <v>41441</v>
      </c>
      <c r="D835" t="s">
        <v>122</v>
      </c>
      <c r="E835">
        <v>13140001</v>
      </c>
      <c r="F835" t="s">
        <v>130</v>
      </c>
      <c r="G835" s="4">
        <v>42809</v>
      </c>
      <c r="H835" t="s">
        <v>21</v>
      </c>
      <c r="I835" s="2">
        <v>278.07</v>
      </c>
      <c r="K835" s="2">
        <v>278.07</v>
      </c>
      <c r="L835" s="3">
        <v>1</v>
      </c>
      <c r="M835" s="2">
        <v>278.07</v>
      </c>
      <c r="N835" s="3">
        <f t="array" ref="N835">$D$4</f>
        <v>3.55</v>
      </c>
      <c r="O835" s="2">
        <f t="array" ref="O835">IF(Tabela_padrão__GM_CONTAS_PAGAR_ABERTOS[[#This Row],[SIGLA_MOEDA]]="US$",Tabela_padrão__GM_CONTAS_PAGAR_ABERTOS[[#This Row],[VALOR_DOCUM]]*$D$4,Tabela_padrão__GM_CONTAS_PAGAR_ABERTOS[[#This Row],[SALDO_CONVERTIDO]])</f>
        <v>278.07</v>
      </c>
      <c r="P8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5" t="s">
        <v>47</v>
      </c>
      <c r="R835" t="s">
        <v>125</v>
      </c>
      <c r="S835" s="1">
        <v>42557</v>
      </c>
      <c r="T835" t="s">
        <v>3469</v>
      </c>
      <c r="U835" s="3">
        <v>2.1366999999999998</v>
      </c>
      <c r="V835" s="2">
        <f>Tabela_padrão__GM_CONTAS_PAGAR_ABERTOS[[#This Row],[PTAX DESEMB]]*Tabela_padrão__GM_CONTAS_PAGAR_ABERTOS[[#This Row],[VALOR_DOCUM]]</f>
        <v>594.15216899999996</v>
      </c>
    </row>
    <row r="836" spans="1:22" hidden="1" x14ac:dyDescent="0.2">
      <c r="A836" t="s">
        <v>17</v>
      </c>
      <c r="B836" t="s">
        <v>18</v>
      </c>
      <c r="C836" s="1">
        <v>41330</v>
      </c>
      <c r="D836" t="s">
        <v>72</v>
      </c>
      <c r="E836">
        <v>13140001</v>
      </c>
      <c r="F836" t="s">
        <v>1232</v>
      </c>
      <c r="G836" s="4">
        <v>42809</v>
      </c>
      <c r="H836" t="s">
        <v>21</v>
      </c>
      <c r="I836" s="2">
        <v>1687.34</v>
      </c>
      <c r="K836" s="2">
        <v>1687.34</v>
      </c>
      <c r="L836" s="3">
        <v>1</v>
      </c>
      <c r="M836" s="2">
        <v>1687.34</v>
      </c>
      <c r="N836" s="3">
        <f t="array" ref="N836">$D$4</f>
        <v>3.55</v>
      </c>
      <c r="O836" s="2">
        <f t="array" ref="O836">IF(Tabela_padrão__GM_CONTAS_PAGAR_ABERTOS[[#This Row],[SIGLA_MOEDA]]="US$",Tabela_padrão__GM_CONTAS_PAGAR_ABERTOS[[#This Row],[VALOR_DOCUM]]*$D$4,Tabela_padrão__GM_CONTAS_PAGAR_ABERTOS[[#This Row],[SALDO_CONVERTIDO]])</f>
        <v>1687.34</v>
      </c>
      <c r="P8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6" t="s">
        <v>47</v>
      </c>
      <c r="R836" t="s">
        <v>1233</v>
      </c>
      <c r="S836" s="1">
        <v>42557</v>
      </c>
      <c r="T836" t="s">
        <v>4149</v>
      </c>
      <c r="U836" s="3">
        <v>1.9704999999999999</v>
      </c>
      <c r="V836" s="2">
        <f>Tabela_padrão__GM_CONTAS_PAGAR_ABERTOS[[#This Row],[PTAX DESEMB]]*Tabela_padrão__GM_CONTAS_PAGAR_ABERTOS[[#This Row],[VALOR_DOCUM]]</f>
        <v>3324.9034699999997</v>
      </c>
    </row>
    <row r="837" spans="1:22" hidden="1" x14ac:dyDescent="0.2">
      <c r="A837" t="s">
        <v>45</v>
      </c>
      <c r="B837" t="s">
        <v>18</v>
      </c>
      <c r="C837" s="1">
        <v>41319</v>
      </c>
      <c r="D837" t="s">
        <v>91</v>
      </c>
      <c r="E837">
        <v>13140001</v>
      </c>
      <c r="F837" t="s">
        <v>102</v>
      </c>
      <c r="G837" s="4">
        <v>42809</v>
      </c>
      <c r="H837" t="s">
        <v>21</v>
      </c>
      <c r="I837" s="2">
        <v>166.85</v>
      </c>
      <c r="K837" s="2">
        <v>166.85</v>
      </c>
      <c r="L837" s="3">
        <v>1</v>
      </c>
      <c r="M837" s="2">
        <v>166.85</v>
      </c>
      <c r="N837" s="3">
        <f t="array" ref="N837">$D$4</f>
        <v>3.55</v>
      </c>
      <c r="O837" s="2">
        <f t="array" ref="O837">IF(Tabela_padrão__GM_CONTAS_PAGAR_ABERTOS[[#This Row],[SIGLA_MOEDA]]="US$",Tabela_padrão__GM_CONTAS_PAGAR_ABERTOS[[#This Row],[VALOR_DOCUM]]*$D$4,Tabela_padrão__GM_CONTAS_PAGAR_ABERTOS[[#This Row],[SALDO_CONVERTIDO]])</f>
        <v>166.85</v>
      </c>
      <c r="P8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7" t="s">
        <v>47</v>
      </c>
      <c r="R837" t="s">
        <v>103</v>
      </c>
      <c r="S837" s="1">
        <v>42557</v>
      </c>
      <c r="T837" t="s">
        <v>4158</v>
      </c>
      <c r="U837" s="3">
        <v>1.9670000000000001</v>
      </c>
      <c r="V837" s="2">
        <f>Tabela_padrão__GM_CONTAS_PAGAR_ABERTOS[[#This Row],[PTAX DESEMB]]*Tabela_padrão__GM_CONTAS_PAGAR_ABERTOS[[#This Row],[VALOR_DOCUM]]</f>
        <v>328.19395000000003</v>
      </c>
    </row>
    <row r="838" spans="1:22" hidden="1" x14ac:dyDescent="0.2">
      <c r="A838" t="s">
        <v>45</v>
      </c>
      <c r="B838" t="s">
        <v>18</v>
      </c>
      <c r="C838" s="1">
        <v>41768</v>
      </c>
      <c r="D838" t="s">
        <v>122</v>
      </c>
      <c r="E838">
        <v>13140001</v>
      </c>
      <c r="F838" t="s">
        <v>210</v>
      </c>
      <c r="G838" s="4">
        <v>42809</v>
      </c>
      <c r="H838" t="s">
        <v>21</v>
      </c>
      <c r="I838" s="2">
        <v>418.37</v>
      </c>
      <c r="K838" s="2">
        <v>418.37</v>
      </c>
      <c r="L838" s="3">
        <v>1</v>
      </c>
      <c r="M838" s="2">
        <v>418.37</v>
      </c>
      <c r="N838" s="3">
        <f t="array" ref="N838">$D$4</f>
        <v>3.55</v>
      </c>
      <c r="O838" s="2">
        <f t="array" ref="O838">IF(Tabela_padrão__GM_CONTAS_PAGAR_ABERTOS[[#This Row],[SIGLA_MOEDA]]="US$",Tabela_padrão__GM_CONTAS_PAGAR_ABERTOS[[#This Row],[VALOR_DOCUM]]*$D$4,Tabela_padrão__GM_CONTAS_PAGAR_ABERTOS[[#This Row],[SALDO_CONVERTIDO]])</f>
        <v>418.37</v>
      </c>
      <c r="P8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8" t="s">
        <v>47</v>
      </c>
      <c r="R838" t="s">
        <v>212</v>
      </c>
      <c r="S838" s="1">
        <v>42557</v>
      </c>
      <c r="T838" t="s">
        <v>4927</v>
      </c>
      <c r="U838" s="3">
        <v>2.2107000000000001</v>
      </c>
      <c r="V838" s="2">
        <f>Tabela_padrão__GM_CONTAS_PAGAR_ABERTOS[[#This Row],[PTAX DESEMB]]*Tabela_padrão__GM_CONTAS_PAGAR_ABERTOS[[#This Row],[VALOR_DOCUM]]</f>
        <v>924.89055900000005</v>
      </c>
    </row>
    <row r="839" spans="1:22" hidden="1" x14ac:dyDescent="0.2">
      <c r="A839" t="s">
        <v>45</v>
      </c>
      <c r="B839" t="s">
        <v>18</v>
      </c>
      <c r="C839" s="1">
        <v>41823</v>
      </c>
      <c r="D839" t="s">
        <v>72</v>
      </c>
      <c r="E839">
        <v>19105002</v>
      </c>
      <c r="F839" t="s">
        <v>233</v>
      </c>
      <c r="G839" s="4">
        <v>42809</v>
      </c>
      <c r="H839" t="s">
        <v>21</v>
      </c>
      <c r="I839" s="2">
        <v>14210.53</v>
      </c>
      <c r="K839" s="2">
        <v>14210.53</v>
      </c>
      <c r="L839" s="3">
        <v>1</v>
      </c>
      <c r="M839" s="2">
        <v>14210.53</v>
      </c>
      <c r="N839" s="3">
        <f t="array" ref="N839">$D$4</f>
        <v>3.55</v>
      </c>
      <c r="O839" s="2">
        <f t="array" ref="O839">IF(Tabela_padrão__GM_CONTAS_PAGAR_ABERTOS[[#This Row],[SIGLA_MOEDA]]="US$",Tabela_padrão__GM_CONTAS_PAGAR_ABERTOS[[#This Row],[VALOR_DOCUM]]*$D$4,Tabela_padrão__GM_CONTAS_PAGAR_ABERTOS[[#This Row],[SALDO_CONVERTIDO]])</f>
        <v>14210.53</v>
      </c>
      <c r="P8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39" t="s">
        <v>196</v>
      </c>
      <c r="R839" t="s">
        <v>234</v>
      </c>
      <c r="S839" s="1">
        <v>42557</v>
      </c>
      <c r="T839" t="s">
        <v>4935</v>
      </c>
      <c r="U839" s="3">
        <v>2.2134</v>
      </c>
      <c r="V839" s="2">
        <f>Tabela_padrão__GM_CONTAS_PAGAR_ABERTOS[[#This Row],[PTAX DESEMB]]*Tabela_padrão__GM_CONTAS_PAGAR_ABERTOS[[#This Row],[VALOR_DOCUM]]</f>
        <v>31453.587102000001</v>
      </c>
    </row>
    <row r="840" spans="1:22" hidden="1" x14ac:dyDescent="0.2">
      <c r="A840" t="s">
        <v>45</v>
      </c>
      <c r="B840" t="s">
        <v>18</v>
      </c>
      <c r="C840" s="1">
        <v>41771</v>
      </c>
      <c r="D840" t="s">
        <v>122</v>
      </c>
      <c r="E840">
        <v>13140001</v>
      </c>
      <c r="F840" t="s">
        <v>214</v>
      </c>
      <c r="G840" s="4">
        <v>42809</v>
      </c>
      <c r="H840" t="s">
        <v>21</v>
      </c>
      <c r="I840" s="2">
        <v>672.15</v>
      </c>
      <c r="K840" s="2">
        <v>672.15</v>
      </c>
      <c r="L840" s="3">
        <v>1</v>
      </c>
      <c r="M840" s="2">
        <v>672.15</v>
      </c>
      <c r="N840" s="3">
        <f t="array" ref="N840">$D$4</f>
        <v>3.55</v>
      </c>
      <c r="O840" s="2">
        <f t="array" ref="O840">IF(Tabela_padrão__GM_CONTAS_PAGAR_ABERTOS[[#This Row],[SIGLA_MOEDA]]="US$",Tabela_padrão__GM_CONTAS_PAGAR_ABERTOS[[#This Row],[VALOR_DOCUM]]*$D$4,Tabela_padrão__GM_CONTAS_PAGAR_ABERTOS[[#This Row],[SALDO_CONVERTIDO]])</f>
        <v>672.15</v>
      </c>
      <c r="P8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0" t="s">
        <v>47</v>
      </c>
      <c r="R840" t="s">
        <v>215</v>
      </c>
      <c r="S840" s="1">
        <v>42557</v>
      </c>
      <c r="T840" t="s">
        <v>5609</v>
      </c>
      <c r="U840" s="3">
        <v>2.2191999999999998</v>
      </c>
      <c r="V840" s="2">
        <f>Tabela_padrão__GM_CONTAS_PAGAR_ABERTOS[[#This Row],[PTAX DESEMB]]*Tabela_padrão__GM_CONTAS_PAGAR_ABERTOS[[#This Row],[VALOR_DOCUM]]</f>
        <v>1491.6352799999997</v>
      </c>
    </row>
    <row r="841" spans="1:22" hidden="1" x14ac:dyDescent="0.2">
      <c r="A841" t="s">
        <v>17</v>
      </c>
      <c r="B841" t="s">
        <v>18</v>
      </c>
      <c r="C841" s="1">
        <v>42277</v>
      </c>
      <c r="D841" t="s">
        <v>60</v>
      </c>
      <c r="E841">
        <v>19105002</v>
      </c>
      <c r="F841" t="s">
        <v>365</v>
      </c>
      <c r="G841" s="4">
        <v>42835</v>
      </c>
      <c r="H841" t="s">
        <v>21</v>
      </c>
      <c r="I841" s="2">
        <v>9113.31</v>
      </c>
      <c r="K841" s="2">
        <v>9113.31</v>
      </c>
      <c r="L841" s="3">
        <v>1</v>
      </c>
      <c r="M841" s="2">
        <v>9113.31</v>
      </c>
      <c r="N841" s="3">
        <f t="array" ref="N841">$D$4</f>
        <v>3.55</v>
      </c>
      <c r="O841" s="2">
        <f t="array" ref="O841">IF(Tabela_padrão__GM_CONTAS_PAGAR_ABERTOS[[#This Row],[SIGLA_MOEDA]]="US$",Tabela_padrão__GM_CONTAS_PAGAR_ABERTOS[[#This Row],[VALOR_DOCUM]]*$D$4,Tabela_padrão__GM_CONTAS_PAGAR_ABERTOS[[#This Row],[SALDO_CONVERTIDO]])</f>
        <v>9113.31</v>
      </c>
      <c r="P8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1" t="s">
        <v>62</v>
      </c>
      <c r="R841" t="s">
        <v>366</v>
      </c>
      <c r="S841" s="1">
        <v>42557</v>
      </c>
      <c r="T841" t="s">
        <v>5685</v>
      </c>
      <c r="U841" s="3">
        <v>4.1172000000000004</v>
      </c>
      <c r="V841" s="2">
        <f>Tabela_padrão__GM_CONTAS_PAGAR_ABERTOS[[#This Row],[PTAX DESEMB]]*Tabela_padrão__GM_CONTAS_PAGAR_ABERTOS[[#This Row],[VALOR_DOCUM]]</f>
        <v>37521.319931999999</v>
      </c>
    </row>
    <row r="842" spans="1:22" hidden="1" x14ac:dyDescent="0.2">
      <c r="A842" t="s">
        <v>45</v>
      </c>
      <c r="B842" t="s">
        <v>18</v>
      </c>
      <c r="C842" s="1">
        <v>41319</v>
      </c>
      <c r="D842" t="s">
        <v>91</v>
      </c>
      <c r="E842">
        <v>19105002</v>
      </c>
      <c r="F842" t="s">
        <v>102</v>
      </c>
      <c r="G842" s="4">
        <v>42840</v>
      </c>
      <c r="H842" t="s">
        <v>21</v>
      </c>
      <c r="I842" s="2">
        <v>8000</v>
      </c>
      <c r="K842" s="2">
        <v>8000</v>
      </c>
      <c r="L842" s="3">
        <v>1</v>
      </c>
      <c r="M842" s="2">
        <v>8000</v>
      </c>
      <c r="N842" s="3">
        <f t="array" ref="N842">$D$4</f>
        <v>3.55</v>
      </c>
      <c r="O842" s="2">
        <f t="array" ref="O842">IF(Tabela_padrão__GM_CONTAS_PAGAR_ABERTOS[[#This Row],[SIGLA_MOEDA]]="US$",Tabela_padrão__GM_CONTAS_PAGAR_ABERTOS[[#This Row],[VALOR_DOCUM]]*$D$4,Tabela_padrão__GM_CONTAS_PAGAR_ABERTOS[[#This Row],[SALDO_CONVERTIDO]])</f>
        <v>8000</v>
      </c>
      <c r="P8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2" t="s">
        <v>93</v>
      </c>
      <c r="R842" t="s">
        <v>103</v>
      </c>
      <c r="S842" s="1">
        <v>42557</v>
      </c>
      <c r="T842" t="s">
        <v>1162</v>
      </c>
      <c r="U842" s="3">
        <v>1.9670000000000001</v>
      </c>
      <c r="V842" s="2">
        <f>Tabela_padrão__GM_CONTAS_PAGAR_ABERTOS[[#This Row],[PTAX DESEMB]]*Tabela_padrão__GM_CONTAS_PAGAR_ABERTOS[[#This Row],[VALOR_DOCUM]]</f>
        <v>15736</v>
      </c>
    </row>
    <row r="843" spans="1:22" hidden="1" x14ac:dyDescent="0.2">
      <c r="A843" t="s">
        <v>45</v>
      </c>
      <c r="B843" t="s">
        <v>18</v>
      </c>
      <c r="C843" s="1">
        <v>41925</v>
      </c>
      <c r="D843" t="s">
        <v>122</v>
      </c>
      <c r="E843">
        <v>19105002</v>
      </c>
      <c r="F843" t="s">
        <v>248</v>
      </c>
      <c r="G843" s="4">
        <v>42840</v>
      </c>
      <c r="H843" t="s">
        <v>21</v>
      </c>
      <c r="I843" s="2">
        <v>3033.33</v>
      </c>
      <c r="K843" s="2">
        <v>3033.33</v>
      </c>
      <c r="L843" s="3">
        <v>1</v>
      </c>
      <c r="M843" s="2">
        <v>3033.33</v>
      </c>
      <c r="N843" s="3">
        <f t="array" ref="N843">$D$4</f>
        <v>3.55</v>
      </c>
      <c r="O843" s="2">
        <f t="array" ref="O843">IF(Tabela_padrão__GM_CONTAS_PAGAR_ABERTOS[[#This Row],[SIGLA_MOEDA]]="US$",Tabela_padrão__GM_CONTAS_PAGAR_ABERTOS[[#This Row],[VALOR_DOCUM]]*$D$4,Tabela_padrão__GM_CONTAS_PAGAR_ABERTOS[[#This Row],[SALDO_CONVERTIDO]])</f>
        <v>3033.33</v>
      </c>
      <c r="P8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3" t="s">
        <v>211</v>
      </c>
      <c r="R843" t="s">
        <v>249</v>
      </c>
      <c r="S843" s="1">
        <v>42557</v>
      </c>
      <c r="T843" t="s">
        <v>1264</v>
      </c>
      <c r="U843" s="3">
        <v>2.4102999999999999</v>
      </c>
      <c r="V843" s="2">
        <f>Tabela_padrão__GM_CONTAS_PAGAR_ABERTOS[[#This Row],[PTAX DESEMB]]*Tabela_padrão__GM_CONTAS_PAGAR_ABERTOS[[#This Row],[VALOR_DOCUM]]</f>
        <v>7311.235298999999</v>
      </c>
    </row>
    <row r="844" spans="1:22" x14ac:dyDescent="0.2">
      <c r="A844" t="s">
        <v>17</v>
      </c>
      <c r="B844" t="s">
        <v>25</v>
      </c>
      <c r="C844" s="1">
        <v>41865</v>
      </c>
      <c r="D844" t="s">
        <v>60</v>
      </c>
      <c r="E844">
        <v>19105002</v>
      </c>
      <c r="F844" t="s">
        <v>1257</v>
      </c>
      <c r="G844" s="4">
        <v>42840</v>
      </c>
      <c r="H844" t="s">
        <v>66</v>
      </c>
      <c r="I844" s="2">
        <v>43072.73</v>
      </c>
      <c r="K844" s="2">
        <v>43072.73</v>
      </c>
      <c r="L844" s="3">
        <v>3.2904</v>
      </c>
      <c r="M844" s="2">
        <v>141726.51079199999</v>
      </c>
      <c r="N844" s="3">
        <f t="array" ref="N844">$D$4</f>
        <v>3.55</v>
      </c>
      <c r="O844" s="2">
        <f t="array" ref="O844">IF(Tabela_padrão__GM_CONTAS_PAGAR_ABERTOS[[#This Row],[SIGLA_MOEDA]]="US$",Tabela_padrão__GM_CONTAS_PAGAR_ABERTOS[[#This Row],[VALOR_DOCUM]]*$D$4,Tabela_padrão__GM_CONTAS_PAGAR_ABERTOS[[#This Row],[SALDO_CONVERTIDO]])</f>
        <v>152908.19150000002</v>
      </c>
      <c r="P844" s="5">
        <f>(Tabela_padrão__GM_CONTAS_PAGAR_ABERTOS[[#This Row],[Saldo Projetado]]-Tabela_padrão__GM_CONTAS_PAGAR_ABERTOS[[#This Row],[SALDO_CONVERTIDO]])/Tabela_padrão__GM_CONTAS_PAGAR_ABERTOS[[#This Row],[Saldo Projetado]]</f>
        <v>7.3126760563380466E-2</v>
      </c>
      <c r="Q844" t="s">
        <v>62</v>
      </c>
      <c r="R844" t="s">
        <v>1258</v>
      </c>
      <c r="S844" s="1">
        <v>42557</v>
      </c>
      <c r="T844" t="s">
        <v>2068</v>
      </c>
      <c r="U844" s="3">
        <v>2.2692000000000001</v>
      </c>
      <c r="V844" s="2">
        <f>Tabela_padrão__GM_CONTAS_PAGAR_ABERTOS[[#This Row],[PTAX DESEMB]]*Tabela_padrão__GM_CONTAS_PAGAR_ABERTOS[[#This Row],[VALOR_DOCUM]]</f>
        <v>97740.638916000011</v>
      </c>
    </row>
    <row r="845" spans="1:22" hidden="1" x14ac:dyDescent="0.2">
      <c r="A845" t="s">
        <v>17</v>
      </c>
      <c r="B845" t="s">
        <v>18</v>
      </c>
      <c r="C845" s="1">
        <v>41780</v>
      </c>
      <c r="D845" t="s">
        <v>60</v>
      </c>
      <c r="E845">
        <v>13140001</v>
      </c>
      <c r="F845" t="s">
        <v>230</v>
      </c>
      <c r="G845" s="4">
        <v>42840</v>
      </c>
      <c r="H845" t="s">
        <v>66</v>
      </c>
      <c r="I845" s="2">
        <v>21820.43</v>
      </c>
      <c r="K845" s="2">
        <v>21820.43</v>
      </c>
      <c r="L845" s="3">
        <v>3.2904</v>
      </c>
      <c r="M845" s="2">
        <v>71797.942872</v>
      </c>
      <c r="N845" s="3">
        <f t="array" ref="N845">$D$4</f>
        <v>3.55</v>
      </c>
      <c r="O845" s="2">
        <f t="array" ref="O845">IF(Tabela_padrão__GM_CONTAS_PAGAR_ABERTOS[[#This Row],[SIGLA_MOEDA]]="US$",Tabela_padrão__GM_CONTAS_PAGAR_ABERTOS[[#This Row],[VALOR_DOCUM]]*$D$4,Tabela_padrão__GM_CONTAS_PAGAR_ABERTOS[[#This Row],[SALDO_CONVERTIDO]])</f>
        <v>77462.526499999993</v>
      </c>
      <c r="P845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845" t="s">
        <v>47</v>
      </c>
      <c r="R845" t="s">
        <v>231</v>
      </c>
      <c r="S845" s="1">
        <v>42557</v>
      </c>
      <c r="T845" t="s">
        <v>2797</v>
      </c>
      <c r="U845" s="3">
        <v>2.2155999999999998</v>
      </c>
      <c r="V845" s="2">
        <f>Tabela_padrão__GM_CONTAS_PAGAR_ABERTOS[[#This Row],[PTAX DESEMB]]*Tabela_padrão__GM_CONTAS_PAGAR_ABERTOS[[#This Row],[VALOR_DOCUM]]</f>
        <v>48345.344707999997</v>
      </c>
    </row>
    <row r="846" spans="1:22" hidden="1" x14ac:dyDescent="0.2">
      <c r="A846" t="s">
        <v>45</v>
      </c>
      <c r="B846" t="s">
        <v>18</v>
      </c>
      <c r="C846" s="1">
        <v>41319</v>
      </c>
      <c r="D846" t="s">
        <v>91</v>
      </c>
      <c r="E846">
        <v>19105002</v>
      </c>
      <c r="F846" t="s">
        <v>99</v>
      </c>
      <c r="G846" s="4">
        <v>42840</v>
      </c>
      <c r="H846" t="s">
        <v>21</v>
      </c>
      <c r="I846" s="2">
        <v>2833.33</v>
      </c>
      <c r="K846" s="2">
        <v>2833.33</v>
      </c>
      <c r="L846" s="3">
        <v>1</v>
      </c>
      <c r="M846" s="2">
        <v>2833.33</v>
      </c>
      <c r="N846" s="3">
        <f t="array" ref="N846">$D$4</f>
        <v>3.55</v>
      </c>
      <c r="O846" s="2">
        <f t="array" ref="O846">IF(Tabela_padrão__GM_CONTAS_PAGAR_ABERTOS[[#This Row],[SIGLA_MOEDA]]="US$",Tabela_padrão__GM_CONTAS_PAGAR_ABERTOS[[#This Row],[VALOR_DOCUM]]*$D$4,Tabela_padrão__GM_CONTAS_PAGAR_ABERTOS[[#This Row],[SALDO_CONVERTIDO]])</f>
        <v>2833.33</v>
      </c>
      <c r="P8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6" t="s">
        <v>93</v>
      </c>
      <c r="R846" t="s">
        <v>100</v>
      </c>
      <c r="S846" s="1">
        <v>42557</v>
      </c>
      <c r="T846" t="s">
        <v>3435</v>
      </c>
      <c r="U846" s="3">
        <v>1.9670000000000001</v>
      </c>
      <c r="V846" s="2">
        <f>Tabela_padrão__GM_CONTAS_PAGAR_ABERTOS[[#This Row],[PTAX DESEMB]]*Tabela_padrão__GM_CONTAS_PAGAR_ABERTOS[[#This Row],[VALOR_DOCUM]]</f>
        <v>5573.1601099999998</v>
      </c>
    </row>
    <row r="847" spans="1:22" hidden="1" x14ac:dyDescent="0.2">
      <c r="A847" t="s">
        <v>45</v>
      </c>
      <c r="B847" t="s">
        <v>18</v>
      </c>
      <c r="C847" s="1">
        <v>41319</v>
      </c>
      <c r="D847" t="s">
        <v>91</v>
      </c>
      <c r="E847">
        <v>13140001</v>
      </c>
      <c r="F847" t="s">
        <v>99</v>
      </c>
      <c r="G847" s="4">
        <v>42840</v>
      </c>
      <c r="H847" t="s">
        <v>21</v>
      </c>
      <c r="I847" s="2">
        <v>59.48</v>
      </c>
      <c r="K847" s="2">
        <v>59.48</v>
      </c>
      <c r="L847" s="3">
        <v>1</v>
      </c>
      <c r="M847" s="2">
        <v>59.48</v>
      </c>
      <c r="N847" s="3">
        <f t="array" ref="N847">$D$4</f>
        <v>3.55</v>
      </c>
      <c r="O847" s="2">
        <f t="array" ref="O847">IF(Tabela_padrão__GM_CONTAS_PAGAR_ABERTOS[[#This Row],[SIGLA_MOEDA]]="US$",Tabela_padrão__GM_CONTAS_PAGAR_ABERTOS[[#This Row],[VALOR_DOCUM]]*$D$4,Tabela_padrão__GM_CONTAS_PAGAR_ABERTOS[[#This Row],[SALDO_CONVERTIDO]])</f>
        <v>59.48</v>
      </c>
      <c r="P8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7" t="s">
        <v>47</v>
      </c>
      <c r="R847" t="s">
        <v>100</v>
      </c>
      <c r="S847" s="1">
        <v>42557</v>
      </c>
      <c r="T847" t="s">
        <v>3449</v>
      </c>
      <c r="U847" s="3">
        <v>1.9670000000000001</v>
      </c>
      <c r="V847" s="2">
        <f>Tabela_padrão__GM_CONTAS_PAGAR_ABERTOS[[#This Row],[PTAX DESEMB]]*Tabela_padrão__GM_CONTAS_PAGAR_ABERTOS[[#This Row],[VALOR_DOCUM]]</f>
        <v>116.99715999999999</v>
      </c>
    </row>
    <row r="848" spans="1:22" hidden="1" x14ac:dyDescent="0.2">
      <c r="A848" t="s">
        <v>45</v>
      </c>
      <c r="B848" t="s">
        <v>18</v>
      </c>
      <c r="C848" s="1">
        <v>41441</v>
      </c>
      <c r="D848" t="s">
        <v>122</v>
      </c>
      <c r="E848">
        <v>13140001</v>
      </c>
      <c r="F848" t="s">
        <v>130</v>
      </c>
      <c r="G848" s="4">
        <v>42840</v>
      </c>
      <c r="H848" t="s">
        <v>21</v>
      </c>
      <c r="I848" s="2">
        <v>287.43</v>
      </c>
      <c r="K848" s="2">
        <v>287.43</v>
      </c>
      <c r="L848" s="3">
        <v>1</v>
      </c>
      <c r="M848" s="2">
        <v>287.43</v>
      </c>
      <c r="N848" s="3">
        <f t="array" ref="N848">$D$4</f>
        <v>3.55</v>
      </c>
      <c r="O848" s="2">
        <f t="array" ref="O848">IF(Tabela_padrão__GM_CONTAS_PAGAR_ABERTOS[[#This Row],[SIGLA_MOEDA]]="US$",Tabela_padrão__GM_CONTAS_PAGAR_ABERTOS[[#This Row],[VALOR_DOCUM]]*$D$4,Tabela_padrão__GM_CONTAS_PAGAR_ABERTOS[[#This Row],[SALDO_CONVERTIDO]])</f>
        <v>287.43</v>
      </c>
      <c r="P8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48" t="s">
        <v>47</v>
      </c>
      <c r="R848" t="s">
        <v>125</v>
      </c>
      <c r="S848" s="1">
        <v>42557</v>
      </c>
      <c r="T848" t="s">
        <v>3470</v>
      </c>
      <c r="U848" s="3">
        <v>2.1366999999999998</v>
      </c>
      <c r="V848" s="2">
        <f>Tabela_padrão__GM_CONTAS_PAGAR_ABERTOS[[#This Row],[PTAX DESEMB]]*Tabela_padrão__GM_CONTAS_PAGAR_ABERTOS[[#This Row],[VALOR_DOCUM]]</f>
        <v>614.15168099999994</v>
      </c>
    </row>
    <row r="849" spans="1:22" hidden="1" x14ac:dyDescent="0.2">
      <c r="A849" t="s">
        <v>17</v>
      </c>
      <c r="B849" t="s">
        <v>25</v>
      </c>
      <c r="C849" s="1">
        <v>41865</v>
      </c>
      <c r="D849" t="s">
        <v>60</v>
      </c>
      <c r="E849">
        <v>13140001</v>
      </c>
      <c r="F849" t="s">
        <v>1257</v>
      </c>
      <c r="G849" s="4">
        <v>42840</v>
      </c>
      <c r="H849" t="s">
        <v>66</v>
      </c>
      <c r="I849" s="2">
        <v>9167.43</v>
      </c>
      <c r="K849" s="2">
        <v>9167.43</v>
      </c>
      <c r="L849" s="3">
        <v>3.2904</v>
      </c>
      <c r="M849" s="2">
        <v>30164.511672000001</v>
      </c>
      <c r="N849" s="3">
        <f t="array" ref="N849">$D$4</f>
        <v>3.55</v>
      </c>
      <c r="O849" s="2">
        <f t="array" ref="O849">IF(Tabela_padrão__GM_CONTAS_PAGAR_ABERTOS[[#This Row],[SIGLA_MOEDA]]="US$",Tabela_padrão__GM_CONTAS_PAGAR_ABERTOS[[#This Row],[VALOR_DOCUM]]*$D$4,Tabela_padrão__GM_CONTAS_PAGAR_ABERTOS[[#This Row],[SALDO_CONVERTIDO]])</f>
        <v>32544.376499999998</v>
      </c>
      <c r="P849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849" t="s">
        <v>47</v>
      </c>
      <c r="R849" t="s">
        <v>1258</v>
      </c>
      <c r="S849" s="1">
        <v>42557</v>
      </c>
      <c r="T849" t="s">
        <v>3522</v>
      </c>
      <c r="U849" s="3">
        <v>2.2692000000000001</v>
      </c>
      <c r="V849" s="2">
        <f>Tabela_padrão__GM_CONTAS_PAGAR_ABERTOS[[#This Row],[PTAX DESEMB]]*Tabela_padrão__GM_CONTAS_PAGAR_ABERTOS[[#This Row],[VALOR_DOCUM]]</f>
        <v>20802.732156000002</v>
      </c>
    </row>
    <row r="850" spans="1:22" hidden="1" x14ac:dyDescent="0.2">
      <c r="A850" t="s">
        <v>45</v>
      </c>
      <c r="B850" t="s">
        <v>18</v>
      </c>
      <c r="C850" s="1">
        <v>41331</v>
      </c>
      <c r="D850" t="s">
        <v>19</v>
      </c>
      <c r="E850">
        <v>13140001</v>
      </c>
      <c r="F850" t="s">
        <v>46</v>
      </c>
      <c r="G850" s="4">
        <v>42840</v>
      </c>
      <c r="H850" t="s">
        <v>21</v>
      </c>
      <c r="I850" s="2">
        <v>368.24</v>
      </c>
      <c r="K850" s="2">
        <v>368.24</v>
      </c>
      <c r="L850" s="3">
        <v>1</v>
      </c>
      <c r="M850" s="2">
        <v>368.24</v>
      </c>
      <c r="N850" s="3">
        <f t="array" ref="N850">$D$4</f>
        <v>3.55</v>
      </c>
      <c r="O850" s="2">
        <f t="array" ref="O850">IF(Tabela_padrão__GM_CONTAS_PAGAR_ABERTOS[[#This Row],[SIGLA_MOEDA]]="US$",Tabela_padrão__GM_CONTAS_PAGAR_ABERTOS[[#This Row],[VALOR_DOCUM]]*$D$4,Tabela_padrão__GM_CONTAS_PAGAR_ABERTOS[[#This Row],[SALDO_CONVERTIDO]])</f>
        <v>368.24</v>
      </c>
      <c r="P8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0" t="s">
        <v>47</v>
      </c>
      <c r="R850" t="s">
        <v>48</v>
      </c>
      <c r="S850" s="1">
        <v>42557</v>
      </c>
      <c r="T850" t="s">
        <v>4114</v>
      </c>
      <c r="U850" s="3">
        <v>1.9676</v>
      </c>
      <c r="V850" s="2">
        <f>Tabela_padrão__GM_CONTAS_PAGAR_ABERTOS[[#This Row],[PTAX DESEMB]]*Tabela_padrão__GM_CONTAS_PAGAR_ABERTOS[[#This Row],[VALOR_DOCUM]]</f>
        <v>724.54902400000003</v>
      </c>
    </row>
    <row r="851" spans="1:22" x14ac:dyDescent="0.2">
      <c r="A851" t="s">
        <v>17</v>
      </c>
      <c r="B851" t="s">
        <v>18</v>
      </c>
      <c r="C851" s="1">
        <v>41759</v>
      </c>
      <c r="D851" t="s">
        <v>60</v>
      </c>
      <c r="E851">
        <v>19105002</v>
      </c>
      <c r="F851" t="s">
        <v>230</v>
      </c>
      <c r="G851" s="4">
        <v>42840</v>
      </c>
      <c r="H851" t="s">
        <v>66</v>
      </c>
      <c r="I851" s="2">
        <v>134823.79</v>
      </c>
      <c r="K851" s="2">
        <v>134823.79</v>
      </c>
      <c r="L851" s="3">
        <v>3.2904</v>
      </c>
      <c r="M851" s="2">
        <v>443624.19861600001</v>
      </c>
      <c r="N851" s="3">
        <f t="array" ref="N851">$D$4</f>
        <v>3.55</v>
      </c>
      <c r="O851" s="2">
        <f t="array" ref="O851">IF(Tabela_padrão__GM_CONTAS_PAGAR_ABERTOS[[#This Row],[SIGLA_MOEDA]]="US$",Tabela_padrão__GM_CONTAS_PAGAR_ABERTOS[[#This Row],[VALOR_DOCUM]]*$D$4,Tabela_padrão__GM_CONTAS_PAGAR_ABERTOS[[#This Row],[SALDO_CONVERTIDO]])</f>
        <v>478624.45449999999</v>
      </c>
      <c r="P851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851" t="s">
        <v>62</v>
      </c>
      <c r="R851" t="s">
        <v>231</v>
      </c>
      <c r="S851" s="1">
        <v>42557</v>
      </c>
      <c r="T851" t="s">
        <v>4209</v>
      </c>
      <c r="U851" s="3">
        <v>2.2199</v>
      </c>
      <c r="V851" s="2">
        <f>Tabela_padrão__GM_CONTAS_PAGAR_ABERTOS[[#This Row],[PTAX DESEMB]]*Tabela_padrão__GM_CONTAS_PAGAR_ABERTOS[[#This Row],[VALOR_DOCUM]]</f>
        <v>299295.33142100001</v>
      </c>
    </row>
    <row r="852" spans="1:22" hidden="1" x14ac:dyDescent="0.2">
      <c r="A852" t="s">
        <v>17</v>
      </c>
      <c r="B852" t="s">
        <v>18</v>
      </c>
      <c r="C852" s="1">
        <v>41394</v>
      </c>
      <c r="D852" t="s">
        <v>31</v>
      </c>
      <c r="E852">
        <v>19105006</v>
      </c>
      <c r="F852" t="s">
        <v>141</v>
      </c>
      <c r="G852" s="4">
        <v>45230</v>
      </c>
      <c r="H852" t="s">
        <v>21</v>
      </c>
      <c r="I852" s="2">
        <v>35340.78</v>
      </c>
      <c r="K852" s="2">
        <v>35340.78</v>
      </c>
      <c r="L852" s="3">
        <v>1</v>
      </c>
      <c r="M852" s="2">
        <v>35340.78</v>
      </c>
      <c r="N852" s="3">
        <f t="array" ref="N852">$D$4</f>
        <v>3.55</v>
      </c>
      <c r="O852" s="2">
        <f t="array" ref="O852">IF(Tabela_padrão__GM_CONTAS_PAGAR_ABERTOS[[#This Row],[SIGLA_MOEDA]]="US$",Tabela_padrão__GM_CONTAS_PAGAR_ABERTOS[[#This Row],[VALOR_DOCUM]]*$D$4,Tabela_padrão__GM_CONTAS_PAGAR_ABERTOS[[#This Row],[SALDO_CONVERTIDO]])</f>
        <v>35340.78</v>
      </c>
      <c r="P8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2" t="s">
        <v>38</v>
      </c>
      <c r="R852" t="s">
        <v>142</v>
      </c>
      <c r="S852" s="1">
        <v>42557</v>
      </c>
      <c r="T852" t="s">
        <v>1996</v>
      </c>
      <c r="U852" s="3">
        <v>1.9999</v>
      </c>
      <c r="V852" s="2">
        <f>Tabela_padrão__GM_CONTAS_PAGAR_ABERTOS[[#This Row],[PTAX DESEMB]]*Tabela_padrão__GM_CONTAS_PAGAR_ABERTOS[[#This Row],[VALOR_DOCUM]]</f>
        <v>70678.025922000001</v>
      </c>
    </row>
    <row r="853" spans="1:22" hidden="1" x14ac:dyDescent="0.2">
      <c r="A853" t="s">
        <v>17</v>
      </c>
      <c r="B853" t="s">
        <v>18</v>
      </c>
      <c r="C853" s="1">
        <v>41394</v>
      </c>
      <c r="D853" t="s">
        <v>31</v>
      </c>
      <c r="E853">
        <v>19105006</v>
      </c>
      <c r="F853" t="s">
        <v>145</v>
      </c>
      <c r="G853" s="4">
        <v>42674</v>
      </c>
      <c r="H853" t="s">
        <v>21</v>
      </c>
      <c r="I853" s="2">
        <v>53736.25</v>
      </c>
      <c r="K853" s="2">
        <v>53736.25</v>
      </c>
      <c r="L853" s="3">
        <v>1</v>
      </c>
      <c r="M853" s="2">
        <v>53736.25</v>
      </c>
      <c r="N853" s="3">
        <f t="array" ref="N853">$D$4</f>
        <v>3.55</v>
      </c>
      <c r="O853" s="2">
        <f t="array" ref="O853">IF(Tabela_padrão__GM_CONTAS_PAGAR_ABERTOS[[#This Row],[SIGLA_MOEDA]]="US$",Tabela_padrão__GM_CONTAS_PAGAR_ABERTOS[[#This Row],[VALOR_DOCUM]]*$D$4,Tabela_padrão__GM_CONTAS_PAGAR_ABERTOS[[#This Row],[SALDO_CONVERTIDO]])</f>
        <v>53736.25</v>
      </c>
      <c r="P8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3" t="s">
        <v>38</v>
      </c>
      <c r="R853" t="s">
        <v>146</v>
      </c>
      <c r="S853" s="1">
        <v>42557</v>
      </c>
      <c r="T853" t="s">
        <v>1997</v>
      </c>
      <c r="U853" s="3">
        <v>1.9999</v>
      </c>
      <c r="V853" s="2">
        <f>Tabela_padrão__GM_CONTAS_PAGAR_ABERTOS[[#This Row],[PTAX DESEMB]]*Tabela_padrão__GM_CONTAS_PAGAR_ABERTOS[[#This Row],[VALOR_DOCUM]]</f>
        <v>107467.12637500001</v>
      </c>
    </row>
    <row r="854" spans="1:22" hidden="1" x14ac:dyDescent="0.2">
      <c r="A854" t="s">
        <v>17</v>
      </c>
      <c r="B854" t="s">
        <v>18</v>
      </c>
      <c r="C854" s="1">
        <v>41394</v>
      </c>
      <c r="D854" t="s">
        <v>31</v>
      </c>
      <c r="E854">
        <v>13140003</v>
      </c>
      <c r="F854" t="s">
        <v>150</v>
      </c>
      <c r="G854" s="4">
        <v>43404</v>
      </c>
      <c r="H854" t="s">
        <v>21</v>
      </c>
      <c r="I854" s="2">
        <v>10108.9</v>
      </c>
      <c r="K854" s="2">
        <v>10108.9</v>
      </c>
      <c r="L854" s="3">
        <v>1</v>
      </c>
      <c r="M854" s="2">
        <v>10108.9</v>
      </c>
      <c r="N854" s="3">
        <f t="array" ref="N854">$D$4</f>
        <v>3.55</v>
      </c>
      <c r="O854" s="2">
        <f t="array" ref="O854">IF(Tabela_padrão__GM_CONTAS_PAGAR_ABERTOS[[#This Row],[SIGLA_MOEDA]]="US$",Tabela_padrão__GM_CONTAS_PAGAR_ABERTOS[[#This Row],[VALOR_DOCUM]]*$D$4,Tabela_padrão__GM_CONTAS_PAGAR_ABERTOS[[#This Row],[SALDO_CONVERTIDO]])</f>
        <v>10108.9</v>
      </c>
      <c r="P8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4" t="s">
        <v>33</v>
      </c>
      <c r="R854" t="s">
        <v>142</v>
      </c>
      <c r="S854" s="1">
        <v>42557</v>
      </c>
      <c r="T854" t="s">
        <v>1998</v>
      </c>
      <c r="U854" s="3">
        <v>1.9999</v>
      </c>
      <c r="V854" s="2">
        <f>Tabela_padrão__GM_CONTAS_PAGAR_ABERTOS[[#This Row],[PTAX DESEMB]]*Tabela_padrão__GM_CONTAS_PAGAR_ABERTOS[[#This Row],[VALOR_DOCUM]]</f>
        <v>20216.789109999998</v>
      </c>
    </row>
    <row r="855" spans="1:22" hidden="1" x14ac:dyDescent="0.2">
      <c r="A855" t="s">
        <v>17</v>
      </c>
      <c r="B855" t="s">
        <v>18</v>
      </c>
      <c r="C855" s="1">
        <v>41394</v>
      </c>
      <c r="D855" t="s">
        <v>31</v>
      </c>
      <c r="E855">
        <v>13140003</v>
      </c>
      <c r="F855" t="s">
        <v>1200</v>
      </c>
      <c r="G855" s="4">
        <v>42674</v>
      </c>
      <c r="H855" t="s">
        <v>21</v>
      </c>
      <c r="I855" s="2">
        <v>23244.04</v>
      </c>
      <c r="K855" s="2">
        <v>23244.04</v>
      </c>
      <c r="L855" s="3">
        <v>1</v>
      </c>
      <c r="M855" s="2">
        <v>23244.04</v>
      </c>
      <c r="N855" s="3">
        <f t="array" ref="N855">$D$4</f>
        <v>3.55</v>
      </c>
      <c r="O855" s="2">
        <f t="array" ref="O855">IF(Tabela_padrão__GM_CONTAS_PAGAR_ABERTOS[[#This Row],[SIGLA_MOEDA]]="US$",Tabela_padrão__GM_CONTAS_PAGAR_ABERTOS[[#This Row],[VALOR_DOCUM]]*$D$4,Tabela_padrão__GM_CONTAS_PAGAR_ABERTOS[[#This Row],[SALDO_CONVERTIDO]])</f>
        <v>23244.04</v>
      </c>
      <c r="P8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5" t="s">
        <v>33</v>
      </c>
      <c r="R855" t="s">
        <v>146</v>
      </c>
      <c r="S855" s="1">
        <v>42557</v>
      </c>
      <c r="T855" t="s">
        <v>1999</v>
      </c>
      <c r="U855" s="3">
        <v>1.9999</v>
      </c>
      <c r="V855" s="2">
        <f>Tabela_padrão__GM_CONTAS_PAGAR_ABERTOS[[#This Row],[PTAX DESEMB]]*Tabela_padrão__GM_CONTAS_PAGAR_ABERTOS[[#This Row],[VALOR_DOCUM]]</f>
        <v>46485.755596000003</v>
      </c>
    </row>
    <row r="856" spans="1:22" hidden="1" x14ac:dyDescent="0.2">
      <c r="A856" t="s">
        <v>17</v>
      </c>
      <c r="B856" t="s">
        <v>18</v>
      </c>
      <c r="C856" s="1">
        <v>41394</v>
      </c>
      <c r="D856" t="s">
        <v>31</v>
      </c>
      <c r="E856">
        <v>13140003</v>
      </c>
      <c r="F856" t="s">
        <v>1200</v>
      </c>
      <c r="G856" s="4">
        <v>43404</v>
      </c>
      <c r="H856" t="s">
        <v>21</v>
      </c>
      <c r="I856" s="2">
        <v>19128.03</v>
      </c>
      <c r="K856" s="2">
        <v>19128.03</v>
      </c>
      <c r="L856" s="3">
        <v>1</v>
      </c>
      <c r="M856" s="2">
        <v>19128.03</v>
      </c>
      <c r="N856" s="3">
        <f t="array" ref="N856">$D$4</f>
        <v>3.55</v>
      </c>
      <c r="O856" s="2">
        <f t="array" ref="O856">IF(Tabela_padrão__GM_CONTAS_PAGAR_ABERTOS[[#This Row],[SIGLA_MOEDA]]="US$",Tabela_padrão__GM_CONTAS_PAGAR_ABERTOS[[#This Row],[VALOR_DOCUM]]*$D$4,Tabela_padrão__GM_CONTAS_PAGAR_ABERTOS[[#This Row],[SALDO_CONVERTIDO]])</f>
        <v>19128.03</v>
      </c>
      <c r="P8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6" t="s">
        <v>33</v>
      </c>
      <c r="R856" t="s">
        <v>146</v>
      </c>
      <c r="S856" s="1">
        <v>42557</v>
      </c>
      <c r="T856" t="s">
        <v>2000</v>
      </c>
      <c r="U856" s="3">
        <v>1.9999</v>
      </c>
      <c r="V856" s="2">
        <f>Tabela_padrão__GM_CONTAS_PAGAR_ABERTOS[[#This Row],[PTAX DESEMB]]*Tabela_padrão__GM_CONTAS_PAGAR_ABERTOS[[#This Row],[VALOR_DOCUM]]</f>
        <v>38254.147196999998</v>
      </c>
    </row>
    <row r="857" spans="1:22" hidden="1" x14ac:dyDescent="0.2">
      <c r="A857" t="s">
        <v>17</v>
      </c>
      <c r="B857" t="s">
        <v>18</v>
      </c>
      <c r="C857" s="1">
        <v>41394</v>
      </c>
      <c r="D857" t="s">
        <v>31</v>
      </c>
      <c r="E857">
        <v>13140003</v>
      </c>
      <c r="F857" t="s">
        <v>1200</v>
      </c>
      <c r="G857" s="4">
        <v>45230</v>
      </c>
      <c r="H857" t="s">
        <v>21</v>
      </c>
      <c r="I857" s="2">
        <v>7707.71</v>
      </c>
      <c r="K857" s="2">
        <v>7707.71</v>
      </c>
      <c r="L857" s="3">
        <v>1</v>
      </c>
      <c r="M857" s="2">
        <v>7707.71</v>
      </c>
      <c r="N857" s="3">
        <f t="array" ref="N857">$D$4</f>
        <v>3.55</v>
      </c>
      <c r="O857" s="2">
        <f t="array" ref="O857">IF(Tabela_padrão__GM_CONTAS_PAGAR_ABERTOS[[#This Row],[SIGLA_MOEDA]]="US$",Tabela_padrão__GM_CONTAS_PAGAR_ABERTOS[[#This Row],[VALOR_DOCUM]]*$D$4,Tabela_padrão__GM_CONTAS_PAGAR_ABERTOS[[#This Row],[SALDO_CONVERTIDO]])</f>
        <v>7707.71</v>
      </c>
      <c r="P8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7" t="s">
        <v>33</v>
      </c>
      <c r="R857" t="s">
        <v>146</v>
      </c>
      <c r="S857" s="1">
        <v>42557</v>
      </c>
      <c r="T857" t="s">
        <v>2001</v>
      </c>
      <c r="U857" s="3">
        <v>1.9999</v>
      </c>
      <c r="V857" s="2">
        <f>Tabela_padrão__GM_CONTAS_PAGAR_ABERTOS[[#This Row],[PTAX DESEMB]]*Tabela_padrão__GM_CONTAS_PAGAR_ABERTOS[[#This Row],[VALOR_DOCUM]]</f>
        <v>15414.649229000001</v>
      </c>
    </row>
    <row r="858" spans="1:22" hidden="1" x14ac:dyDescent="0.2">
      <c r="A858" t="s">
        <v>17</v>
      </c>
      <c r="B858" t="s">
        <v>18</v>
      </c>
      <c r="C858" s="1">
        <v>41394</v>
      </c>
      <c r="D858" t="s">
        <v>31</v>
      </c>
      <c r="E858">
        <v>19105006</v>
      </c>
      <c r="F858" t="s">
        <v>139</v>
      </c>
      <c r="G858" s="4">
        <v>43039</v>
      </c>
      <c r="H858" t="s">
        <v>21</v>
      </c>
      <c r="I858" s="2">
        <v>8646.39</v>
      </c>
      <c r="K858" s="2">
        <v>8646.39</v>
      </c>
      <c r="L858" s="3">
        <v>1</v>
      </c>
      <c r="M858" s="2">
        <v>8646.39</v>
      </c>
      <c r="N858" s="3">
        <f t="array" ref="N858">$D$4</f>
        <v>3.55</v>
      </c>
      <c r="O858" s="2">
        <f t="array" ref="O858">IF(Tabela_padrão__GM_CONTAS_PAGAR_ABERTOS[[#This Row],[SIGLA_MOEDA]]="US$",Tabela_padrão__GM_CONTAS_PAGAR_ABERTOS[[#This Row],[VALOR_DOCUM]]*$D$4,Tabela_padrão__GM_CONTAS_PAGAR_ABERTOS[[#This Row],[SALDO_CONVERTIDO]])</f>
        <v>8646.39</v>
      </c>
      <c r="P8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8" t="s">
        <v>38</v>
      </c>
      <c r="R858" t="s">
        <v>137</v>
      </c>
      <c r="S858" s="1">
        <v>42557</v>
      </c>
      <c r="T858" t="s">
        <v>2002</v>
      </c>
      <c r="U858" s="3">
        <v>1.9999</v>
      </c>
      <c r="V858" s="2">
        <f>Tabela_padrão__GM_CONTAS_PAGAR_ABERTOS[[#This Row],[PTAX DESEMB]]*Tabela_padrão__GM_CONTAS_PAGAR_ABERTOS[[#This Row],[VALOR_DOCUM]]</f>
        <v>17291.915360999999</v>
      </c>
    </row>
    <row r="859" spans="1:22" hidden="1" x14ac:dyDescent="0.2">
      <c r="A859" t="s">
        <v>17</v>
      </c>
      <c r="B859" t="s">
        <v>18</v>
      </c>
      <c r="C859" s="1">
        <v>41394</v>
      </c>
      <c r="D859" t="s">
        <v>31</v>
      </c>
      <c r="E859">
        <v>19105006</v>
      </c>
      <c r="F859" t="s">
        <v>139</v>
      </c>
      <c r="G859" s="4">
        <v>45230</v>
      </c>
      <c r="H859" t="s">
        <v>21</v>
      </c>
      <c r="I859" s="2">
        <v>10740.97</v>
      </c>
      <c r="K859" s="2">
        <v>10740.97</v>
      </c>
      <c r="L859" s="3">
        <v>1</v>
      </c>
      <c r="M859" s="2">
        <v>10740.97</v>
      </c>
      <c r="N859" s="3">
        <f t="array" ref="N859">$D$4</f>
        <v>3.55</v>
      </c>
      <c r="O859" s="2">
        <f t="array" ref="O859">IF(Tabela_padrão__GM_CONTAS_PAGAR_ABERTOS[[#This Row],[SIGLA_MOEDA]]="US$",Tabela_padrão__GM_CONTAS_PAGAR_ABERTOS[[#This Row],[VALOR_DOCUM]]*$D$4,Tabela_padrão__GM_CONTAS_PAGAR_ABERTOS[[#This Row],[SALDO_CONVERTIDO]])</f>
        <v>10740.97</v>
      </c>
      <c r="P8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59" t="s">
        <v>38</v>
      </c>
      <c r="R859" t="s">
        <v>137</v>
      </c>
      <c r="S859" s="1">
        <v>42557</v>
      </c>
      <c r="T859" t="s">
        <v>2003</v>
      </c>
      <c r="U859" s="3">
        <v>1.9999</v>
      </c>
      <c r="V859" s="2">
        <f>Tabela_padrão__GM_CONTAS_PAGAR_ABERTOS[[#This Row],[PTAX DESEMB]]*Tabela_padrão__GM_CONTAS_PAGAR_ABERTOS[[#This Row],[VALOR_DOCUM]]</f>
        <v>21480.865902999998</v>
      </c>
    </row>
    <row r="860" spans="1:22" hidden="1" x14ac:dyDescent="0.2">
      <c r="A860" t="s">
        <v>17</v>
      </c>
      <c r="B860" t="s">
        <v>18</v>
      </c>
      <c r="C860" s="1">
        <v>41394</v>
      </c>
      <c r="D860" t="s">
        <v>31</v>
      </c>
      <c r="E860">
        <v>19105006</v>
      </c>
      <c r="F860" t="s">
        <v>139</v>
      </c>
      <c r="G860" s="4">
        <v>45596</v>
      </c>
      <c r="H860" t="s">
        <v>21</v>
      </c>
      <c r="I860" s="2">
        <v>11127.63</v>
      </c>
      <c r="K860" s="2">
        <v>11127.63</v>
      </c>
      <c r="L860" s="3">
        <v>1</v>
      </c>
      <c r="M860" s="2">
        <v>11127.63</v>
      </c>
      <c r="N860" s="3">
        <f t="array" ref="N860">$D$4</f>
        <v>3.55</v>
      </c>
      <c r="O860" s="2">
        <f t="array" ref="O860">IF(Tabela_padrão__GM_CONTAS_PAGAR_ABERTOS[[#This Row],[SIGLA_MOEDA]]="US$",Tabela_padrão__GM_CONTAS_PAGAR_ABERTOS[[#This Row],[VALOR_DOCUM]]*$D$4,Tabela_padrão__GM_CONTAS_PAGAR_ABERTOS[[#This Row],[SALDO_CONVERTIDO]])</f>
        <v>11127.63</v>
      </c>
      <c r="P8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0" t="s">
        <v>38</v>
      </c>
      <c r="R860" t="s">
        <v>137</v>
      </c>
      <c r="S860" s="1">
        <v>42557</v>
      </c>
      <c r="T860" t="s">
        <v>2004</v>
      </c>
      <c r="U860" s="3">
        <v>1.9999</v>
      </c>
      <c r="V860" s="2">
        <f>Tabela_padrão__GM_CONTAS_PAGAR_ABERTOS[[#This Row],[PTAX DESEMB]]*Tabela_padrão__GM_CONTAS_PAGAR_ABERTOS[[#This Row],[VALOR_DOCUM]]</f>
        <v>22254.147236999997</v>
      </c>
    </row>
    <row r="861" spans="1:22" hidden="1" x14ac:dyDescent="0.2">
      <c r="A861" t="s">
        <v>45</v>
      </c>
      <c r="B861" t="s">
        <v>18</v>
      </c>
      <c r="C861" s="1">
        <v>41823</v>
      </c>
      <c r="D861" t="s">
        <v>72</v>
      </c>
      <c r="E861">
        <v>13140001</v>
      </c>
      <c r="F861" t="s">
        <v>233</v>
      </c>
      <c r="G861" s="4">
        <v>42840</v>
      </c>
      <c r="H861" t="s">
        <v>21</v>
      </c>
      <c r="I861" s="2">
        <v>1586.8</v>
      </c>
      <c r="K861" s="2">
        <v>1586.8</v>
      </c>
      <c r="L861" s="3">
        <v>1</v>
      </c>
      <c r="M861" s="2">
        <v>1586.8</v>
      </c>
      <c r="N861" s="3">
        <f t="array" ref="N861">$D$4</f>
        <v>3.55</v>
      </c>
      <c r="O861" s="2">
        <f t="array" ref="O861">IF(Tabela_padrão__GM_CONTAS_PAGAR_ABERTOS[[#This Row],[SIGLA_MOEDA]]="US$",Tabela_padrão__GM_CONTAS_PAGAR_ABERTOS[[#This Row],[VALOR_DOCUM]]*$D$4,Tabela_padrão__GM_CONTAS_PAGAR_ABERTOS[[#This Row],[SALDO_CONVERTIDO]])</f>
        <v>1586.8</v>
      </c>
      <c r="P8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1" t="s">
        <v>47</v>
      </c>
      <c r="R861" t="s">
        <v>234</v>
      </c>
      <c r="S861" s="1">
        <v>42557</v>
      </c>
      <c r="T861" t="s">
        <v>4222</v>
      </c>
      <c r="U861" s="3">
        <v>2.2134</v>
      </c>
      <c r="V861" s="2">
        <f>Tabela_padrão__GM_CONTAS_PAGAR_ABERTOS[[#This Row],[PTAX DESEMB]]*Tabela_padrão__GM_CONTAS_PAGAR_ABERTOS[[#This Row],[VALOR_DOCUM]]</f>
        <v>3512.2231200000001</v>
      </c>
    </row>
    <row r="862" spans="1:22" hidden="1" x14ac:dyDescent="0.2">
      <c r="A862" t="s">
        <v>17</v>
      </c>
      <c r="B862" t="s">
        <v>80</v>
      </c>
      <c r="C862" s="1">
        <v>41479</v>
      </c>
      <c r="D862" t="s">
        <v>161</v>
      </c>
      <c r="E862">
        <v>15101003</v>
      </c>
      <c r="F862" t="s">
        <v>2006</v>
      </c>
      <c r="G862" s="4">
        <v>41618</v>
      </c>
      <c r="H862" t="s">
        <v>21</v>
      </c>
      <c r="I862" s="2">
        <v>16404.599999999999</v>
      </c>
      <c r="K862" s="2">
        <v>16404.599999999999</v>
      </c>
      <c r="L862" s="3">
        <v>1</v>
      </c>
      <c r="M862" s="2">
        <v>16404.599999999999</v>
      </c>
      <c r="N862" s="3">
        <f t="array" ref="N862">$D$4</f>
        <v>3.55</v>
      </c>
      <c r="O862" s="2">
        <f t="array" ref="O862">IF(Tabela_padrão__GM_CONTAS_PAGAR_ABERTOS[[#This Row],[SIGLA_MOEDA]]="US$",Tabela_padrão__GM_CONTAS_PAGAR_ABERTOS[[#This Row],[VALOR_DOCUM]]*$D$4,Tabela_padrão__GM_CONTAS_PAGAR_ABERTOS[[#This Row],[SALDO_CONVERTIDO]])</f>
        <v>16404.599999999999</v>
      </c>
      <c r="P8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2" t="s">
        <v>2007</v>
      </c>
      <c r="R862" t="s">
        <v>164</v>
      </c>
      <c r="S862" s="1">
        <v>42557</v>
      </c>
      <c r="T862" t="s">
        <v>2008</v>
      </c>
      <c r="U862" s="3">
        <v>2.2267000000000001</v>
      </c>
      <c r="V862" s="2">
        <f>Tabela_padrão__GM_CONTAS_PAGAR_ABERTOS[[#This Row],[PTAX DESEMB]]*Tabela_padrão__GM_CONTAS_PAGAR_ABERTOS[[#This Row],[VALOR_DOCUM]]</f>
        <v>36528.122819999997</v>
      </c>
    </row>
    <row r="863" spans="1:22" hidden="1" x14ac:dyDescent="0.2">
      <c r="A863" t="s">
        <v>45</v>
      </c>
      <c r="B863" t="s">
        <v>18</v>
      </c>
      <c r="C863" s="1">
        <v>41339</v>
      </c>
      <c r="D863" t="s">
        <v>91</v>
      </c>
      <c r="E863">
        <v>19105002</v>
      </c>
      <c r="F863" t="s">
        <v>92</v>
      </c>
      <c r="G863" s="4">
        <v>42840</v>
      </c>
      <c r="H863" t="s">
        <v>21</v>
      </c>
      <c r="I863" s="2">
        <v>20000</v>
      </c>
      <c r="K863" s="2">
        <v>20000</v>
      </c>
      <c r="L863" s="3">
        <v>1</v>
      </c>
      <c r="M863" s="2">
        <v>20000</v>
      </c>
      <c r="N863" s="3">
        <f t="array" ref="N863">$D$4</f>
        <v>3.55</v>
      </c>
      <c r="O863" s="2">
        <f t="array" ref="O863">IF(Tabela_padrão__GM_CONTAS_PAGAR_ABERTOS[[#This Row],[SIGLA_MOEDA]]="US$",Tabela_padrão__GM_CONTAS_PAGAR_ABERTOS[[#This Row],[VALOR_DOCUM]]*$D$4,Tabela_padrão__GM_CONTAS_PAGAR_ABERTOS[[#This Row],[SALDO_CONVERTIDO]])</f>
        <v>20000</v>
      </c>
      <c r="P8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3" t="s">
        <v>93</v>
      </c>
      <c r="R863" t="s">
        <v>94</v>
      </c>
      <c r="S863" s="1">
        <v>42557</v>
      </c>
      <c r="T863" t="s">
        <v>4865</v>
      </c>
      <c r="U863" s="3">
        <v>1.9693000000000001</v>
      </c>
      <c r="V863" s="2">
        <f>Tabela_padrão__GM_CONTAS_PAGAR_ABERTOS[[#This Row],[PTAX DESEMB]]*Tabela_padrão__GM_CONTAS_PAGAR_ABERTOS[[#This Row],[VALOR_DOCUM]]</f>
        <v>39386</v>
      </c>
    </row>
    <row r="864" spans="1:22" hidden="1" x14ac:dyDescent="0.2">
      <c r="A864" t="s">
        <v>45</v>
      </c>
      <c r="B864" t="s">
        <v>18</v>
      </c>
      <c r="C864" s="1">
        <v>41332</v>
      </c>
      <c r="D864" t="s">
        <v>19</v>
      </c>
      <c r="E864">
        <v>19105002</v>
      </c>
      <c r="F864" t="s">
        <v>46</v>
      </c>
      <c r="G864" s="4">
        <v>42840</v>
      </c>
      <c r="H864" t="s">
        <v>21</v>
      </c>
      <c r="I864" s="2">
        <v>5386.36</v>
      </c>
      <c r="K864" s="2">
        <v>5386.36</v>
      </c>
      <c r="L864" s="3">
        <v>1</v>
      </c>
      <c r="M864" s="2">
        <v>5386.36</v>
      </c>
      <c r="N864" s="3">
        <f t="array" ref="N864">$D$4</f>
        <v>3.55</v>
      </c>
      <c r="O864" s="2">
        <f t="array" ref="O864">IF(Tabela_padrão__GM_CONTAS_PAGAR_ABERTOS[[#This Row],[SIGLA_MOEDA]]="US$",Tabela_padrão__GM_CONTAS_PAGAR_ABERTOS[[#This Row],[VALOR_DOCUM]]*$D$4,Tabela_padrão__GM_CONTAS_PAGAR_ABERTOS[[#This Row],[SALDO_CONVERTIDO]])</f>
        <v>5386.36</v>
      </c>
      <c r="P8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4" t="s">
        <v>22</v>
      </c>
      <c r="R864" t="s">
        <v>48</v>
      </c>
      <c r="S864" s="1">
        <v>42557</v>
      </c>
      <c r="T864" t="s">
        <v>4877</v>
      </c>
      <c r="U864" s="3">
        <v>1.9818</v>
      </c>
      <c r="V864" s="2">
        <f>Tabela_padrão__GM_CONTAS_PAGAR_ABERTOS[[#This Row],[PTAX DESEMB]]*Tabela_padrão__GM_CONTAS_PAGAR_ABERTOS[[#This Row],[VALOR_DOCUM]]</f>
        <v>10674.688247999999</v>
      </c>
    </row>
    <row r="865" spans="1:22" hidden="1" x14ac:dyDescent="0.2">
      <c r="A865" t="s">
        <v>45</v>
      </c>
      <c r="B865" t="s">
        <v>18</v>
      </c>
      <c r="C865" s="1">
        <v>41439</v>
      </c>
      <c r="D865" t="s">
        <v>122</v>
      </c>
      <c r="E865">
        <v>19105002</v>
      </c>
      <c r="F865" t="s">
        <v>123</v>
      </c>
      <c r="G865" s="4">
        <v>42840</v>
      </c>
      <c r="H865" t="s">
        <v>21</v>
      </c>
      <c r="I865" s="2">
        <v>8166.67</v>
      </c>
      <c r="K865" s="2">
        <v>8166.67</v>
      </c>
      <c r="L865" s="3">
        <v>1</v>
      </c>
      <c r="M865" s="2">
        <v>8166.67</v>
      </c>
      <c r="N865" s="3">
        <f t="array" ref="N865">$D$4</f>
        <v>3.55</v>
      </c>
      <c r="O865" s="2">
        <f t="array" ref="O865">IF(Tabela_padrão__GM_CONTAS_PAGAR_ABERTOS[[#This Row],[SIGLA_MOEDA]]="US$",Tabela_padrão__GM_CONTAS_PAGAR_ABERTOS[[#This Row],[VALOR_DOCUM]]*$D$4,Tabela_padrão__GM_CONTAS_PAGAR_ABERTOS[[#This Row],[SALDO_CONVERTIDO]])</f>
        <v>8166.67</v>
      </c>
      <c r="P8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5" t="s">
        <v>124</v>
      </c>
      <c r="R865" t="s">
        <v>125</v>
      </c>
      <c r="S865" s="1">
        <v>42557</v>
      </c>
      <c r="T865" t="s">
        <v>4895</v>
      </c>
      <c r="U865" s="3">
        <v>2.1446999999999998</v>
      </c>
      <c r="V865" s="2">
        <f>Tabela_padrão__GM_CONTAS_PAGAR_ABERTOS[[#This Row],[PTAX DESEMB]]*Tabela_padrão__GM_CONTAS_PAGAR_ABERTOS[[#This Row],[VALOR_DOCUM]]</f>
        <v>17515.057149</v>
      </c>
    </row>
    <row r="866" spans="1:22" hidden="1" x14ac:dyDescent="0.2">
      <c r="A866" t="s">
        <v>45</v>
      </c>
      <c r="B866" t="s">
        <v>18</v>
      </c>
      <c r="C866" s="1">
        <v>41925</v>
      </c>
      <c r="D866" t="s">
        <v>122</v>
      </c>
      <c r="E866">
        <v>13140001</v>
      </c>
      <c r="F866" t="s">
        <v>248</v>
      </c>
      <c r="G866" s="4">
        <v>42840</v>
      </c>
      <c r="H866" t="s">
        <v>21</v>
      </c>
      <c r="I866" s="2">
        <v>306.58</v>
      </c>
      <c r="K866" s="2">
        <v>306.58</v>
      </c>
      <c r="L866" s="3">
        <v>1</v>
      </c>
      <c r="M866" s="2">
        <v>306.58</v>
      </c>
      <c r="N866" s="3">
        <f t="array" ref="N866">$D$4</f>
        <v>3.55</v>
      </c>
      <c r="O866" s="2">
        <f t="array" ref="O866">IF(Tabela_padrão__GM_CONTAS_PAGAR_ABERTOS[[#This Row],[SIGLA_MOEDA]]="US$",Tabela_padrão__GM_CONTAS_PAGAR_ABERTOS[[#This Row],[VALOR_DOCUM]]*$D$4,Tabela_padrão__GM_CONTAS_PAGAR_ABERTOS[[#This Row],[SALDO_CONVERTIDO]])</f>
        <v>306.58</v>
      </c>
      <c r="P8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6" t="s">
        <v>47</v>
      </c>
      <c r="R866" t="s">
        <v>249</v>
      </c>
      <c r="S866" s="1">
        <v>42557</v>
      </c>
      <c r="T866" t="s">
        <v>4950</v>
      </c>
      <c r="U866" s="3">
        <v>2.4102999999999999</v>
      </c>
      <c r="V866" s="2">
        <f>Tabela_padrão__GM_CONTAS_PAGAR_ABERTOS[[#This Row],[PTAX DESEMB]]*Tabela_padrão__GM_CONTAS_PAGAR_ABERTOS[[#This Row],[VALOR_DOCUM]]</f>
        <v>738.94977399999993</v>
      </c>
    </row>
    <row r="867" spans="1:22" x14ac:dyDescent="0.2">
      <c r="A867" t="s">
        <v>17</v>
      </c>
      <c r="B867" t="s">
        <v>18</v>
      </c>
      <c r="C867" s="1">
        <v>42138</v>
      </c>
      <c r="D867" t="s">
        <v>60</v>
      </c>
      <c r="E867">
        <v>19105002</v>
      </c>
      <c r="F867" t="s">
        <v>1301</v>
      </c>
      <c r="G867" s="4">
        <v>42840</v>
      </c>
      <c r="H867" t="s">
        <v>66</v>
      </c>
      <c r="I867" s="2">
        <v>69407.42</v>
      </c>
      <c r="K867" s="2">
        <v>69407.42</v>
      </c>
      <c r="L867" s="3">
        <v>3.2904</v>
      </c>
      <c r="M867" s="2">
        <v>228378.174768</v>
      </c>
      <c r="N867" s="3">
        <f t="array" ref="N867">$D$4</f>
        <v>3.55</v>
      </c>
      <c r="O867" s="2">
        <f t="array" ref="O867">IF(Tabela_padrão__GM_CONTAS_PAGAR_ABERTOS[[#This Row],[SIGLA_MOEDA]]="US$",Tabela_padrão__GM_CONTAS_PAGAR_ABERTOS[[#This Row],[VALOR_DOCUM]]*$D$4,Tabela_padrão__GM_CONTAS_PAGAR_ABERTOS[[#This Row],[SALDO_CONVERTIDO]])</f>
        <v>246396.34099999999</v>
      </c>
      <c r="P867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867" t="s">
        <v>62</v>
      </c>
      <c r="R867" t="s">
        <v>1302</v>
      </c>
      <c r="S867" s="1">
        <v>42557</v>
      </c>
      <c r="T867" t="s">
        <v>4971</v>
      </c>
      <c r="U867" s="3">
        <v>3.0103</v>
      </c>
      <c r="V867" s="2">
        <f>Tabela_padrão__GM_CONTAS_PAGAR_ABERTOS[[#This Row],[PTAX DESEMB]]*Tabela_padrão__GM_CONTAS_PAGAR_ABERTOS[[#This Row],[VALOR_DOCUM]]</f>
        <v>208937.156426</v>
      </c>
    </row>
    <row r="868" spans="1:22" hidden="1" x14ac:dyDescent="0.2">
      <c r="A868" t="s">
        <v>17</v>
      </c>
      <c r="B868" t="s">
        <v>18</v>
      </c>
      <c r="C868" s="1">
        <v>42138</v>
      </c>
      <c r="D868" t="s">
        <v>60</v>
      </c>
      <c r="E868">
        <v>13140001</v>
      </c>
      <c r="F868" t="s">
        <v>1301</v>
      </c>
      <c r="G868" s="4">
        <v>42840</v>
      </c>
      <c r="H868" t="s">
        <v>66</v>
      </c>
      <c r="I868" s="2">
        <v>10411.11</v>
      </c>
      <c r="K868" s="2">
        <v>10411.11</v>
      </c>
      <c r="L868" s="3">
        <v>3.2904</v>
      </c>
      <c r="M868" s="2">
        <v>34256.716344</v>
      </c>
      <c r="N868" s="3">
        <f t="array" ref="N868">$D$4</f>
        <v>3.55</v>
      </c>
      <c r="O868" s="2">
        <f t="array" ref="O868">IF(Tabela_padrão__GM_CONTAS_PAGAR_ABERTOS[[#This Row],[SIGLA_MOEDA]]="US$",Tabela_padrão__GM_CONTAS_PAGAR_ABERTOS[[#This Row],[VALOR_DOCUM]]*$D$4,Tabela_padrão__GM_CONTAS_PAGAR_ABERTOS[[#This Row],[SALDO_CONVERTIDO]])</f>
        <v>36959.440499999997</v>
      </c>
      <c r="P868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868" t="s">
        <v>47</v>
      </c>
      <c r="R868" t="s">
        <v>1302</v>
      </c>
      <c r="S868" s="1">
        <v>42557</v>
      </c>
      <c r="T868" t="s">
        <v>4973</v>
      </c>
      <c r="U868" s="3">
        <v>3.0103</v>
      </c>
      <c r="V868" s="2">
        <f>Tabela_padrão__GM_CONTAS_PAGAR_ABERTOS[[#This Row],[PTAX DESEMB]]*Tabela_padrão__GM_CONTAS_PAGAR_ABERTOS[[#This Row],[VALOR_DOCUM]]</f>
        <v>31340.564433000003</v>
      </c>
    </row>
    <row r="869" spans="1:22" hidden="1" x14ac:dyDescent="0.2">
      <c r="A869" t="s">
        <v>45</v>
      </c>
      <c r="B869" t="s">
        <v>18</v>
      </c>
      <c r="C869" s="1">
        <v>41319</v>
      </c>
      <c r="D869" t="s">
        <v>91</v>
      </c>
      <c r="E869">
        <v>13140001</v>
      </c>
      <c r="F869" t="s">
        <v>102</v>
      </c>
      <c r="G869" s="4">
        <v>42840</v>
      </c>
      <c r="H869" t="s">
        <v>21</v>
      </c>
      <c r="I869" s="2">
        <v>167.92</v>
      </c>
      <c r="K869" s="2">
        <v>167.92</v>
      </c>
      <c r="L869" s="3">
        <v>1</v>
      </c>
      <c r="M869" s="2">
        <v>167.92</v>
      </c>
      <c r="N869" s="3">
        <f t="array" ref="N869">$D$4</f>
        <v>3.55</v>
      </c>
      <c r="O869" s="2">
        <f t="array" ref="O869">IF(Tabela_padrão__GM_CONTAS_PAGAR_ABERTOS[[#This Row],[SIGLA_MOEDA]]="US$",Tabela_padrão__GM_CONTAS_PAGAR_ABERTOS[[#This Row],[VALOR_DOCUM]]*$D$4,Tabela_padrão__GM_CONTAS_PAGAR_ABERTOS[[#This Row],[SALDO_CONVERTIDO]])</f>
        <v>167.92</v>
      </c>
      <c r="P8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69" t="s">
        <v>47</v>
      </c>
      <c r="R869" t="s">
        <v>103</v>
      </c>
      <c r="S869" s="1">
        <v>42557</v>
      </c>
      <c r="T869" t="s">
        <v>5571</v>
      </c>
      <c r="U869" s="3">
        <v>1.9670000000000001</v>
      </c>
      <c r="V869" s="2">
        <f>Tabela_padrão__GM_CONTAS_PAGAR_ABERTOS[[#This Row],[PTAX DESEMB]]*Tabela_padrão__GM_CONTAS_PAGAR_ABERTOS[[#This Row],[VALOR_DOCUM]]</f>
        <v>330.29863999999998</v>
      </c>
    </row>
    <row r="870" spans="1:22" hidden="1" x14ac:dyDescent="0.2">
      <c r="A870" t="s">
        <v>45</v>
      </c>
      <c r="B870" t="s">
        <v>18</v>
      </c>
      <c r="C870" s="1">
        <v>41339</v>
      </c>
      <c r="D870" t="s">
        <v>91</v>
      </c>
      <c r="E870">
        <v>13140001</v>
      </c>
      <c r="F870" t="s">
        <v>92</v>
      </c>
      <c r="G870" s="4">
        <v>42840</v>
      </c>
      <c r="H870" t="s">
        <v>21</v>
      </c>
      <c r="I870" s="2">
        <v>377.82</v>
      </c>
      <c r="K870" s="2">
        <v>377.82</v>
      </c>
      <c r="L870" s="3">
        <v>1</v>
      </c>
      <c r="M870" s="2">
        <v>377.82</v>
      </c>
      <c r="N870" s="3">
        <f t="array" ref="N870">$D$4</f>
        <v>3.55</v>
      </c>
      <c r="O870" s="2">
        <f t="array" ref="O870">IF(Tabela_padrão__GM_CONTAS_PAGAR_ABERTOS[[#This Row],[SIGLA_MOEDA]]="US$",Tabela_padrão__GM_CONTAS_PAGAR_ABERTOS[[#This Row],[VALOR_DOCUM]]*$D$4,Tabela_padrão__GM_CONTAS_PAGAR_ABERTOS[[#This Row],[SALDO_CONVERTIDO]])</f>
        <v>377.82</v>
      </c>
      <c r="P8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0" t="s">
        <v>47</v>
      </c>
      <c r="R870" t="s">
        <v>94</v>
      </c>
      <c r="S870" s="1">
        <v>42557</v>
      </c>
      <c r="T870" t="s">
        <v>5572</v>
      </c>
      <c r="U870" s="3">
        <v>1.9693000000000001</v>
      </c>
      <c r="V870" s="2">
        <f>Tabela_padrão__GM_CONTAS_PAGAR_ABERTOS[[#This Row],[PTAX DESEMB]]*Tabela_padrão__GM_CONTAS_PAGAR_ABERTOS[[#This Row],[VALOR_DOCUM]]</f>
        <v>744.04092600000001</v>
      </c>
    </row>
    <row r="871" spans="1:22" hidden="1" x14ac:dyDescent="0.2">
      <c r="A871" t="s">
        <v>45</v>
      </c>
      <c r="B871" t="s">
        <v>18</v>
      </c>
      <c r="C871" s="1">
        <v>41823</v>
      </c>
      <c r="D871" t="s">
        <v>72</v>
      </c>
      <c r="E871">
        <v>19105002</v>
      </c>
      <c r="F871" t="s">
        <v>233</v>
      </c>
      <c r="G871" s="4">
        <v>42840</v>
      </c>
      <c r="H871" t="s">
        <v>21</v>
      </c>
      <c r="I871" s="2">
        <v>14210.53</v>
      </c>
      <c r="K871" s="2">
        <v>14210.53</v>
      </c>
      <c r="L871" s="3">
        <v>1</v>
      </c>
      <c r="M871" s="2">
        <v>14210.53</v>
      </c>
      <c r="N871" s="3">
        <f t="array" ref="N871">$D$4</f>
        <v>3.55</v>
      </c>
      <c r="O871" s="2">
        <f t="array" ref="O871">IF(Tabela_padrão__GM_CONTAS_PAGAR_ABERTOS[[#This Row],[SIGLA_MOEDA]]="US$",Tabela_padrão__GM_CONTAS_PAGAR_ABERTOS[[#This Row],[VALOR_DOCUM]]*$D$4,Tabela_padrão__GM_CONTAS_PAGAR_ABERTOS[[#This Row],[SALDO_CONVERTIDO]])</f>
        <v>14210.53</v>
      </c>
      <c r="P8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1" t="s">
        <v>196</v>
      </c>
      <c r="R871" t="s">
        <v>234</v>
      </c>
      <c r="S871" s="1">
        <v>42557</v>
      </c>
      <c r="T871" t="s">
        <v>5624</v>
      </c>
      <c r="U871" s="3">
        <v>2.2134</v>
      </c>
      <c r="V871" s="2">
        <f>Tabela_padrão__GM_CONTAS_PAGAR_ABERTOS[[#This Row],[PTAX DESEMB]]*Tabela_padrão__GM_CONTAS_PAGAR_ABERTOS[[#This Row],[VALOR_DOCUM]]</f>
        <v>31453.587102000001</v>
      </c>
    </row>
    <row r="872" spans="1:22" hidden="1" x14ac:dyDescent="0.2">
      <c r="A872" t="s">
        <v>45</v>
      </c>
      <c r="B872" t="s">
        <v>18</v>
      </c>
      <c r="C872" s="1">
        <v>41768</v>
      </c>
      <c r="D872" t="s">
        <v>122</v>
      </c>
      <c r="E872">
        <v>19105002</v>
      </c>
      <c r="F872" t="s">
        <v>210</v>
      </c>
      <c r="G872" s="4">
        <v>42842</v>
      </c>
      <c r="H872" t="s">
        <v>21</v>
      </c>
      <c r="I872" s="2">
        <v>5083.33</v>
      </c>
      <c r="K872" s="2">
        <v>5083.33</v>
      </c>
      <c r="L872" s="3">
        <v>1</v>
      </c>
      <c r="M872" s="2">
        <v>5083.33</v>
      </c>
      <c r="N872" s="3">
        <f t="array" ref="N872">$D$4</f>
        <v>3.55</v>
      </c>
      <c r="O872" s="2">
        <f t="array" ref="O872">IF(Tabela_padrão__GM_CONTAS_PAGAR_ABERTOS[[#This Row],[SIGLA_MOEDA]]="US$",Tabela_padrão__GM_CONTAS_PAGAR_ABERTOS[[#This Row],[VALOR_DOCUM]]*$D$4,Tabela_padrão__GM_CONTAS_PAGAR_ABERTOS[[#This Row],[SALDO_CONVERTIDO]])</f>
        <v>5083.33</v>
      </c>
      <c r="P8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2" t="s">
        <v>211</v>
      </c>
      <c r="R872" t="s">
        <v>212</v>
      </c>
      <c r="S872" s="1">
        <v>42557</v>
      </c>
      <c r="T872" t="s">
        <v>2033</v>
      </c>
      <c r="U872" s="3">
        <v>2.2107000000000001</v>
      </c>
      <c r="V872" s="2">
        <f>Tabela_padrão__GM_CONTAS_PAGAR_ABERTOS[[#This Row],[PTAX DESEMB]]*Tabela_padrão__GM_CONTAS_PAGAR_ABERTOS[[#This Row],[VALOR_DOCUM]]</f>
        <v>11237.717631</v>
      </c>
    </row>
    <row r="873" spans="1:22" hidden="1" x14ac:dyDescent="0.2">
      <c r="A873" t="s">
        <v>45</v>
      </c>
      <c r="B873" t="s">
        <v>18</v>
      </c>
      <c r="C873" s="1">
        <v>41771</v>
      </c>
      <c r="D873" t="s">
        <v>122</v>
      </c>
      <c r="E873">
        <v>19105002</v>
      </c>
      <c r="F873" t="s">
        <v>214</v>
      </c>
      <c r="G873" s="4">
        <v>42842</v>
      </c>
      <c r="H873" t="s">
        <v>21</v>
      </c>
      <c r="I873" s="2">
        <v>8166.66</v>
      </c>
      <c r="K873" s="2">
        <v>8166.66</v>
      </c>
      <c r="L873" s="3">
        <v>1</v>
      </c>
      <c r="M873" s="2">
        <v>8166.66</v>
      </c>
      <c r="N873" s="3">
        <f t="array" ref="N873">$D$4</f>
        <v>3.55</v>
      </c>
      <c r="O873" s="2">
        <f t="array" ref="O873">IF(Tabela_padrão__GM_CONTAS_PAGAR_ABERTOS[[#This Row],[SIGLA_MOEDA]]="US$",Tabela_padrão__GM_CONTAS_PAGAR_ABERTOS[[#This Row],[VALOR_DOCUM]]*$D$4,Tabela_padrão__GM_CONTAS_PAGAR_ABERTOS[[#This Row],[SALDO_CONVERTIDO]])</f>
        <v>8166.66</v>
      </c>
      <c r="P8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3" t="s">
        <v>211</v>
      </c>
      <c r="R873" t="s">
        <v>215</v>
      </c>
      <c r="S873" s="1">
        <v>42557</v>
      </c>
      <c r="T873" t="s">
        <v>2042</v>
      </c>
      <c r="U873" s="3">
        <v>2.2191999999999998</v>
      </c>
      <c r="V873" s="2">
        <f>Tabela_padrão__GM_CONTAS_PAGAR_ABERTOS[[#This Row],[PTAX DESEMB]]*Tabela_padrão__GM_CONTAS_PAGAR_ABERTOS[[#This Row],[VALOR_DOCUM]]</f>
        <v>18123.451871999998</v>
      </c>
    </row>
    <row r="874" spans="1:22" hidden="1" x14ac:dyDescent="0.2">
      <c r="A874" t="s">
        <v>45</v>
      </c>
      <c r="B874" t="s">
        <v>18</v>
      </c>
      <c r="C874" s="1">
        <v>41768</v>
      </c>
      <c r="D874" t="s">
        <v>122</v>
      </c>
      <c r="E874">
        <v>13140001</v>
      </c>
      <c r="F874" t="s">
        <v>210</v>
      </c>
      <c r="G874" s="4">
        <v>42842</v>
      </c>
      <c r="H874" t="s">
        <v>21</v>
      </c>
      <c r="I874" s="2">
        <v>472.69</v>
      </c>
      <c r="K874" s="2">
        <v>472.69</v>
      </c>
      <c r="L874" s="3">
        <v>1</v>
      </c>
      <c r="M874" s="2">
        <v>472.69</v>
      </c>
      <c r="N874" s="3">
        <f t="array" ref="N874">$D$4</f>
        <v>3.55</v>
      </c>
      <c r="O874" s="2">
        <f t="array" ref="O874">IF(Tabela_padrão__GM_CONTAS_PAGAR_ABERTOS[[#This Row],[SIGLA_MOEDA]]="US$",Tabela_padrão__GM_CONTAS_PAGAR_ABERTOS[[#This Row],[VALOR_DOCUM]]*$D$4,Tabela_padrão__GM_CONTAS_PAGAR_ABERTOS[[#This Row],[SALDO_CONVERTIDO]])</f>
        <v>472.69</v>
      </c>
      <c r="P8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4" t="s">
        <v>47</v>
      </c>
      <c r="R874" t="s">
        <v>212</v>
      </c>
      <c r="S874" s="1">
        <v>42557</v>
      </c>
      <c r="T874" t="s">
        <v>2049</v>
      </c>
      <c r="U874" s="3">
        <v>2.2107000000000001</v>
      </c>
      <c r="V874" s="2">
        <f>Tabela_padrão__GM_CONTAS_PAGAR_ABERTOS[[#This Row],[PTAX DESEMB]]*Tabela_padrão__GM_CONTAS_PAGAR_ABERTOS[[#This Row],[VALOR_DOCUM]]</f>
        <v>1044.9757830000001</v>
      </c>
    </row>
    <row r="875" spans="1:22" hidden="1" x14ac:dyDescent="0.2">
      <c r="A875" t="s">
        <v>45</v>
      </c>
      <c r="B875" t="s">
        <v>18</v>
      </c>
      <c r="C875" s="1">
        <v>41771</v>
      </c>
      <c r="D875" t="s">
        <v>122</v>
      </c>
      <c r="E875">
        <v>13140001</v>
      </c>
      <c r="F875" t="s">
        <v>214</v>
      </c>
      <c r="G875" s="4">
        <v>42842</v>
      </c>
      <c r="H875" t="s">
        <v>21</v>
      </c>
      <c r="I875" s="2">
        <v>759.4</v>
      </c>
      <c r="K875" s="2">
        <v>759.4</v>
      </c>
      <c r="L875" s="3">
        <v>1</v>
      </c>
      <c r="M875" s="2">
        <v>759.4</v>
      </c>
      <c r="N875" s="3">
        <f t="array" ref="N875">$D$4</f>
        <v>3.55</v>
      </c>
      <c r="O875" s="2">
        <f t="array" ref="O875">IF(Tabela_padrão__GM_CONTAS_PAGAR_ABERTOS[[#This Row],[SIGLA_MOEDA]]="US$",Tabela_padrão__GM_CONTAS_PAGAR_ABERTOS[[#This Row],[VALOR_DOCUM]]*$D$4,Tabela_padrão__GM_CONTAS_PAGAR_ABERTOS[[#This Row],[SALDO_CONVERTIDO]])</f>
        <v>759.4</v>
      </c>
      <c r="P8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5" t="s">
        <v>47</v>
      </c>
      <c r="R875" t="s">
        <v>215</v>
      </c>
      <c r="S875" s="1">
        <v>42557</v>
      </c>
      <c r="T875" t="s">
        <v>2790</v>
      </c>
      <c r="U875" s="3">
        <v>2.2191999999999998</v>
      </c>
      <c r="V875" s="2">
        <f>Tabela_padrão__GM_CONTAS_PAGAR_ABERTOS[[#This Row],[PTAX DESEMB]]*Tabela_padrão__GM_CONTAS_PAGAR_ABERTOS[[#This Row],[VALOR_DOCUM]]</f>
        <v>1685.2604799999999</v>
      </c>
    </row>
    <row r="876" spans="1:22" hidden="1" x14ac:dyDescent="0.2">
      <c r="A876" t="s">
        <v>17</v>
      </c>
      <c r="B876" t="s">
        <v>18</v>
      </c>
      <c r="C876" s="1">
        <v>42489</v>
      </c>
      <c r="D876" t="s">
        <v>31</v>
      </c>
      <c r="E876">
        <v>13140003</v>
      </c>
      <c r="F876" t="s">
        <v>799</v>
      </c>
      <c r="G876" s="4">
        <v>42855</v>
      </c>
      <c r="H876" t="s">
        <v>21</v>
      </c>
      <c r="I876" s="2">
        <v>1300000</v>
      </c>
      <c r="K876" s="2">
        <v>1300000</v>
      </c>
      <c r="L876" s="3">
        <v>1</v>
      </c>
      <c r="M876" s="2">
        <v>1300000</v>
      </c>
      <c r="N876" s="3">
        <f t="array" ref="N876">$D$4</f>
        <v>3.55</v>
      </c>
      <c r="O876" s="2">
        <f t="array" ref="O876">IF(Tabela_padrão__GM_CONTAS_PAGAR_ABERTOS[[#This Row],[SIGLA_MOEDA]]="US$",Tabela_padrão__GM_CONTAS_PAGAR_ABERTOS[[#This Row],[VALOR_DOCUM]]*$D$4,Tabela_padrão__GM_CONTAS_PAGAR_ABERTOS[[#This Row],[SALDO_CONVERTIDO]])</f>
        <v>1300000</v>
      </c>
      <c r="P8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6" t="s">
        <v>268</v>
      </c>
      <c r="R876" t="s">
        <v>801</v>
      </c>
      <c r="S876" s="1">
        <v>42557</v>
      </c>
      <c r="T876" t="s">
        <v>2479</v>
      </c>
      <c r="U876" s="3">
        <v>3.4992000000000001</v>
      </c>
      <c r="V876" s="2">
        <f>Tabela_padrão__GM_CONTAS_PAGAR_ABERTOS[[#This Row],[PTAX DESEMB]]*Tabela_padrão__GM_CONTAS_PAGAR_ABERTOS[[#This Row],[VALOR_DOCUM]]</f>
        <v>4548960</v>
      </c>
    </row>
    <row r="877" spans="1:22" hidden="1" x14ac:dyDescent="0.2">
      <c r="A877" t="s">
        <v>17</v>
      </c>
      <c r="B877" t="s">
        <v>18</v>
      </c>
      <c r="C877" s="1">
        <v>42489</v>
      </c>
      <c r="D877" t="s">
        <v>31</v>
      </c>
      <c r="E877">
        <v>19105006</v>
      </c>
      <c r="F877" t="s">
        <v>799</v>
      </c>
      <c r="G877" s="4">
        <v>42855</v>
      </c>
      <c r="H877" t="s">
        <v>21</v>
      </c>
      <c r="I877" s="2">
        <v>3000882.88</v>
      </c>
      <c r="K877" s="2">
        <v>3000882.88</v>
      </c>
      <c r="L877" s="3">
        <v>1</v>
      </c>
      <c r="M877" s="2">
        <v>3000882.88</v>
      </c>
      <c r="N877" s="3">
        <f t="array" ref="N877">$D$4</f>
        <v>3.55</v>
      </c>
      <c r="O877" s="2">
        <f t="array" ref="O877">IF(Tabela_padrão__GM_CONTAS_PAGAR_ABERTOS[[#This Row],[SIGLA_MOEDA]]="US$",Tabela_padrão__GM_CONTAS_PAGAR_ABERTOS[[#This Row],[VALOR_DOCUM]]*$D$4,Tabela_padrão__GM_CONTAS_PAGAR_ABERTOS[[#This Row],[SALDO_CONVERTIDO]])</f>
        <v>3000882.88</v>
      </c>
      <c r="P8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7" t="s">
        <v>800</v>
      </c>
      <c r="R877" t="s">
        <v>801</v>
      </c>
      <c r="S877" s="1">
        <v>42557</v>
      </c>
      <c r="T877" t="s">
        <v>3857</v>
      </c>
      <c r="U877" s="3">
        <v>3.4992000000000001</v>
      </c>
      <c r="V877" s="2">
        <f>Tabela_padrão__GM_CONTAS_PAGAR_ABERTOS[[#This Row],[PTAX DESEMB]]*Tabela_padrão__GM_CONTAS_PAGAR_ABERTOS[[#This Row],[VALOR_DOCUM]]</f>
        <v>10500689.373695999</v>
      </c>
    </row>
    <row r="878" spans="1:22" hidden="1" x14ac:dyDescent="0.2">
      <c r="A878" t="s">
        <v>17</v>
      </c>
      <c r="B878" t="s">
        <v>18</v>
      </c>
      <c r="C878" s="1">
        <v>42277</v>
      </c>
      <c r="D878" t="s">
        <v>60</v>
      </c>
      <c r="E878">
        <v>19105002</v>
      </c>
      <c r="F878" t="s">
        <v>365</v>
      </c>
      <c r="G878" s="4">
        <v>42865</v>
      </c>
      <c r="H878" t="s">
        <v>21</v>
      </c>
      <c r="I878" s="2">
        <v>9113.31</v>
      </c>
      <c r="K878" s="2">
        <v>9113.31</v>
      </c>
      <c r="L878" s="3">
        <v>1</v>
      </c>
      <c r="M878" s="2">
        <v>9113.31</v>
      </c>
      <c r="N878" s="3">
        <f t="array" ref="N878">$D$4</f>
        <v>3.55</v>
      </c>
      <c r="O878" s="2">
        <f t="array" ref="O878">IF(Tabela_padrão__GM_CONTAS_PAGAR_ABERTOS[[#This Row],[SIGLA_MOEDA]]="US$",Tabela_padrão__GM_CONTAS_PAGAR_ABERTOS[[#This Row],[VALOR_DOCUM]]*$D$4,Tabela_padrão__GM_CONTAS_PAGAR_ABERTOS[[#This Row],[SALDO_CONVERTIDO]])</f>
        <v>9113.31</v>
      </c>
      <c r="P8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78" t="s">
        <v>62</v>
      </c>
      <c r="R878" t="s">
        <v>366</v>
      </c>
      <c r="S878" s="1">
        <v>42557</v>
      </c>
      <c r="T878" t="s">
        <v>2872</v>
      </c>
      <c r="U878" s="3">
        <v>4.1172000000000004</v>
      </c>
      <c r="V878" s="2">
        <f>Tabela_padrão__GM_CONTAS_PAGAR_ABERTOS[[#This Row],[PTAX DESEMB]]*Tabela_padrão__GM_CONTAS_PAGAR_ABERTOS[[#This Row],[VALOR_DOCUM]]</f>
        <v>37521.319931999999</v>
      </c>
    </row>
    <row r="879" spans="1:22" x14ac:dyDescent="0.2">
      <c r="A879" t="s">
        <v>17</v>
      </c>
      <c r="B879" t="s">
        <v>18</v>
      </c>
      <c r="C879" s="1">
        <v>41605</v>
      </c>
      <c r="D879" t="s">
        <v>191</v>
      </c>
      <c r="E879">
        <v>19105002</v>
      </c>
      <c r="F879" t="s">
        <v>192</v>
      </c>
      <c r="G879" s="4">
        <v>42866</v>
      </c>
      <c r="H879" t="s">
        <v>66</v>
      </c>
      <c r="I879" s="2">
        <v>70982.5</v>
      </c>
      <c r="K879" s="2">
        <v>70982.5</v>
      </c>
      <c r="L879" s="3">
        <v>3.2904</v>
      </c>
      <c r="M879" s="2">
        <v>233560.818</v>
      </c>
      <c r="N879" s="3">
        <f t="array" ref="N879">$D$4</f>
        <v>3.55</v>
      </c>
      <c r="O879" s="2">
        <f t="array" ref="O879">IF(Tabela_padrão__GM_CONTAS_PAGAR_ABERTOS[[#This Row],[SIGLA_MOEDA]]="US$",Tabela_padrão__GM_CONTAS_PAGAR_ABERTOS[[#This Row],[VALOR_DOCUM]]*$D$4,Tabela_padrão__GM_CONTAS_PAGAR_ABERTOS[[#This Row],[SALDO_CONVERTIDO]])</f>
        <v>251987.875</v>
      </c>
      <c r="P87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879" t="s">
        <v>1220</v>
      </c>
      <c r="R879" t="s">
        <v>193</v>
      </c>
      <c r="S879" s="1">
        <v>42557</v>
      </c>
      <c r="T879" t="s">
        <v>1221</v>
      </c>
      <c r="U879" s="3">
        <v>2.3039999999999998</v>
      </c>
      <c r="V879" s="2">
        <f>Tabela_padrão__GM_CONTAS_PAGAR_ABERTOS[[#This Row],[PTAX DESEMB]]*Tabela_padrão__GM_CONTAS_PAGAR_ABERTOS[[#This Row],[VALOR_DOCUM]]</f>
        <v>163543.67999999999</v>
      </c>
    </row>
    <row r="880" spans="1:22" hidden="1" x14ac:dyDescent="0.2">
      <c r="A880" t="s">
        <v>17</v>
      </c>
      <c r="B880" t="s">
        <v>18</v>
      </c>
      <c r="C880" s="1">
        <v>41605</v>
      </c>
      <c r="D880" t="s">
        <v>191</v>
      </c>
      <c r="E880">
        <v>13140001</v>
      </c>
      <c r="F880" t="s">
        <v>192</v>
      </c>
      <c r="G880" s="4">
        <v>42866</v>
      </c>
      <c r="H880" t="s">
        <v>66</v>
      </c>
      <c r="I880" s="2">
        <v>35754.26</v>
      </c>
      <c r="K880" s="2">
        <v>35754.26</v>
      </c>
      <c r="L880" s="3">
        <v>3.2904</v>
      </c>
      <c r="M880" s="2">
        <v>117645.817104</v>
      </c>
      <c r="N880" s="3">
        <f t="array" ref="N880">$D$4</f>
        <v>3.55</v>
      </c>
      <c r="O880" s="2">
        <f t="array" ref="O880">IF(Tabela_padrão__GM_CONTAS_PAGAR_ABERTOS[[#This Row],[SIGLA_MOEDA]]="US$",Tabela_padrão__GM_CONTAS_PAGAR_ABERTOS[[#This Row],[VALOR_DOCUM]]*$D$4,Tabela_padrão__GM_CONTAS_PAGAR_ABERTOS[[#This Row],[SALDO_CONVERTIDO]])</f>
        <v>126927.62300000001</v>
      </c>
      <c r="P880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880" t="s">
        <v>47</v>
      </c>
      <c r="R880" t="s">
        <v>193</v>
      </c>
      <c r="S880" s="1">
        <v>42557</v>
      </c>
      <c r="T880" t="s">
        <v>2772</v>
      </c>
      <c r="U880" s="3">
        <v>2.3039999999999998</v>
      </c>
      <c r="V880" s="2">
        <f>Tabela_padrão__GM_CONTAS_PAGAR_ABERTOS[[#This Row],[PTAX DESEMB]]*Tabela_padrão__GM_CONTAS_PAGAR_ABERTOS[[#This Row],[VALOR_DOCUM]]</f>
        <v>82377.815040000001</v>
      </c>
    </row>
    <row r="881" spans="1:22" hidden="1" x14ac:dyDescent="0.2">
      <c r="A881" t="s">
        <v>45</v>
      </c>
      <c r="B881" t="s">
        <v>18</v>
      </c>
      <c r="C881" s="1">
        <v>41331</v>
      </c>
      <c r="D881" t="s">
        <v>19</v>
      </c>
      <c r="E881">
        <v>13140001</v>
      </c>
      <c r="F881" t="s">
        <v>46</v>
      </c>
      <c r="G881" s="4">
        <v>42870</v>
      </c>
      <c r="H881" t="s">
        <v>21</v>
      </c>
      <c r="I881" s="2">
        <v>332.58</v>
      </c>
      <c r="K881" s="2">
        <v>332.58</v>
      </c>
      <c r="L881" s="3">
        <v>1</v>
      </c>
      <c r="M881" s="2">
        <v>332.58</v>
      </c>
      <c r="N881" s="3">
        <f t="array" ref="N881">$D$4</f>
        <v>3.55</v>
      </c>
      <c r="O881" s="2">
        <f t="array" ref="O881">IF(Tabela_padrão__GM_CONTAS_PAGAR_ABERTOS[[#This Row],[SIGLA_MOEDA]]="US$",Tabela_padrão__GM_CONTAS_PAGAR_ABERTOS[[#This Row],[VALOR_DOCUM]]*$D$4,Tabela_padrão__GM_CONTAS_PAGAR_ABERTOS[[#This Row],[SALDO_CONVERTIDO]])</f>
        <v>332.58</v>
      </c>
      <c r="P8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1" t="s">
        <v>47</v>
      </c>
      <c r="R881" t="s">
        <v>48</v>
      </c>
      <c r="S881" s="1">
        <v>42557</v>
      </c>
      <c r="T881" t="s">
        <v>55</v>
      </c>
      <c r="U881" s="3">
        <v>1.9676</v>
      </c>
      <c r="V881" s="2">
        <f>Tabela_padrão__GM_CONTAS_PAGAR_ABERTOS[[#This Row],[PTAX DESEMB]]*Tabela_padrão__GM_CONTAS_PAGAR_ABERTOS[[#This Row],[VALOR_DOCUM]]</f>
        <v>654.38440800000001</v>
      </c>
    </row>
    <row r="882" spans="1:22" hidden="1" x14ac:dyDescent="0.2">
      <c r="A882" t="s">
        <v>17</v>
      </c>
      <c r="B882" t="s">
        <v>18</v>
      </c>
      <c r="C882" s="1">
        <v>41246</v>
      </c>
      <c r="D882" t="s">
        <v>72</v>
      </c>
      <c r="E882">
        <v>13140001</v>
      </c>
      <c r="F882" t="s">
        <v>73</v>
      </c>
      <c r="G882" s="4">
        <v>42870</v>
      </c>
      <c r="H882" t="s">
        <v>21</v>
      </c>
      <c r="I882" s="2">
        <v>92369.97</v>
      </c>
      <c r="K882" s="2">
        <v>92369.97</v>
      </c>
      <c r="L882" s="3">
        <v>1</v>
      </c>
      <c r="M882" s="2">
        <v>92369.97</v>
      </c>
      <c r="N882" s="3">
        <f t="array" ref="N882">$D$4</f>
        <v>3.55</v>
      </c>
      <c r="O882" s="2">
        <f t="array" ref="O882">IF(Tabela_padrão__GM_CONTAS_PAGAR_ABERTOS[[#This Row],[SIGLA_MOEDA]]="US$",Tabela_padrão__GM_CONTAS_PAGAR_ABERTOS[[#This Row],[VALOR_DOCUM]]*$D$4,Tabela_padrão__GM_CONTAS_PAGAR_ABERTOS[[#This Row],[SALDO_CONVERTIDO]])</f>
        <v>92369.97</v>
      </c>
      <c r="P8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2" t="s">
        <v>47</v>
      </c>
      <c r="R882" t="s">
        <v>74</v>
      </c>
      <c r="S882" s="1">
        <v>42557</v>
      </c>
      <c r="T882" t="s">
        <v>75</v>
      </c>
      <c r="U882" s="3">
        <v>2.1074000000000002</v>
      </c>
      <c r="V882" s="2">
        <f>Tabela_padrão__GM_CONTAS_PAGAR_ABERTOS[[#This Row],[PTAX DESEMB]]*Tabela_padrão__GM_CONTAS_PAGAR_ABERTOS[[#This Row],[VALOR_DOCUM]]</f>
        <v>194660.474778</v>
      </c>
    </row>
    <row r="883" spans="1:22" hidden="1" x14ac:dyDescent="0.2">
      <c r="A883" t="s">
        <v>17</v>
      </c>
      <c r="B883" t="s">
        <v>18</v>
      </c>
      <c r="C883" s="1">
        <v>41513</v>
      </c>
      <c r="D883" t="s">
        <v>72</v>
      </c>
      <c r="E883">
        <v>13140001</v>
      </c>
      <c r="F883" t="s">
        <v>169</v>
      </c>
      <c r="G883" s="4">
        <v>42870</v>
      </c>
      <c r="H883" t="s">
        <v>21</v>
      </c>
      <c r="I883" s="2">
        <v>6280.04</v>
      </c>
      <c r="K883" s="2">
        <v>6280.04</v>
      </c>
      <c r="L883" s="3">
        <v>1</v>
      </c>
      <c r="M883" s="2">
        <v>6280.04</v>
      </c>
      <c r="N883" s="3">
        <f t="array" ref="N883">$D$4</f>
        <v>3.55</v>
      </c>
      <c r="O883" s="2">
        <f t="array" ref="O883">IF(Tabela_padrão__GM_CONTAS_PAGAR_ABERTOS[[#This Row],[SIGLA_MOEDA]]="US$",Tabela_padrão__GM_CONTAS_PAGAR_ABERTOS[[#This Row],[VALOR_DOCUM]]*$D$4,Tabela_padrão__GM_CONTAS_PAGAR_ABERTOS[[#This Row],[SALDO_CONVERTIDO]])</f>
        <v>6280.04</v>
      </c>
      <c r="P8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3" t="s">
        <v>47</v>
      </c>
      <c r="R883" t="s">
        <v>170</v>
      </c>
      <c r="S883" s="1">
        <v>42557</v>
      </c>
      <c r="T883" t="s">
        <v>171</v>
      </c>
      <c r="U883" s="3">
        <v>2.3704999999999998</v>
      </c>
      <c r="V883" s="2">
        <f>Tabela_padrão__GM_CONTAS_PAGAR_ABERTOS[[#This Row],[PTAX DESEMB]]*Tabela_padrão__GM_CONTAS_PAGAR_ABERTOS[[#This Row],[VALOR_DOCUM]]</f>
        <v>14886.834819999998</v>
      </c>
    </row>
    <row r="884" spans="1:22" hidden="1" x14ac:dyDescent="0.2">
      <c r="A884" t="s">
        <v>17</v>
      </c>
      <c r="B884" t="s">
        <v>18</v>
      </c>
      <c r="C884" s="1">
        <v>41330</v>
      </c>
      <c r="D884" t="s">
        <v>72</v>
      </c>
      <c r="E884">
        <v>19105002</v>
      </c>
      <c r="F884" t="s">
        <v>195</v>
      </c>
      <c r="G884" s="4">
        <v>42870</v>
      </c>
      <c r="H884" t="s">
        <v>21</v>
      </c>
      <c r="I884" s="2">
        <v>283564.11</v>
      </c>
      <c r="K884" s="2">
        <v>283564.11</v>
      </c>
      <c r="L884" s="3">
        <v>1</v>
      </c>
      <c r="M884" s="2">
        <v>283564.11</v>
      </c>
      <c r="N884" s="3">
        <f t="array" ref="N884">$D$4</f>
        <v>3.55</v>
      </c>
      <c r="O884" s="2">
        <f t="array" ref="O884">IF(Tabela_padrão__GM_CONTAS_PAGAR_ABERTOS[[#This Row],[SIGLA_MOEDA]]="US$",Tabela_padrão__GM_CONTAS_PAGAR_ABERTOS[[#This Row],[VALOR_DOCUM]]*$D$4,Tabela_padrão__GM_CONTAS_PAGAR_ABERTOS[[#This Row],[SALDO_CONVERTIDO]])</f>
        <v>283564.11</v>
      </c>
      <c r="P8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4" t="s">
        <v>196</v>
      </c>
      <c r="R884" t="s">
        <v>197</v>
      </c>
      <c r="S884" s="1">
        <v>42557</v>
      </c>
      <c r="T884" t="s">
        <v>198</v>
      </c>
      <c r="U884" s="3">
        <v>1.9704999999999999</v>
      </c>
      <c r="V884" s="2">
        <f>Tabela_padrão__GM_CONTAS_PAGAR_ABERTOS[[#This Row],[PTAX DESEMB]]*Tabela_padrão__GM_CONTAS_PAGAR_ABERTOS[[#This Row],[VALOR_DOCUM]]</f>
        <v>558763.07875499991</v>
      </c>
    </row>
    <row r="885" spans="1:22" hidden="1" x14ac:dyDescent="0.2">
      <c r="A885" t="s">
        <v>17</v>
      </c>
      <c r="B885" t="s">
        <v>18</v>
      </c>
      <c r="C885" s="1">
        <v>42138</v>
      </c>
      <c r="D885" t="s">
        <v>60</v>
      </c>
      <c r="E885">
        <v>19105002</v>
      </c>
      <c r="F885" t="s">
        <v>296</v>
      </c>
      <c r="G885" s="4">
        <v>42870</v>
      </c>
      <c r="H885" t="s">
        <v>21</v>
      </c>
      <c r="I885" s="2">
        <v>762008.24</v>
      </c>
      <c r="K885" s="2">
        <v>762008.24</v>
      </c>
      <c r="L885" s="3">
        <v>1</v>
      </c>
      <c r="M885" s="2">
        <v>762008.24</v>
      </c>
      <c r="N885" s="3">
        <f t="array" ref="N885">$D$4</f>
        <v>3.55</v>
      </c>
      <c r="O885" s="2">
        <f t="array" ref="O885">IF(Tabela_padrão__GM_CONTAS_PAGAR_ABERTOS[[#This Row],[SIGLA_MOEDA]]="US$",Tabela_padrão__GM_CONTAS_PAGAR_ABERTOS[[#This Row],[VALOR_DOCUM]]*$D$4,Tabela_padrão__GM_CONTAS_PAGAR_ABERTOS[[#This Row],[SALDO_CONVERTIDO]])</f>
        <v>762008.24</v>
      </c>
      <c r="P8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5" t="s">
        <v>62</v>
      </c>
      <c r="R885" t="s">
        <v>297</v>
      </c>
      <c r="S885" s="1">
        <v>42557</v>
      </c>
      <c r="T885" t="s">
        <v>298</v>
      </c>
      <c r="U885" s="3">
        <v>3.0103</v>
      </c>
      <c r="V885" s="2">
        <f>Tabela_padrão__GM_CONTAS_PAGAR_ABERTOS[[#This Row],[PTAX DESEMB]]*Tabela_padrão__GM_CONTAS_PAGAR_ABERTOS[[#This Row],[VALOR_DOCUM]]</f>
        <v>2293873.4048719998</v>
      </c>
    </row>
    <row r="886" spans="1:22" hidden="1" x14ac:dyDescent="0.2">
      <c r="A886" t="s">
        <v>17</v>
      </c>
      <c r="B886" t="s">
        <v>18</v>
      </c>
      <c r="C886" s="1">
        <v>41151</v>
      </c>
      <c r="D886" t="s">
        <v>72</v>
      </c>
      <c r="E886">
        <v>19105002</v>
      </c>
      <c r="F886" t="s">
        <v>73</v>
      </c>
      <c r="G886" s="4">
        <v>42870</v>
      </c>
      <c r="H886" t="s">
        <v>21</v>
      </c>
      <c r="I886" s="2">
        <v>415125</v>
      </c>
      <c r="K886" s="2">
        <v>415125</v>
      </c>
      <c r="L886" s="3">
        <v>1</v>
      </c>
      <c r="M886" s="2">
        <v>415125</v>
      </c>
      <c r="N886" s="3">
        <f t="array" ref="N886">$D$4</f>
        <v>3.55</v>
      </c>
      <c r="O886" s="2">
        <f t="array" ref="O886">IF(Tabela_padrão__GM_CONTAS_PAGAR_ABERTOS[[#This Row],[SIGLA_MOEDA]]="US$",Tabela_padrão__GM_CONTAS_PAGAR_ABERTOS[[#This Row],[VALOR_DOCUM]]*$D$4,Tabela_padrão__GM_CONTAS_PAGAR_ABERTOS[[#This Row],[SALDO_CONVERTIDO]])</f>
        <v>415125</v>
      </c>
      <c r="P8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6" t="s">
        <v>196</v>
      </c>
      <c r="R886" t="s">
        <v>1137</v>
      </c>
      <c r="S886" s="1">
        <v>42557</v>
      </c>
      <c r="T886" t="s">
        <v>1138</v>
      </c>
      <c r="U886" s="3">
        <v>2.0508999999999999</v>
      </c>
      <c r="V886" s="2">
        <f>Tabela_padrão__GM_CONTAS_PAGAR_ABERTOS[[#This Row],[PTAX DESEMB]]*Tabela_padrão__GM_CONTAS_PAGAR_ABERTOS[[#This Row],[VALOR_DOCUM]]</f>
        <v>851379.86249999993</v>
      </c>
    </row>
    <row r="887" spans="1:22" hidden="1" x14ac:dyDescent="0.2">
      <c r="A887" t="s">
        <v>45</v>
      </c>
      <c r="B887" t="s">
        <v>18</v>
      </c>
      <c r="C887" s="1">
        <v>41319</v>
      </c>
      <c r="D887" t="s">
        <v>91</v>
      </c>
      <c r="E887">
        <v>13140001</v>
      </c>
      <c r="F887" t="s">
        <v>99</v>
      </c>
      <c r="G887" s="4">
        <v>42870</v>
      </c>
      <c r="H887" t="s">
        <v>21</v>
      </c>
      <c r="I887" s="2">
        <v>51.81</v>
      </c>
      <c r="K887" s="2">
        <v>51.81</v>
      </c>
      <c r="L887" s="3">
        <v>1</v>
      </c>
      <c r="M887" s="2">
        <v>51.81</v>
      </c>
      <c r="N887" s="3">
        <f t="array" ref="N887">$D$4</f>
        <v>3.55</v>
      </c>
      <c r="O887" s="2">
        <f t="array" ref="O887">IF(Tabela_padrão__GM_CONTAS_PAGAR_ABERTOS[[#This Row],[SIGLA_MOEDA]]="US$",Tabela_padrão__GM_CONTAS_PAGAR_ABERTOS[[#This Row],[VALOR_DOCUM]]*$D$4,Tabela_padrão__GM_CONTAS_PAGAR_ABERTOS[[#This Row],[SALDO_CONVERTIDO]])</f>
        <v>51.81</v>
      </c>
      <c r="P8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7" t="s">
        <v>47</v>
      </c>
      <c r="R887" t="s">
        <v>100</v>
      </c>
      <c r="S887" s="1">
        <v>42557</v>
      </c>
      <c r="T887" t="s">
        <v>1177</v>
      </c>
      <c r="U887" s="3">
        <v>1.9670000000000001</v>
      </c>
      <c r="V887" s="2">
        <f>Tabela_padrão__GM_CONTAS_PAGAR_ABERTOS[[#This Row],[PTAX DESEMB]]*Tabela_padrão__GM_CONTAS_PAGAR_ABERTOS[[#This Row],[VALOR_DOCUM]]</f>
        <v>101.91027000000001</v>
      </c>
    </row>
    <row r="888" spans="1:22" hidden="1" x14ac:dyDescent="0.2">
      <c r="A888" t="s">
        <v>45</v>
      </c>
      <c r="B888" t="s">
        <v>18</v>
      </c>
      <c r="C888" s="1">
        <v>41319</v>
      </c>
      <c r="D888" t="s">
        <v>91</v>
      </c>
      <c r="E888">
        <v>13140001</v>
      </c>
      <c r="F888" t="s">
        <v>102</v>
      </c>
      <c r="G888" s="4">
        <v>42870</v>
      </c>
      <c r="H888" t="s">
        <v>21</v>
      </c>
      <c r="I888" s="2">
        <v>146.31</v>
      </c>
      <c r="K888" s="2">
        <v>146.31</v>
      </c>
      <c r="L888" s="3">
        <v>1</v>
      </c>
      <c r="M888" s="2">
        <v>146.31</v>
      </c>
      <c r="N888" s="3">
        <f t="array" ref="N888">$D$4</f>
        <v>3.55</v>
      </c>
      <c r="O888" s="2">
        <f t="array" ref="O888">IF(Tabela_padrão__GM_CONTAS_PAGAR_ABERTOS[[#This Row],[SIGLA_MOEDA]]="US$",Tabela_padrão__GM_CONTAS_PAGAR_ABERTOS[[#This Row],[VALOR_DOCUM]]*$D$4,Tabela_padrão__GM_CONTAS_PAGAR_ABERTOS[[#This Row],[SALDO_CONVERTIDO]])</f>
        <v>146.31</v>
      </c>
      <c r="P8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8" t="s">
        <v>47</v>
      </c>
      <c r="R888" t="s">
        <v>103</v>
      </c>
      <c r="S888" s="1">
        <v>42557</v>
      </c>
      <c r="T888" t="s">
        <v>1183</v>
      </c>
      <c r="U888" s="3">
        <v>1.9670000000000001</v>
      </c>
      <c r="V888" s="2">
        <f>Tabela_padrão__GM_CONTAS_PAGAR_ABERTOS[[#This Row],[PTAX DESEMB]]*Tabela_padrão__GM_CONTAS_PAGAR_ABERTOS[[#This Row],[VALOR_DOCUM]]</f>
        <v>287.79177000000004</v>
      </c>
    </row>
    <row r="889" spans="1:22" hidden="1" x14ac:dyDescent="0.2">
      <c r="A889" t="s">
        <v>45</v>
      </c>
      <c r="B889" t="s">
        <v>18</v>
      </c>
      <c r="C889" s="1">
        <v>41441</v>
      </c>
      <c r="D889" t="s">
        <v>122</v>
      </c>
      <c r="E889">
        <v>13140001</v>
      </c>
      <c r="F889" t="s">
        <v>130</v>
      </c>
      <c r="G889" s="4">
        <v>42870</v>
      </c>
      <c r="H889" t="s">
        <v>21</v>
      </c>
      <c r="I889" s="2">
        <v>258.2</v>
      </c>
      <c r="K889" s="2">
        <v>258.2</v>
      </c>
      <c r="L889" s="3">
        <v>1</v>
      </c>
      <c r="M889" s="2">
        <v>258.2</v>
      </c>
      <c r="N889" s="3">
        <f t="array" ref="N889">$D$4</f>
        <v>3.55</v>
      </c>
      <c r="O889" s="2">
        <f t="array" ref="O889">IF(Tabela_padrão__GM_CONTAS_PAGAR_ABERTOS[[#This Row],[SIGLA_MOEDA]]="US$",Tabela_padrão__GM_CONTAS_PAGAR_ABERTOS[[#This Row],[VALOR_DOCUM]]*$D$4,Tabela_padrão__GM_CONTAS_PAGAR_ABERTOS[[#This Row],[SALDO_CONVERTIDO]])</f>
        <v>258.2</v>
      </c>
      <c r="P8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89" t="s">
        <v>47</v>
      </c>
      <c r="R889" t="s">
        <v>125</v>
      </c>
      <c r="S889" s="1">
        <v>42557</v>
      </c>
      <c r="T889" t="s">
        <v>1190</v>
      </c>
      <c r="U889" s="3">
        <v>2.1366999999999998</v>
      </c>
      <c r="V889" s="2">
        <f>Tabela_padrão__GM_CONTAS_PAGAR_ABERTOS[[#This Row],[PTAX DESEMB]]*Tabela_padrão__GM_CONTAS_PAGAR_ABERTOS[[#This Row],[VALOR_DOCUM]]</f>
        <v>551.69593999999995</v>
      </c>
    </row>
    <row r="890" spans="1:22" hidden="1" x14ac:dyDescent="0.2">
      <c r="A890" t="s">
        <v>17</v>
      </c>
      <c r="B890" t="s">
        <v>18</v>
      </c>
      <c r="C890" s="1">
        <v>41669</v>
      </c>
      <c r="D890" t="s">
        <v>60</v>
      </c>
      <c r="E890">
        <v>19105002</v>
      </c>
      <c r="F890" t="s">
        <v>1226</v>
      </c>
      <c r="G890" s="4">
        <v>42870</v>
      </c>
      <c r="H890" t="s">
        <v>21</v>
      </c>
      <c r="I890" s="2">
        <v>93600</v>
      </c>
      <c r="K890" s="2">
        <v>93600</v>
      </c>
      <c r="L890" s="3">
        <v>1</v>
      </c>
      <c r="M890" s="2">
        <v>93600</v>
      </c>
      <c r="N890" s="3">
        <f t="array" ref="N890">$D$4</f>
        <v>3.55</v>
      </c>
      <c r="O890" s="2">
        <f t="array" ref="O890">IF(Tabela_padrão__GM_CONTAS_PAGAR_ABERTOS[[#This Row],[SIGLA_MOEDA]]="US$",Tabela_padrão__GM_CONTAS_PAGAR_ABERTOS[[#This Row],[VALOR_DOCUM]]*$D$4,Tabela_padrão__GM_CONTAS_PAGAR_ABERTOS[[#This Row],[SALDO_CONVERTIDO]])</f>
        <v>93600</v>
      </c>
      <c r="P8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0" t="s">
        <v>62</v>
      </c>
      <c r="R890" t="s">
        <v>1227</v>
      </c>
      <c r="S890" s="1">
        <v>42557</v>
      </c>
      <c r="T890" t="s">
        <v>1228</v>
      </c>
      <c r="U890" s="3">
        <v>2.4397000000000002</v>
      </c>
      <c r="V890" s="2">
        <f>Tabela_padrão__GM_CONTAS_PAGAR_ABERTOS[[#This Row],[PTAX DESEMB]]*Tabela_padrão__GM_CONTAS_PAGAR_ABERTOS[[#This Row],[VALOR_DOCUM]]</f>
        <v>228355.92</v>
      </c>
    </row>
    <row r="891" spans="1:22" hidden="1" x14ac:dyDescent="0.2">
      <c r="A891" t="s">
        <v>17</v>
      </c>
      <c r="B891" t="s">
        <v>18</v>
      </c>
      <c r="C891" s="1">
        <v>41669</v>
      </c>
      <c r="D891" t="s">
        <v>60</v>
      </c>
      <c r="E891">
        <v>13140001</v>
      </c>
      <c r="F891" t="s">
        <v>1226</v>
      </c>
      <c r="G891" s="4">
        <v>42870</v>
      </c>
      <c r="H891" t="s">
        <v>21</v>
      </c>
      <c r="I891" s="2">
        <v>9966.89</v>
      </c>
      <c r="K891" s="2">
        <v>9966.89</v>
      </c>
      <c r="L891" s="3">
        <v>1</v>
      </c>
      <c r="M891" s="2">
        <v>9966.89</v>
      </c>
      <c r="N891" s="3">
        <f t="array" ref="N891">$D$4</f>
        <v>3.55</v>
      </c>
      <c r="O891" s="2">
        <f t="array" ref="O891">IF(Tabela_padrão__GM_CONTAS_PAGAR_ABERTOS[[#This Row],[SIGLA_MOEDA]]="US$",Tabela_padrão__GM_CONTAS_PAGAR_ABERTOS[[#This Row],[VALOR_DOCUM]]*$D$4,Tabela_padrão__GM_CONTAS_PAGAR_ABERTOS[[#This Row],[SALDO_CONVERTIDO]])</f>
        <v>9966.89</v>
      </c>
      <c r="P8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1" t="s">
        <v>47</v>
      </c>
      <c r="R891" t="s">
        <v>1227</v>
      </c>
      <c r="S891" s="1">
        <v>42557</v>
      </c>
      <c r="T891" t="s">
        <v>1229</v>
      </c>
      <c r="U891" s="3">
        <v>2.4397000000000002</v>
      </c>
      <c r="V891" s="2">
        <f>Tabela_padrão__GM_CONTAS_PAGAR_ABERTOS[[#This Row],[PTAX DESEMB]]*Tabela_padrão__GM_CONTAS_PAGAR_ABERTOS[[#This Row],[VALOR_DOCUM]]</f>
        <v>24316.221533</v>
      </c>
    </row>
    <row r="892" spans="1:22" hidden="1" x14ac:dyDescent="0.2">
      <c r="A892" t="s">
        <v>45</v>
      </c>
      <c r="B892" t="s">
        <v>18</v>
      </c>
      <c r="C892" s="1">
        <v>41771</v>
      </c>
      <c r="D892" t="s">
        <v>122</v>
      </c>
      <c r="E892">
        <v>13140001</v>
      </c>
      <c r="F892" t="s">
        <v>214</v>
      </c>
      <c r="G892" s="4">
        <v>42870</v>
      </c>
      <c r="H892" t="s">
        <v>21</v>
      </c>
      <c r="I892" s="2">
        <v>616.14</v>
      </c>
      <c r="K892" s="2">
        <v>616.14</v>
      </c>
      <c r="L892" s="3">
        <v>1</v>
      </c>
      <c r="M892" s="2">
        <v>616.14</v>
      </c>
      <c r="N892" s="3">
        <f t="array" ref="N892">$D$4</f>
        <v>3.55</v>
      </c>
      <c r="O892" s="2">
        <f t="array" ref="O892">IF(Tabela_padrão__GM_CONTAS_PAGAR_ABERTOS[[#This Row],[SIGLA_MOEDA]]="US$",Tabela_padrão__GM_CONTAS_PAGAR_ABERTOS[[#This Row],[VALOR_DOCUM]]*$D$4,Tabela_padrão__GM_CONTAS_PAGAR_ABERTOS[[#This Row],[SALDO_CONVERTIDO]])</f>
        <v>616.14</v>
      </c>
      <c r="P8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2" t="s">
        <v>47</v>
      </c>
      <c r="R892" t="s">
        <v>215</v>
      </c>
      <c r="S892" s="1">
        <v>42557</v>
      </c>
      <c r="T892" t="s">
        <v>1250</v>
      </c>
      <c r="U892" s="3">
        <v>2.2191999999999998</v>
      </c>
      <c r="V892" s="2">
        <f>Tabela_padrão__GM_CONTAS_PAGAR_ABERTOS[[#This Row],[PTAX DESEMB]]*Tabela_padrão__GM_CONTAS_PAGAR_ABERTOS[[#This Row],[VALOR_DOCUM]]</f>
        <v>1367.3378879999998</v>
      </c>
    </row>
    <row r="893" spans="1:22" hidden="1" x14ac:dyDescent="0.2">
      <c r="A893" t="s">
        <v>45</v>
      </c>
      <c r="B893" t="s">
        <v>18</v>
      </c>
      <c r="C893" s="1">
        <v>41925</v>
      </c>
      <c r="D893" t="s">
        <v>122</v>
      </c>
      <c r="E893">
        <v>13140001</v>
      </c>
      <c r="F893" t="s">
        <v>248</v>
      </c>
      <c r="G893" s="4">
        <v>42870</v>
      </c>
      <c r="H893" t="s">
        <v>21</v>
      </c>
      <c r="I893" s="2">
        <v>249.65</v>
      </c>
      <c r="K893" s="2">
        <v>249.65</v>
      </c>
      <c r="L893" s="3">
        <v>1</v>
      </c>
      <c r="M893" s="2">
        <v>249.65</v>
      </c>
      <c r="N893" s="3">
        <f t="array" ref="N893">$D$4</f>
        <v>3.55</v>
      </c>
      <c r="O893" s="2">
        <f t="array" ref="O893">IF(Tabela_padrão__GM_CONTAS_PAGAR_ABERTOS[[#This Row],[SIGLA_MOEDA]]="US$",Tabela_padrão__GM_CONTAS_PAGAR_ABERTOS[[#This Row],[VALOR_DOCUM]]*$D$4,Tabela_padrão__GM_CONTAS_PAGAR_ABERTOS[[#This Row],[SALDO_CONVERTIDO]])</f>
        <v>249.65</v>
      </c>
      <c r="P8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3" t="s">
        <v>47</v>
      </c>
      <c r="R893" t="s">
        <v>249</v>
      </c>
      <c r="S893" s="1">
        <v>42557</v>
      </c>
      <c r="T893" t="s">
        <v>1269</v>
      </c>
      <c r="U893" s="3">
        <v>2.4102999999999999</v>
      </c>
      <c r="V893" s="2">
        <f>Tabela_padrão__GM_CONTAS_PAGAR_ABERTOS[[#This Row],[PTAX DESEMB]]*Tabela_padrão__GM_CONTAS_PAGAR_ABERTOS[[#This Row],[VALOR_DOCUM]]</f>
        <v>601.73139500000002</v>
      </c>
    </row>
    <row r="894" spans="1:22" hidden="1" x14ac:dyDescent="0.2">
      <c r="A894" t="s">
        <v>17</v>
      </c>
      <c r="B894" t="s">
        <v>18</v>
      </c>
      <c r="C894" s="1">
        <v>42109</v>
      </c>
      <c r="D894" t="s">
        <v>60</v>
      </c>
      <c r="E894">
        <v>19105002</v>
      </c>
      <c r="F894" t="s">
        <v>1288</v>
      </c>
      <c r="G894" s="4">
        <v>42870</v>
      </c>
      <c r="H894" t="s">
        <v>21</v>
      </c>
      <c r="I894" s="2">
        <v>258428.57</v>
      </c>
      <c r="K894" s="2">
        <v>258428.57</v>
      </c>
      <c r="L894" s="3">
        <v>1</v>
      </c>
      <c r="M894" s="2">
        <v>258428.57</v>
      </c>
      <c r="N894" s="3">
        <f t="array" ref="N894">$D$4</f>
        <v>3.55</v>
      </c>
      <c r="O894" s="2">
        <f t="array" ref="O894">IF(Tabela_padrão__GM_CONTAS_PAGAR_ABERTOS[[#This Row],[SIGLA_MOEDA]]="US$",Tabela_padrão__GM_CONTAS_PAGAR_ABERTOS[[#This Row],[VALOR_DOCUM]]*$D$4,Tabela_padrão__GM_CONTAS_PAGAR_ABERTOS[[#This Row],[SALDO_CONVERTIDO]])</f>
        <v>258428.57</v>
      </c>
      <c r="P8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4" t="s">
        <v>62</v>
      </c>
      <c r="R894" t="s">
        <v>1289</v>
      </c>
      <c r="S894" s="1">
        <v>42557</v>
      </c>
      <c r="T894" t="s">
        <v>1291</v>
      </c>
      <c r="U894" s="3">
        <v>3.0880000000000001</v>
      </c>
      <c r="V894" s="2">
        <f>Tabela_padrão__GM_CONTAS_PAGAR_ABERTOS[[#This Row],[PTAX DESEMB]]*Tabela_padrão__GM_CONTAS_PAGAR_ABERTOS[[#This Row],[VALOR_DOCUM]]</f>
        <v>798027.42416000005</v>
      </c>
    </row>
    <row r="895" spans="1:22" hidden="1" x14ac:dyDescent="0.2">
      <c r="A895" t="s">
        <v>17</v>
      </c>
      <c r="B895" t="s">
        <v>18</v>
      </c>
      <c r="C895" s="1">
        <v>42150</v>
      </c>
      <c r="D895" t="s">
        <v>60</v>
      </c>
      <c r="E895">
        <v>19105002</v>
      </c>
      <c r="F895" t="s">
        <v>315</v>
      </c>
      <c r="G895" s="4">
        <v>42870</v>
      </c>
      <c r="H895" t="s">
        <v>21</v>
      </c>
      <c r="I895" s="2">
        <v>317850</v>
      </c>
      <c r="K895" s="2">
        <v>317850</v>
      </c>
      <c r="L895" s="3">
        <v>1</v>
      </c>
      <c r="M895" s="2">
        <v>317850</v>
      </c>
      <c r="N895" s="3">
        <f t="array" ref="N895">$D$4</f>
        <v>3.55</v>
      </c>
      <c r="O895" s="2">
        <f t="array" ref="O895">IF(Tabela_padrão__GM_CONTAS_PAGAR_ABERTOS[[#This Row],[SIGLA_MOEDA]]="US$",Tabela_padrão__GM_CONTAS_PAGAR_ABERTOS[[#This Row],[VALOR_DOCUM]]*$D$4,Tabela_padrão__GM_CONTAS_PAGAR_ABERTOS[[#This Row],[SALDO_CONVERTIDO]])</f>
        <v>317850</v>
      </c>
      <c r="P8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5" t="s">
        <v>62</v>
      </c>
      <c r="R895" t="s">
        <v>316</v>
      </c>
      <c r="S895" s="1">
        <v>42557</v>
      </c>
      <c r="T895" t="s">
        <v>1307</v>
      </c>
      <c r="U895" s="3">
        <v>3.1212</v>
      </c>
      <c r="V895" s="2">
        <f>Tabela_padrão__GM_CONTAS_PAGAR_ABERTOS[[#This Row],[PTAX DESEMB]]*Tabela_padrão__GM_CONTAS_PAGAR_ABERTOS[[#This Row],[VALOR_DOCUM]]</f>
        <v>992073.42</v>
      </c>
    </row>
    <row r="896" spans="1:22" hidden="1" x14ac:dyDescent="0.2">
      <c r="A896" t="s">
        <v>45</v>
      </c>
      <c r="B896" t="s">
        <v>18</v>
      </c>
      <c r="C896" s="1">
        <v>41339</v>
      </c>
      <c r="D896" t="s">
        <v>91</v>
      </c>
      <c r="E896">
        <v>13140001</v>
      </c>
      <c r="F896" t="s">
        <v>92</v>
      </c>
      <c r="G896" s="4">
        <v>42870</v>
      </c>
      <c r="H896" t="s">
        <v>21</v>
      </c>
      <c r="I896" s="2">
        <v>325.12</v>
      </c>
      <c r="K896" s="2">
        <v>325.12</v>
      </c>
      <c r="L896" s="3">
        <v>1</v>
      </c>
      <c r="M896" s="2">
        <v>325.12</v>
      </c>
      <c r="N896" s="3">
        <f t="array" ref="N896">$D$4</f>
        <v>3.55</v>
      </c>
      <c r="O896" s="2">
        <f t="array" ref="O896">IF(Tabela_padrão__GM_CONTAS_PAGAR_ABERTOS[[#This Row],[SIGLA_MOEDA]]="US$",Tabela_padrão__GM_CONTAS_PAGAR_ABERTOS[[#This Row],[VALOR_DOCUM]]*$D$4,Tabela_padrão__GM_CONTAS_PAGAR_ABERTOS[[#This Row],[SALDO_CONVERTIDO]])</f>
        <v>325.12</v>
      </c>
      <c r="P8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6" t="s">
        <v>47</v>
      </c>
      <c r="R896" t="s">
        <v>94</v>
      </c>
      <c r="S896" s="1">
        <v>42557</v>
      </c>
      <c r="T896" t="s">
        <v>1986</v>
      </c>
      <c r="U896" s="3">
        <v>1.9693000000000001</v>
      </c>
      <c r="V896" s="2">
        <f>Tabela_padrão__GM_CONTAS_PAGAR_ABERTOS[[#This Row],[PTAX DESEMB]]*Tabela_padrão__GM_CONTAS_PAGAR_ABERTOS[[#This Row],[VALOR_DOCUM]]</f>
        <v>640.25881600000002</v>
      </c>
    </row>
    <row r="897" spans="1:22" hidden="1" x14ac:dyDescent="0.2">
      <c r="A897" t="s">
        <v>17</v>
      </c>
      <c r="B897" t="s">
        <v>18</v>
      </c>
      <c r="C897" s="1">
        <v>41348</v>
      </c>
      <c r="D897" t="s">
        <v>72</v>
      </c>
      <c r="E897">
        <v>19105002</v>
      </c>
      <c r="F897" t="s">
        <v>199</v>
      </c>
      <c r="G897" s="4">
        <v>42870</v>
      </c>
      <c r="H897" t="s">
        <v>21</v>
      </c>
      <c r="I897" s="2">
        <v>405000</v>
      </c>
      <c r="K897" s="2">
        <v>405000</v>
      </c>
      <c r="L897" s="3">
        <v>1</v>
      </c>
      <c r="M897" s="2">
        <v>405000</v>
      </c>
      <c r="N897" s="3">
        <f t="array" ref="N897">$D$4</f>
        <v>3.55</v>
      </c>
      <c r="O897" s="2">
        <f t="array" ref="O897">IF(Tabela_padrão__GM_CONTAS_PAGAR_ABERTOS[[#This Row],[SIGLA_MOEDA]]="US$",Tabela_padrão__GM_CONTAS_PAGAR_ABERTOS[[#This Row],[VALOR_DOCUM]]*$D$4,Tabela_padrão__GM_CONTAS_PAGAR_ABERTOS[[#This Row],[SALDO_CONVERTIDO]])</f>
        <v>405000</v>
      </c>
      <c r="P8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7" t="s">
        <v>196</v>
      </c>
      <c r="R897" t="s">
        <v>200</v>
      </c>
      <c r="S897" s="1">
        <v>42557</v>
      </c>
      <c r="T897" t="s">
        <v>2025</v>
      </c>
      <c r="U897" s="3">
        <v>1.9676</v>
      </c>
      <c r="V897" s="2">
        <f>Tabela_padrão__GM_CONTAS_PAGAR_ABERTOS[[#This Row],[PTAX DESEMB]]*Tabela_padrão__GM_CONTAS_PAGAR_ABERTOS[[#This Row],[VALOR_DOCUM]]</f>
        <v>796878</v>
      </c>
    </row>
    <row r="898" spans="1:22" hidden="1" x14ac:dyDescent="0.2">
      <c r="A898" t="s">
        <v>45</v>
      </c>
      <c r="B898" t="s">
        <v>18</v>
      </c>
      <c r="C898" s="1">
        <v>41768</v>
      </c>
      <c r="D898" t="s">
        <v>122</v>
      </c>
      <c r="E898">
        <v>19105002</v>
      </c>
      <c r="F898" t="s">
        <v>210</v>
      </c>
      <c r="G898" s="4">
        <v>42870</v>
      </c>
      <c r="H898" t="s">
        <v>21</v>
      </c>
      <c r="I898" s="2">
        <v>5083.33</v>
      </c>
      <c r="K898" s="2">
        <v>5083.33</v>
      </c>
      <c r="L898" s="3">
        <v>1</v>
      </c>
      <c r="M898" s="2">
        <v>5083.33</v>
      </c>
      <c r="N898" s="3">
        <f t="array" ref="N898">$D$4</f>
        <v>3.55</v>
      </c>
      <c r="O898" s="2">
        <f t="array" ref="O898">IF(Tabela_padrão__GM_CONTAS_PAGAR_ABERTOS[[#This Row],[SIGLA_MOEDA]]="US$",Tabela_padrão__GM_CONTAS_PAGAR_ABERTOS[[#This Row],[VALOR_DOCUM]]*$D$4,Tabela_padrão__GM_CONTAS_PAGAR_ABERTOS[[#This Row],[SALDO_CONVERTIDO]])</f>
        <v>5083.33</v>
      </c>
      <c r="P8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8" t="s">
        <v>211</v>
      </c>
      <c r="R898" t="s">
        <v>212</v>
      </c>
      <c r="S898" s="1">
        <v>42557</v>
      </c>
      <c r="T898" t="s">
        <v>2034</v>
      </c>
      <c r="U898" s="3">
        <v>2.2107000000000001</v>
      </c>
      <c r="V898" s="2">
        <f>Tabela_padrão__GM_CONTAS_PAGAR_ABERTOS[[#This Row],[PTAX DESEMB]]*Tabela_padrão__GM_CONTAS_PAGAR_ABERTOS[[#This Row],[VALOR_DOCUM]]</f>
        <v>11237.717631</v>
      </c>
    </row>
    <row r="899" spans="1:22" hidden="1" x14ac:dyDescent="0.2">
      <c r="A899" t="s">
        <v>45</v>
      </c>
      <c r="B899" t="s">
        <v>18</v>
      </c>
      <c r="C899" s="1">
        <v>41768</v>
      </c>
      <c r="D899" t="s">
        <v>122</v>
      </c>
      <c r="E899">
        <v>13140001</v>
      </c>
      <c r="F899" t="s">
        <v>210</v>
      </c>
      <c r="G899" s="4">
        <v>42870</v>
      </c>
      <c r="H899" t="s">
        <v>21</v>
      </c>
      <c r="I899" s="2">
        <v>383.51</v>
      </c>
      <c r="K899" s="2">
        <v>383.51</v>
      </c>
      <c r="L899" s="3">
        <v>1</v>
      </c>
      <c r="M899" s="2">
        <v>383.51</v>
      </c>
      <c r="N899" s="3">
        <f t="array" ref="N899">$D$4</f>
        <v>3.55</v>
      </c>
      <c r="O899" s="2">
        <f t="array" ref="O899">IF(Tabela_padrão__GM_CONTAS_PAGAR_ABERTOS[[#This Row],[SIGLA_MOEDA]]="US$",Tabela_padrão__GM_CONTAS_PAGAR_ABERTOS[[#This Row],[VALOR_DOCUM]]*$D$4,Tabela_padrão__GM_CONTAS_PAGAR_ABERTOS[[#This Row],[SALDO_CONVERTIDO]])</f>
        <v>383.51</v>
      </c>
      <c r="P8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899" t="s">
        <v>47</v>
      </c>
      <c r="R899" t="s">
        <v>212</v>
      </c>
      <c r="S899" s="1">
        <v>42557</v>
      </c>
      <c r="T899" t="s">
        <v>2050</v>
      </c>
      <c r="U899" s="3">
        <v>2.2107000000000001</v>
      </c>
      <c r="V899" s="2">
        <f>Tabela_padrão__GM_CONTAS_PAGAR_ABERTOS[[#This Row],[PTAX DESEMB]]*Tabela_padrão__GM_CONTAS_PAGAR_ABERTOS[[#This Row],[VALOR_DOCUM]]</f>
        <v>847.825557</v>
      </c>
    </row>
    <row r="900" spans="1:22" hidden="1" x14ac:dyDescent="0.2">
      <c r="A900" t="s">
        <v>17</v>
      </c>
      <c r="B900" t="s">
        <v>18</v>
      </c>
      <c r="C900" s="1">
        <v>41348</v>
      </c>
      <c r="D900" t="s">
        <v>72</v>
      </c>
      <c r="E900">
        <v>13140001</v>
      </c>
      <c r="F900" t="s">
        <v>199</v>
      </c>
      <c r="G900" s="4">
        <v>42870</v>
      </c>
      <c r="H900" t="s">
        <v>21</v>
      </c>
      <c r="I900" s="2">
        <v>40955.64</v>
      </c>
      <c r="K900" s="2">
        <v>40955.64</v>
      </c>
      <c r="L900" s="3">
        <v>1</v>
      </c>
      <c r="M900" s="2">
        <v>40955.64</v>
      </c>
      <c r="N900" s="3">
        <f t="array" ref="N900">$D$4</f>
        <v>3.55</v>
      </c>
      <c r="O900" s="2">
        <f t="array" ref="O900">IF(Tabela_padrão__GM_CONTAS_PAGAR_ABERTOS[[#This Row],[SIGLA_MOEDA]]="US$",Tabela_padrão__GM_CONTAS_PAGAR_ABERTOS[[#This Row],[VALOR_DOCUM]]*$D$4,Tabela_padrão__GM_CONTAS_PAGAR_ABERTOS[[#This Row],[SALDO_CONVERTIDO]])</f>
        <v>40955.64</v>
      </c>
      <c r="P9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0" t="s">
        <v>47</v>
      </c>
      <c r="R900" t="s">
        <v>200</v>
      </c>
      <c r="S900" s="1">
        <v>42557</v>
      </c>
      <c r="T900" t="s">
        <v>2742</v>
      </c>
      <c r="U900" s="3">
        <v>1.9676</v>
      </c>
      <c r="V900" s="2">
        <f>Tabela_padrão__GM_CONTAS_PAGAR_ABERTOS[[#This Row],[PTAX DESEMB]]*Tabela_padrão__GM_CONTAS_PAGAR_ABERTOS[[#This Row],[VALOR_DOCUM]]</f>
        <v>80584.317263999998</v>
      </c>
    </row>
    <row r="901" spans="1:22" hidden="1" x14ac:dyDescent="0.2">
      <c r="A901" t="s">
        <v>45</v>
      </c>
      <c r="B901" t="s">
        <v>18</v>
      </c>
      <c r="C901" s="1">
        <v>41439</v>
      </c>
      <c r="D901" t="s">
        <v>122</v>
      </c>
      <c r="E901">
        <v>19105002</v>
      </c>
      <c r="F901" t="s">
        <v>123</v>
      </c>
      <c r="G901" s="4">
        <v>42870</v>
      </c>
      <c r="H901" t="s">
        <v>21</v>
      </c>
      <c r="I901" s="2">
        <v>8166.67</v>
      </c>
      <c r="K901" s="2">
        <v>8166.67</v>
      </c>
      <c r="L901" s="3">
        <v>1</v>
      </c>
      <c r="M901" s="2">
        <v>8166.67</v>
      </c>
      <c r="N901" s="3">
        <f t="array" ref="N901">$D$4</f>
        <v>3.55</v>
      </c>
      <c r="O901" s="2">
        <f t="array" ref="O901">IF(Tabela_padrão__GM_CONTAS_PAGAR_ABERTOS[[#This Row],[SIGLA_MOEDA]]="US$",Tabela_padrão__GM_CONTAS_PAGAR_ABERTOS[[#This Row],[VALOR_DOCUM]]*$D$4,Tabela_padrão__GM_CONTAS_PAGAR_ABERTOS[[#This Row],[SALDO_CONVERTIDO]])</f>
        <v>8166.67</v>
      </c>
      <c r="P9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1" t="s">
        <v>124</v>
      </c>
      <c r="R901" t="s">
        <v>125</v>
      </c>
      <c r="S901" s="1">
        <v>42557</v>
      </c>
      <c r="T901" t="s">
        <v>2752</v>
      </c>
      <c r="U901" s="3">
        <v>2.1446999999999998</v>
      </c>
      <c r="V901" s="2">
        <f>Tabela_padrão__GM_CONTAS_PAGAR_ABERTOS[[#This Row],[PTAX DESEMB]]*Tabela_padrão__GM_CONTAS_PAGAR_ABERTOS[[#This Row],[VALOR_DOCUM]]</f>
        <v>17515.057149</v>
      </c>
    </row>
    <row r="902" spans="1:22" hidden="1" x14ac:dyDescent="0.2">
      <c r="A902" t="s">
        <v>17</v>
      </c>
      <c r="B902" t="s">
        <v>18</v>
      </c>
      <c r="C902" s="1">
        <v>41513</v>
      </c>
      <c r="D902" t="s">
        <v>72</v>
      </c>
      <c r="E902">
        <v>19105002</v>
      </c>
      <c r="F902" t="s">
        <v>169</v>
      </c>
      <c r="G902" s="4">
        <v>42870</v>
      </c>
      <c r="H902" t="s">
        <v>21</v>
      </c>
      <c r="I902" s="2">
        <v>69000</v>
      </c>
      <c r="K902" s="2">
        <v>69000</v>
      </c>
      <c r="L902" s="3">
        <v>1</v>
      </c>
      <c r="M902" s="2">
        <v>69000</v>
      </c>
      <c r="N902" s="3">
        <f t="array" ref="N902">$D$4</f>
        <v>3.55</v>
      </c>
      <c r="O902" s="2">
        <f t="array" ref="O902">IF(Tabela_padrão__GM_CONTAS_PAGAR_ABERTOS[[#This Row],[SIGLA_MOEDA]]="US$",Tabela_padrão__GM_CONTAS_PAGAR_ABERTOS[[#This Row],[VALOR_DOCUM]]*$D$4,Tabela_padrão__GM_CONTAS_PAGAR_ABERTOS[[#This Row],[SALDO_CONVERTIDO]])</f>
        <v>69000</v>
      </c>
      <c r="P9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2" t="s">
        <v>196</v>
      </c>
      <c r="R902" t="s">
        <v>170</v>
      </c>
      <c r="S902" s="1">
        <v>42557</v>
      </c>
      <c r="T902" t="s">
        <v>2765</v>
      </c>
      <c r="U902" s="3">
        <v>2.3704999999999998</v>
      </c>
      <c r="V902" s="2">
        <f>Tabela_padrão__GM_CONTAS_PAGAR_ABERTOS[[#This Row],[PTAX DESEMB]]*Tabela_padrão__GM_CONTAS_PAGAR_ABERTOS[[#This Row],[VALOR_DOCUM]]</f>
        <v>163564.5</v>
      </c>
    </row>
    <row r="903" spans="1:22" hidden="1" x14ac:dyDescent="0.2">
      <c r="A903" t="s">
        <v>17</v>
      </c>
      <c r="B903" t="s">
        <v>18</v>
      </c>
      <c r="C903" s="1">
        <v>41669</v>
      </c>
      <c r="D903" t="s">
        <v>60</v>
      </c>
      <c r="E903">
        <v>13140001</v>
      </c>
      <c r="F903" t="s">
        <v>1223</v>
      </c>
      <c r="G903" s="4">
        <v>42870</v>
      </c>
      <c r="H903" t="s">
        <v>21</v>
      </c>
      <c r="I903" s="2">
        <v>50445.99</v>
      </c>
      <c r="K903" s="2">
        <v>50445.99</v>
      </c>
      <c r="L903" s="3">
        <v>1</v>
      </c>
      <c r="M903" s="2">
        <v>50445.99</v>
      </c>
      <c r="N903" s="3">
        <f t="array" ref="N903">$D$4</f>
        <v>3.55</v>
      </c>
      <c r="O903" s="2">
        <f t="array" ref="O903">IF(Tabela_padrão__GM_CONTAS_PAGAR_ABERTOS[[#This Row],[SIGLA_MOEDA]]="US$",Tabela_padrão__GM_CONTAS_PAGAR_ABERTOS[[#This Row],[VALOR_DOCUM]]*$D$4,Tabela_padrão__GM_CONTAS_PAGAR_ABERTOS[[#This Row],[SALDO_CONVERTIDO]])</f>
        <v>50445.99</v>
      </c>
      <c r="P9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3" t="s">
        <v>47</v>
      </c>
      <c r="R903" t="s">
        <v>1224</v>
      </c>
      <c r="S903" s="1">
        <v>42557</v>
      </c>
      <c r="T903" t="s">
        <v>2773</v>
      </c>
      <c r="U903" s="3">
        <v>2.4397000000000002</v>
      </c>
      <c r="V903" s="2">
        <f>Tabela_padrão__GM_CONTAS_PAGAR_ABERTOS[[#This Row],[PTAX DESEMB]]*Tabela_padrão__GM_CONTAS_PAGAR_ABERTOS[[#This Row],[VALOR_DOCUM]]</f>
        <v>123073.08180300001</v>
      </c>
    </row>
    <row r="904" spans="1:22" hidden="1" x14ac:dyDescent="0.2">
      <c r="A904" t="s">
        <v>17</v>
      </c>
      <c r="B904" t="s">
        <v>18</v>
      </c>
      <c r="C904" s="1">
        <v>41654</v>
      </c>
      <c r="D904" t="s">
        <v>72</v>
      </c>
      <c r="E904">
        <v>13140001</v>
      </c>
      <c r="F904" t="s">
        <v>2021</v>
      </c>
      <c r="G904" s="4">
        <v>42870</v>
      </c>
      <c r="H904" t="s">
        <v>21</v>
      </c>
      <c r="I904" s="2">
        <v>3424.53</v>
      </c>
      <c r="K904" s="2">
        <v>3424.53</v>
      </c>
      <c r="L904" s="3">
        <v>1</v>
      </c>
      <c r="M904" s="2">
        <v>3424.53</v>
      </c>
      <c r="N904" s="3">
        <f t="array" ref="N904">$D$4</f>
        <v>3.55</v>
      </c>
      <c r="O904" s="2">
        <f t="array" ref="O904">IF(Tabela_padrão__GM_CONTAS_PAGAR_ABERTOS[[#This Row],[SIGLA_MOEDA]]="US$",Tabela_padrão__GM_CONTAS_PAGAR_ABERTOS[[#This Row],[VALOR_DOCUM]]*$D$4,Tabela_padrão__GM_CONTAS_PAGAR_ABERTOS[[#This Row],[SALDO_CONVERTIDO]])</f>
        <v>3424.53</v>
      </c>
      <c r="P9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4" t="s">
        <v>47</v>
      </c>
      <c r="R904" t="s">
        <v>2022</v>
      </c>
      <c r="S904" s="1">
        <v>42557</v>
      </c>
      <c r="T904" t="s">
        <v>2776</v>
      </c>
      <c r="U904" s="3">
        <v>2.3616999999999999</v>
      </c>
      <c r="V904" s="2">
        <f>Tabela_padrão__GM_CONTAS_PAGAR_ABERTOS[[#This Row],[PTAX DESEMB]]*Tabela_padrão__GM_CONTAS_PAGAR_ABERTOS[[#This Row],[VALOR_DOCUM]]</f>
        <v>8087.712501</v>
      </c>
    </row>
    <row r="905" spans="1:22" hidden="1" x14ac:dyDescent="0.2">
      <c r="A905" t="s">
        <v>45</v>
      </c>
      <c r="B905" t="s">
        <v>18</v>
      </c>
      <c r="C905" s="1">
        <v>41823</v>
      </c>
      <c r="D905" t="s">
        <v>72</v>
      </c>
      <c r="E905">
        <v>19105002</v>
      </c>
      <c r="F905" t="s">
        <v>233</v>
      </c>
      <c r="G905" s="4">
        <v>42870</v>
      </c>
      <c r="H905" t="s">
        <v>21</v>
      </c>
      <c r="I905" s="2">
        <v>14210.53</v>
      </c>
      <c r="K905" s="2">
        <v>14210.53</v>
      </c>
      <c r="L905" s="3">
        <v>1</v>
      </c>
      <c r="M905" s="2">
        <v>14210.53</v>
      </c>
      <c r="N905" s="3">
        <f t="array" ref="N905">$D$4</f>
        <v>3.55</v>
      </c>
      <c r="O905" s="2">
        <f t="array" ref="O905">IF(Tabela_padrão__GM_CONTAS_PAGAR_ABERTOS[[#This Row],[SIGLA_MOEDA]]="US$",Tabela_padrão__GM_CONTAS_PAGAR_ABERTOS[[#This Row],[VALOR_DOCUM]]*$D$4,Tabela_padrão__GM_CONTAS_PAGAR_ABERTOS[[#This Row],[SALDO_CONVERTIDO]])</f>
        <v>14210.53</v>
      </c>
      <c r="P9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5" t="s">
        <v>196</v>
      </c>
      <c r="R905" t="s">
        <v>234</v>
      </c>
      <c r="S905" s="1">
        <v>42557</v>
      </c>
      <c r="T905" t="s">
        <v>2803</v>
      </c>
      <c r="U905" s="3">
        <v>2.2134</v>
      </c>
      <c r="V905" s="2">
        <f>Tabela_padrão__GM_CONTAS_PAGAR_ABERTOS[[#This Row],[PTAX DESEMB]]*Tabela_padrão__GM_CONTAS_PAGAR_ABERTOS[[#This Row],[VALOR_DOCUM]]</f>
        <v>31453.587102000001</v>
      </c>
    </row>
    <row r="906" spans="1:22" hidden="1" x14ac:dyDescent="0.2">
      <c r="A906" t="s">
        <v>17</v>
      </c>
      <c r="B906" t="s">
        <v>18</v>
      </c>
      <c r="C906" s="1">
        <v>42138</v>
      </c>
      <c r="D906" t="s">
        <v>60</v>
      </c>
      <c r="E906">
        <v>19105002</v>
      </c>
      <c r="F906" t="s">
        <v>302</v>
      </c>
      <c r="G906" s="4">
        <v>42870</v>
      </c>
      <c r="H906" t="s">
        <v>21</v>
      </c>
      <c r="I906" s="2">
        <v>267600</v>
      </c>
      <c r="K906" s="2">
        <v>267600</v>
      </c>
      <c r="L906" s="3">
        <v>1</v>
      </c>
      <c r="M906" s="2">
        <v>267600</v>
      </c>
      <c r="N906" s="3">
        <f t="array" ref="N906">$D$4</f>
        <v>3.55</v>
      </c>
      <c r="O906" s="2">
        <f t="array" ref="O906">IF(Tabela_padrão__GM_CONTAS_PAGAR_ABERTOS[[#This Row],[SIGLA_MOEDA]]="US$",Tabela_padrão__GM_CONTAS_PAGAR_ABERTOS[[#This Row],[VALOR_DOCUM]]*$D$4,Tabela_padrão__GM_CONTAS_PAGAR_ABERTOS[[#This Row],[SALDO_CONVERTIDO]])</f>
        <v>267600</v>
      </c>
      <c r="P9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6" t="s">
        <v>62</v>
      </c>
      <c r="R906" t="s">
        <v>303</v>
      </c>
      <c r="S906" s="1">
        <v>42557</v>
      </c>
      <c r="T906" t="s">
        <v>2846</v>
      </c>
      <c r="U906" s="3">
        <v>3.0103</v>
      </c>
      <c r="V906" s="2">
        <f>Tabela_padrão__GM_CONTAS_PAGAR_ABERTOS[[#This Row],[PTAX DESEMB]]*Tabela_padrão__GM_CONTAS_PAGAR_ABERTOS[[#This Row],[VALOR_DOCUM]]</f>
        <v>805556.28</v>
      </c>
    </row>
    <row r="907" spans="1:22" hidden="1" x14ac:dyDescent="0.2">
      <c r="A907" t="s">
        <v>17</v>
      </c>
      <c r="B907" t="s">
        <v>18</v>
      </c>
      <c r="C907" s="1">
        <v>42138</v>
      </c>
      <c r="D907" t="s">
        <v>60</v>
      </c>
      <c r="E907">
        <v>13140001</v>
      </c>
      <c r="F907" t="s">
        <v>302</v>
      </c>
      <c r="G907" s="4">
        <v>42870</v>
      </c>
      <c r="H907" t="s">
        <v>21</v>
      </c>
      <c r="I907" s="2">
        <v>29525.66</v>
      </c>
      <c r="K907" s="2">
        <v>29525.66</v>
      </c>
      <c r="L907" s="3">
        <v>1</v>
      </c>
      <c r="M907" s="2">
        <v>29525.66</v>
      </c>
      <c r="N907" s="3">
        <f t="array" ref="N907">$D$4</f>
        <v>3.55</v>
      </c>
      <c r="O907" s="2">
        <f t="array" ref="O907">IF(Tabela_padrão__GM_CONTAS_PAGAR_ABERTOS[[#This Row],[SIGLA_MOEDA]]="US$",Tabela_padrão__GM_CONTAS_PAGAR_ABERTOS[[#This Row],[VALOR_DOCUM]]*$D$4,Tabela_padrão__GM_CONTAS_PAGAR_ABERTOS[[#This Row],[SALDO_CONVERTIDO]])</f>
        <v>29525.66</v>
      </c>
      <c r="P9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7" t="s">
        <v>47</v>
      </c>
      <c r="R907" t="s">
        <v>303</v>
      </c>
      <c r="S907" s="1">
        <v>42557</v>
      </c>
      <c r="T907" t="s">
        <v>2848</v>
      </c>
      <c r="U907" s="3">
        <v>3.0103</v>
      </c>
      <c r="V907" s="2">
        <f>Tabela_padrão__GM_CONTAS_PAGAR_ABERTOS[[#This Row],[PTAX DESEMB]]*Tabela_padrão__GM_CONTAS_PAGAR_ABERTOS[[#This Row],[VALOR_DOCUM]]</f>
        <v>88881.094297999996</v>
      </c>
    </row>
    <row r="908" spans="1:22" hidden="1" x14ac:dyDescent="0.2">
      <c r="A908" t="s">
        <v>45</v>
      </c>
      <c r="B908" t="s">
        <v>18</v>
      </c>
      <c r="C908" s="1">
        <v>41319</v>
      </c>
      <c r="D908" t="s">
        <v>91</v>
      </c>
      <c r="E908">
        <v>19105002</v>
      </c>
      <c r="F908" t="s">
        <v>102</v>
      </c>
      <c r="G908" s="4">
        <v>42870</v>
      </c>
      <c r="H908" t="s">
        <v>21</v>
      </c>
      <c r="I908" s="2">
        <v>8000</v>
      </c>
      <c r="K908" s="2">
        <v>8000</v>
      </c>
      <c r="L908" s="3">
        <v>1</v>
      </c>
      <c r="M908" s="2">
        <v>8000</v>
      </c>
      <c r="N908" s="3">
        <f t="array" ref="N908">$D$4</f>
        <v>3.55</v>
      </c>
      <c r="O908" s="2">
        <f t="array" ref="O908">IF(Tabela_padrão__GM_CONTAS_PAGAR_ABERTOS[[#This Row],[SIGLA_MOEDA]]="US$",Tabela_padrão__GM_CONTAS_PAGAR_ABERTOS[[#This Row],[VALOR_DOCUM]]*$D$4,Tabela_padrão__GM_CONTAS_PAGAR_ABERTOS[[#This Row],[SALDO_CONVERTIDO]])</f>
        <v>8000</v>
      </c>
      <c r="P9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8" t="s">
        <v>93</v>
      </c>
      <c r="R908" t="s">
        <v>103</v>
      </c>
      <c r="S908" s="1">
        <v>42557</v>
      </c>
      <c r="T908" t="s">
        <v>3442</v>
      </c>
      <c r="U908" s="3">
        <v>1.9670000000000001</v>
      </c>
      <c r="V908" s="2">
        <f>Tabela_padrão__GM_CONTAS_PAGAR_ABERTOS[[#This Row],[PTAX DESEMB]]*Tabela_padrão__GM_CONTAS_PAGAR_ABERTOS[[#This Row],[VALOR_DOCUM]]</f>
        <v>15736</v>
      </c>
    </row>
    <row r="909" spans="1:22" hidden="1" x14ac:dyDescent="0.2">
      <c r="A909" t="s">
        <v>17</v>
      </c>
      <c r="B909" t="s">
        <v>18</v>
      </c>
      <c r="C909" s="1">
        <v>41669</v>
      </c>
      <c r="D909" t="s">
        <v>60</v>
      </c>
      <c r="E909">
        <v>19105002</v>
      </c>
      <c r="F909" t="s">
        <v>1223</v>
      </c>
      <c r="G909" s="4">
        <v>42870</v>
      </c>
      <c r="H909" t="s">
        <v>21</v>
      </c>
      <c r="I909" s="2">
        <v>284245.71000000002</v>
      </c>
      <c r="K909" s="2">
        <v>284245.71000000002</v>
      </c>
      <c r="L909" s="3">
        <v>1</v>
      </c>
      <c r="M909" s="2">
        <v>284245.71000000002</v>
      </c>
      <c r="N909" s="3">
        <f t="array" ref="N909">$D$4</f>
        <v>3.55</v>
      </c>
      <c r="O909" s="2">
        <f t="array" ref="O909">IF(Tabela_padrão__GM_CONTAS_PAGAR_ABERTOS[[#This Row],[SIGLA_MOEDA]]="US$",Tabela_padrão__GM_CONTAS_PAGAR_ABERTOS[[#This Row],[VALOR_DOCUM]]*$D$4,Tabela_padrão__GM_CONTAS_PAGAR_ABERTOS[[#This Row],[SALDO_CONVERTIDO]])</f>
        <v>284245.71000000002</v>
      </c>
      <c r="P9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09" t="s">
        <v>62</v>
      </c>
      <c r="R909" t="s">
        <v>1224</v>
      </c>
      <c r="S909" s="1">
        <v>42557</v>
      </c>
      <c r="T909" t="s">
        <v>3486</v>
      </c>
      <c r="U909" s="3">
        <v>2.4397000000000002</v>
      </c>
      <c r="V909" s="2">
        <f>Tabela_padrão__GM_CONTAS_PAGAR_ABERTOS[[#This Row],[PTAX DESEMB]]*Tabela_padrão__GM_CONTAS_PAGAR_ABERTOS[[#This Row],[VALOR_DOCUM]]</f>
        <v>693474.25868700014</v>
      </c>
    </row>
    <row r="910" spans="1:22" hidden="1" x14ac:dyDescent="0.2">
      <c r="A910" t="s">
        <v>17</v>
      </c>
      <c r="B910" t="s">
        <v>18</v>
      </c>
      <c r="C910" s="1">
        <v>41330</v>
      </c>
      <c r="D910" t="s">
        <v>72</v>
      </c>
      <c r="E910">
        <v>19105002</v>
      </c>
      <c r="F910" t="s">
        <v>2730</v>
      </c>
      <c r="G910" s="4">
        <v>42870</v>
      </c>
      <c r="H910" t="s">
        <v>21</v>
      </c>
      <c r="I910" s="2">
        <v>251829.32</v>
      </c>
      <c r="K910" s="2">
        <v>251829.32</v>
      </c>
      <c r="L910" s="3">
        <v>1</v>
      </c>
      <c r="M910" s="2">
        <v>251829.32</v>
      </c>
      <c r="N910" s="3">
        <f t="array" ref="N910">$D$4</f>
        <v>3.55</v>
      </c>
      <c r="O910" s="2">
        <f t="array" ref="O910">IF(Tabela_padrão__GM_CONTAS_PAGAR_ABERTOS[[#This Row],[SIGLA_MOEDA]]="US$",Tabela_padrão__GM_CONTAS_PAGAR_ABERTOS[[#This Row],[VALOR_DOCUM]]*$D$4,Tabela_padrão__GM_CONTAS_PAGAR_ABERTOS[[#This Row],[SALDO_CONVERTIDO]])</f>
        <v>251829.32</v>
      </c>
      <c r="P9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0" t="s">
        <v>196</v>
      </c>
      <c r="R910" t="s">
        <v>2731</v>
      </c>
      <c r="S910" s="1">
        <v>42557</v>
      </c>
      <c r="T910" t="s">
        <v>3490</v>
      </c>
      <c r="U910" s="3">
        <v>1.9704999999999999</v>
      </c>
      <c r="V910" s="2">
        <f>Tabela_padrão__GM_CONTAS_PAGAR_ABERTOS[[#This Row],[PTAX DESEMB]]*Tabela_padrão__GM_CONTAS_PAGAR_ABERTOS[[#This Row],[VALOR_DOCUM]]</f>
        <v>496229.67505999998</v>
      </c>
    </row>
    <row r="911" spans="1:22" hidden="1" x14ac:dyDescent="0.2">
      <c r="A911" t="s">
        <v>17</v>
      </c>
      <c r="B911" t="s">
        <v>18</v>
      </c>
      <c r="C911" s="1">
        <v>41330</v>
      </c>
      <c r="D911" t="s">
        <v>72</v>
      </c>
      <c r="E911">
        <v>13140001</v>
      </c>
      <c r="F911" t="s">
        <v>195</v>
      </c>
      <c r="G911" s="4">
        <v>42870</v>
      </c>
      <c r="H911" t="s">
        <v>21</v>
      </c>
      <c r="I911" s="2">
        <v>38905.24</v>
      </c>
      <c r="K911" s="2">
        <v>38905.24</v>
      </c>
      <c r="L911" s="3">
        <v>1</v>
      </c>
      <c r="M911" s="2">
        <v>38905.24</v>
      </c>
      <c r="N911" s="3">
        <f t="array" ref="N911">$D$4</f>
        <v>3.55</v>
      </c>
      <c r="O911" s="2">
        <f t="array" ref="O911">IF(Tabela_padrão__GM_CONTAS_PAGAR_ABERTOS[[#This Row],[SIGLA_MOEDA]]="US$",Tabela_padrão__GM_CONTAS_PAGAR_ABERTOS[[#This Row],[VALOR_DOCUM]]*$D$4,Tabela_padrão__GM_CONTAS_PAGAR_ABERTOS[[#This Row],[SALDO_CONVERTIDO]])</f>
        <v>38905.24</v>
      </c>
      <c r="P9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1" t="s">
        <v>47</v>
      </c>
      <c r="R911" t="s">
        <v>197</v>
      </c>
      <c r="S911" s="1">
        <v>42557</v>
      </c>
      <c r="T911" t="s">
        <v>3491</v>
      </c>
      <c r="U911" s="3">
        <v>1.9704999999999999</v>
      </c>
      <c r="V911" s="2">
        <f>Tabela_padrão__GM_CONTAS_PAGAR_ABERTOS[[#This Row],[PTAX DESEMB]]*Tabela_padrão__GM_CONTAS_PAGAR_ABERTOS[[#This Row],[VALOR_DOCUM]]</f>
        <v>76662.775419999991</v>
      </c>
    </row>
    <row r="912" spans="1:22" hidden="1" x14ac:dyDescent="0.2">
      <c r="A912" t="s">
        <v>45</v>
      </c>
      <c r="B912" t="s">
        <v>18</v>
      </c>
      <c r="C912" s="1">
        <v>41771</v>
      </c>
      <c r="D912" t="s">
        <v>122</v>
      </c>
      <c r="E912">
        <v>19105002</v>
      </c>
      <c r="F912" t="s">
        <v>214</v>
      </c>
      <c r="G912" s="4">
        <v>42870</v>
      </c>
      <c r="H912" t="s">
        <v>21</v>
      </c>
      <c r="I912" s="2">
        <v>8166.66</v>
      </c>
      <c r="K912" s="2">
        <v>8166.66</v>
      </c>
      <c r="L912" s="3">
        <v>1</v>
      </c>
      <c r="M912" s="2">
        <v>8166.66</v>
      </c>
      <c r="N912" s="3">
        <f t="array" ref="N912">$D$4</f>
        <v>3.55</v>
      </c>
      <c r="O912" s="2">
        <f t="array" ref="O912">IF(Tabela_padrão__GM_CONTAS_PAGAR_ABERTOS[[#This Row],[SIGLA_MOEDA]]="US$",Tabela_padrão__GM_CONTAS_PAGAR_ABERTOS[[#This Row],[VALOR_DOCUM]]*$D$4,Tabela_padrão__GM_CONTAS_PAGAR_ABERTOS[[#This Row],[SALDO_CONVERTIDO]])</f>
        <v>8166.66</v>
      </c>
      <c r="P9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2" t="s">
        <v>211</v>
      </c>
      <c r="R912" t="s">
        <v>215</v>
      </c>
      <c r="S912" s="1">
        <v>42557</v>
      </c>
      <c r="T912" t="s">
        <v>3500</v>
      </c>
      <c r="U912" s="3">
        <v>2.2191999999999998</v>
      </c>
      <c r="V912" s="2">
        <f>Tabela_padrão__GM_CONTAS_PAGAR_ABERTOS[[#This Row],[PTAX DESEMB]]*Tabela_padrão__GM_CONTAS_PAGAR_ABERTOS[[#This Row],[VALOR_DOCUM]]</f>
        <v>18123.451871999998</v>
      </c>
    </row>
    <row r="913" spans="1:22" hidden="1" x14ac:dyDescent="0.2">
      <c r="A913" t="s">
        <v>17</v>
      </c>
      <c r="B913" t="s">
        <v>25</v>
      </c>
      <c r="C913" s="1">
        <v>41865</v>
      </c>
      <c r="D913" t="s">
        <v>60</v>
      </c>
      <c r="E913">
        <v>13140001</v>
      </c>
      <c r="F913" t="s">
        <v>241</v>
      </c>
      <c r="G913" s="4">
        <v>42870</v>
      </c>
      <c r="H913" t="s">
        <v>21</v>
      </c>
      <c r="I913" s="2">
        <v>131706.64000000001</v>
      </c>
      <c r="K913" s="2">
        <v>131706.64000000001</v>
      </c>
      <c r="L913" s="3">
        <v>1</v>
      </c>
      <c r="M913" s="2">
        <v>131706.64000000001</v>
      </c>
      <c r="N913" s="3">
        <f t="array" ref="N913">$D$4</f>
        <v>3.55</v>
      </c>
      <c r="O913" s="2">
        <f t="array" ref="O913">IF(Tabela_padrão__GM_CONTAS_PAGAR_ABERTOS[[#This Row],[SIGLA_MOEDA]]="US$",Tabela_padrão__GM_CONTAS_PAGAR_ABERTOS[[#This Row],[VALOR_DOCUM]]*$D$4,Tabela_padrão__GM_CONTAS_PAGAR_ABERTOS[[#This Row],[SALDO_CONVERTIDO]])</f>
        <v>131706.64000000001</v>
      </c>
      <c r="P9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3" t="s">
        <v>47</v>
      </c>
      <c r="R913" t="s">
        <v>242</v>
      </c>
      <c r="S913" s="1">
        <v>42557</v>
      </c>
      <c r="T913" t="s">
        <v>3523</v>
      </c>
      <c r="U913" s="3">
        <v>2.2692000000000001</v>
      </c>
      <c r="V913" s="2">
        <f>Tabela_padrão__GM_CONTAS_PAGAR_ABERTOS[[#This Row],[PTAX DESEMB]]*Tabela_padrão__GM_CONTAS_PAGAR_ABERTOS[[#This Row],[VALOR_DOCUM]]</f>
        <v>298868.70748800004</v>
      </c>
    </row>
    <row r="914" spans="1:22" hidden="1" x14ac:dyDescent="0.2">
      <c r="A914" t="s">
        <v>17</v>
      </c>
      <c r="B914" t="s">
        <v>18</v>
      </c>
      <c r="C914" s="1">
        <v>42138</v>
      </c>
      <c r="D914" t="s">
        <v>60</v>
      </c>
      <c r="E914">
        <v>13140001</v>
      </c>
      <c r="F914" t="s">
        <v>296</v>
      </c>
      <c r="G914" s="4">
        <v>42870</v>
      </c>
      <c r="H914" t="s">
        <v>21</v>
      </c>
      <c r="I914" s="2">
        <v>100891.46</v>
      </c>
      <c r="K914" s="2">
        <v>100891.46</v>
      </c>
      <c r="L914" s="3">
        <v>1</v>
      </c>
      <c r="M914" s="2">
        <v>100891.46</v>
      </c>
      <c r="N914" s="3">
        <f t="array" ref="N914">$D$4</f>
        <v>3.55</v>
      </c>
      <c r="O914" s="2">
        <f t="array" ref="O914">IF(Tabela_padrão__GM_CONTAS_PAGAR_ABERTOS[[#This Row],[SIGLA_MOEDA]]="US$",Tabela_padrão__GM_CONTAS_PAGAR_ABERTOS[[#This Row],[VALOR_DOCUM]]*$D$4,Tabela_padrão__GM_CONTAS_PAGAR_ABERTOS[[#This Row],[SALDO_CONVERTIDO]])</f>
        <v>100891.46</v>
      </c>
      <c r="P9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4" t="s">
        <v>47</v>
      </c>
      <c r="R914" t="s">
        <v>297</v>
      </c>
      <c r="S914" s="1">
        <v>42557</v>
      </c>
      <c r="T914" t="s">
        <v>3560</v>
      </c>
      <c r="U914" s="3">
        <v>3.0103</v>
      </c>
      <c r="V914" s="2">
        <f>Tabela_padrão__GM_CONTAS_PAGAR_ABERTOS[[#This Row],[PTAX DESEMB]]*Tabela_padrão__GM_CONTAS_PAGAR_ABERTOS[[#This Row],[VALOR_DOCUM]]</f>
        <v>303713.56203800003</v>
      </c>
    </row>
    <row r="915" spans="1:22" hidden="1" x14ac:dyDescent="0.2">
      <c r="A915" t="s">
        <v>45</v>
      </c>
      <c r="B915" t="s">
        <v>18</v>
      </c>
      <c r="C915" s="1">
        <v>41339</v>
      </c>
      <c r="D915" t="s">
        <v>91</v>
      </c>
      <c r="E915">
        <v>19105002</v>
      </c>
      <c r="F915" t="s">
        <v>92</v>
      </c>
      <c r="G915" s="4">
        <v>42870</v>
      </c>
      <c r="H915" t="s">
        <v>21</v>
      </c>
      <c r="I915" s="2">
        <v>20000</v>
      </c>
      <c r="K915" s="2">
        <v>20000</v>
      </c>
      <c r="L915" s="3">
        <v>1</v>
      </c>
      <c r="M915" s="2">
        <v>20000</v>
      </c>
      <c r="N915" s="3">
        <f t="array" ref="N915">$D$4</f>
        <v>3.55</v>
      </c>
      <c r="O915" s="2">
        <f t="array" ref="O915">IF(Tabela_padrão__GM_CONTAS_PAGAR_ABERTOS[[#This Row],[SIGLA_MOEDA]]="US$",Tabela_padrão__GM_CONTAS_PAGAR_ABERTOS[[#This Row],[VALOR_DOCUM]]*$D$4,Tabela_padrão__GM_CONTAS_PAGAR_ABERTOS[[#This Row],[SALDO_CONVERTIDO]])</f>
        <v>20000</v>
      </c>
      <c r="P9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5" t="s">
        <v>93</v>
      </c>
      <c r="R915" t="s">
        <v>94</v>
      </c>
      <c r="S915" s="1">
        <v>42557</v>
      </c>
      <c r="T915" t="s">
        <v>4127</v>
      </c>
      <c r="U915" s="3">
        <v>1.9693000000000001</v>
      </c>
      <c r="V915" s="2">
        <f>Tabela_padrão__GM_CONTAS_PAGAR_ABERTOS[[#This Row],[PTAX DESEMB]]*Tabela_padrão__GM_CONTAS_PAGAR_ABERTOS[[#This Row],[VALOR_DOCUM]]</f>
        <v>39386</v>
      </c>
    </row>
    <row r="916" spans="1:22" hidden="1" x14ac:dyDescent="0.2">
      <c r="A916" t="s">
        <v>45</v>
      </c>
      <c r="B916" t="s">
        <v>18</v>
      </c>
      <c r="C916" s="1">
        <v>41319</v>
      </c>
      <c r="D916" t="s">
        <v>91</v>
      </c>
      <c r="E916">
        <v>19105002</v>
      </c>
      <c r="F916" t="s">
        <v>99</v>
      </c>
      <c r="G916" s="4">
        <v>42870</v>
      </c>
      <c r="H916" t="s">
        <v>21</v>
      </c>
      <c r="I916" s="2">
        <v>2833.33</v>
      </c>
      <c r="K916" s="2">
        <v>2833.33</v>
      </c>
      <c r="L916" s="3">
        <v>1</v>
      </c>
      <c r="M916" s="2">
        <v>2833.33</v>
      </c>
      <c r="N916" s="3">
        <f t="array" ref="N916">$D$4</f>
        <v>3.55</v>
      </c>
      <c r="O916" s="2">
        <f t="array" ref="O916">IF(Tabela_padrão__GM_CONTAS_PAGAR_ABERTOS[[#This Row],[SIGLA_MOEDA]]="US$",Tabela_padrão__GM_CONTAS_PAGAR_ABERTOS[[#This Row],[VALOR_DOCUM]]*$D$4,Tabela_padrão__GM_CONTAS_PAGAR_ABERTOS[[#This Row],[SALDO_CONVERTIDO]])</f>
        <v>2833.33</v>
      </c>
      <c r="P9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6" t="s">
        <v>93</v>
      </c>
      <c r="R916" t="s">
        <v>100</v>
      </c>
      <c r="S916" s="1">
        <v>42557</v>
      </c>
      <c r="T916" t="s">
        <v>4139</v>
      </c>
      <c r="U916" s="3">
        <v>1.9670000000000001</v>
      </c>
      <c r="V916" s="2">
        <f>Tabela_padrão__GM_CONTAS_PAGAR_ABERTOS[[#This Row],[PTAX DESEMB]]*Tabela_padrão__GM_CONTAS_PAGAR_ABERTOS[[#This Row],[VALOR_DOCUM]]</f>
        <v>5573.1601099999998</v>
      </c>
    </row>
    <row r="917" spans="1:22" hidden="1" x14ac:dyDescent="0.2">
      <c r="A917" t="s">
        <v>17</v>
      </c>
      <c r="B917" t="s">
        <v>18</v>
      </c>
      <c r="C917" s="1">
        <v>41330</v>
      </c>
      <c r="D917" t="s">
        <v>72</v>
      </c>
      <c r="E917">
        <v>13140001</v>
      </c>
      <c r="F917" t="s">
        <v>2730</v>
      </c>
      <c r="G917" s="4">
        <v>42870</v>
      </c>
      <c r="H917" t="s">
        <v>21</v>
      </c>
      <c r="I917" s="2">
        <v>11526.79</v>
      </c>
      <c r="K917" s="2">
        <v>11526.79</v>
      </c>
      <c r="L917" s="3">
        <v>1</v>
      </c>
      <c r="M917" s="2">
        <v>11526.79</v>
      </c>
      <c r="N917" s="3">
        <f t="array" ref="N917">$D$4</f>
        <v>3.55</v>
      </c>
      <c r="O917" s="2">
        <f t="array" ref="O917">IF(Tabela_padrão__GM_CONTAS_PAGAR_ABERTOS[[#This Row],[SIGLA_MOEDA]]="US$",Tabela_padrão__GM_CONTAS_PAGAR_ABERTOS[[#This Row],[VALOR_DOCUM]]*$D$4,Tabela_padrão__GM_CONTAS_PAGAR_ABERTOS[[#This Row],[SALDO_CONVERTIDO]])</f>
        <v>11526.79</v>
      </c>
      <c r="P9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7" t="s">
        <v>47</v>
      </c>
      <c r="R917" t="s">
        <v>2731</v>
      </c>
      <c r="S917" s="1">
        <v>42557</v>
      </c>
      <c r="T917" t="s">
        <v>4145</v>
      </c>
      <c r="U917" s="3">
        <v>1.9704999999999999</v>
      </c>
      <c r="V917" s="2">
        <f>Tabela_padrão__GM_CONTAS_PAGAR_ABERTOS[[#This Row],[PTAX DESEMB]]*Tabela_padrão__GM_CONTAS_PAGAR_ABERTOS[[#This Row],[VALOR_DOCUM]]</f>
        <v>22713.539694999999</v>
      </c>
    </row>
    <row r="918" spans="1:22" hidden="1" x14ac:dyDescent="0.2">
      <c r="A918" t="s">
        <v>17</v>
      </c>
      <c r="B918" t="s">
        <v>18</v>
      </c>
      <c r="C918" s="1">
        <v>41654</v>
      </c>
      <c r="D918" t="s">
        <v>72</v>
      </c>
      <c r="E918">
        <v>19105002</v>
      </c>
      <c r="F918" t="s">
        <v>2021</v>
      </c>
      <c r="G918" s="4">
        <v>42870</v>
      </c>
      <c r="H918" t="s">
        <v>21</v>
      </c>
      <c r="I918" s="2">
        <v>48375</v>
      </c>
      <c r="K918" s="2">
        <v>48375</v>
      </c>
      <c r="L918" s="3">
        <v>1</v>
      </c>
      <c r="M918" s="2">
        <v>48375</v>
      </c>
      <c r="N918" s="3">
        <f t="array" ref="N918">$D$4</f>
        <v>3.55</v>
      </c>
      <c r="O918" s="2">
        <f t="array" ref="O918">IF(Tabela_padrão__GM_CONTAS_PAGAR_ABERTOS[[#This Row],[SIGLA_MOEDA]]="US$",Tabela_padrão__GM_CONTAS_PAGAR_ABERTOS[[#This Row],[VALOR_DOCUM]]*$D$4,Tabela_padrão__GM_CONTAS_PAGAR_ABERTOS[[#This Row],[SALDO_CONVERTIDO]])</f>
        <v>48375</v>
      </c>
      <c r="P9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8" t="s">
        <v>196</v>
      </c>
      <c r="R918" t="s">
        <v>2022</v>
      </c>
      <c r="S918" s="1">
        <v>42557</v>
      </c>
      <c r="T918" t="s">
        <v>4195</v>
      </c>
      <c r="U918" s="3">
        <v>2.3616999999999999</v>
      </c>
      <c r="V918" s="2">
        <f>Tabela_padrão__GM_CONTAS_PAGAR_ABERTOS[[#This Row],[PTAX DESEMB]]*Tabela_padrão__GM_CONTAS_PAGAR_ABERTOS[[#This Row],[VALOR_DOCUM]]</f>
        <v>114247.2375</v>
      </c>
    </row>
    <row r="919" spans="1:22" hidden="1" x14ac:dyDescent="0.2">
      <c r="A919" t="s">
        <v>45</v>
      </c>
      <c r="B919" t="s">
        <v>18</v>
      </c>
      <c r="C919" s="1">
        <v>41925</v>
      </c>
      <c r="D919" t="s">
        <v>122</v>
      </c>
      <c r="E919">
        <v>19105002</v>
      </c>
      <c r="F919" t="s">
        <v>248</v>
      </c>
      <c r="G919" s="4">
        <v>42870</v>
      </c>
      <c r="H919" t="s">
        <v>21</v>
      </c>
      <c r="I919" s="2">
        <v>3033.33</v>
      </c>
      <c r="K919" s="2">
        <v>3033.33</v>
      </c>
      <c r="L919" s="3">
        <v>1</v>
      </c>
      <c r="M919" s="2">
        <v>3033.33</v>
      </c>
      <c r="N919" s="3">
        <f t="array" ref="N919">$D$4</f>
        <v>3.55</v>
      </c>
      <c r="O919" s="2">
        <f t="array" ref="O919">IF(Tabela_padrão__GM_CONTAS_PAGAR_ABERTOS[[#This Row],[SIGLA_MOEDA]]="US$",Tabela_padrão__GM_CONTAS_PAGAR_ABERTOS[[#This Row],[VALOR_DOCUM]]*$D$4,Tabela_padrão__GM_CONTAS_PAGAR_ABERTOS[[#This Row],[SALDO_CONVERTIDO]])</f>
        <v>3033.33</v>
      </c>
      <c r="P9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19" t="s">
        <v>211</v>
      </c>
      <c r="R919" t="s">
        <v>249</v>
      </c>
      <c r="S919" s="1">
        <v>42557</v>
      </c>
      <c r="T919" t="s">
        <v>4228</v>
      </c>
      <c r="U919" s="3">
        <v>2.4102999999999999</v>
      </c>
      <c r="V919" s="2">
        <f>Tabela_padrão__GM_CONTAS_PAGAR_ABERTOS[[#This Row],[PTAX DESEMB]]*Tabela_padrão__GM_CONTAS_PAGAR_ABERTOS[[#This Row],[VALOR_DOCUM]]</f>
        <v>7311.235298999999</v>
      </c>
    </row>
    <row r="920" spans="1:22" hidden="1" x14ac:dyDescent="0.2">
      <c r="A920" t="s">
        <v>17</v>
      </c>
      <c r="B920" t="s">
        <v>18</v>
      </c>
      <c r="C920" s="1">
        <v>41323</v>
      </c>
      <c r="D920" t="s">
        <v>60</v>
      </c>
      <c r="E920">
        <v>19105002</v>
      </c>
      <c r="F920" t="s">
        <v>61</v>
      </c>
      <c r="G920" s="4">
        <v>42870</v>
      </c>
      <c r="H920" t="s">
        <v>21</v>
      </c>
      <c r="I920" s="2">
        <v>799394.29</v>
      </c>
      <c r="K920" s="2">
        <v>799394.29</v>
      </c>
      <c r="L920" s="3">
        <v>1</v>
      </c>
      <c r="M920" s="2">
        <v>799394.29</v>
      </c>
      <c r="N920" s="3">
        <f t="array" ref="N920">$D$4</f>
        <v>3.55</v>
      </c>
      <c r="O920" s="2">
        <f t="array" ref="O920">IF(Tabela_padrão__GM_CONTAS_PAGAR_ABERTOS[[#This Row],[SIGLA_MOEDA]]="US$",Tabela_padrão__GM_CONTAS_PAGAR_ABERTOS[[#This Row],[VALOR_DOCUM]]*$D$4,Tabela_padrão__GM_CONTAS_PAGAR_ABERTOS[[#This Row],[SALDO_CONVERTIDO]])</f>
        <v>799394.29</v>
      </c>
      <c r="P9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0" t="s">
        <v>62</v>
      </c>
      <c r="R920" t="s">
        <v>63</v>
      </c>
      <c r="S920" s="1">
        <v>42557</v>
      </c>
      <c r="T920" t="s">
        <v>4846</v>
      </c>
      <c r="U920" s="3">
        <v>1.96</v>
      </c>
      <c r="V920" s="2">
        <f>Tabela_padrão__GM_CONTAS_PAGAR_ABERTOS[[#This Row],[PTAX DESEMB]]*Tabela_padrão__GM_CONTAS_PAGAR_ABERTOS[[#This Row],[VALOR_DOCUM]]</f>
        <v>1566812.8084</v>
      </c>
    </row>
    <row r="921" spans="1:22" hidden="1" x14ac:dyDescent="0.2">
      <c r="A921" t="s">
        <v>45</v>
      </c>
      <c r="B921" t="s">
        <v>18</v>
      </c>
      <c r="C921" s="1">
        <v>41332</v>
      </c>
      <c r="D921" t="s">
        <v>19</v>
      </c>
      <c r="E921">
        <v>19105002</v>
      </c>
      <c r="F921" t="s">
        <v>46</v>
      </c>
      <c r="G921" s="4">
        <v>42870</v>
      </c>
      <c r="H921" t="s">
        <v>21</v>
      </c>
      <c r="I921" s="2">
        <v>5386.36</v>
      </c>
      <c r="K921" s="2">
        <v>5386.36</v>
      </c>
      <c r="L921" s="3">
        <v>1</v>
      </c>
      <c r="M921" s="2">
        <v>5386.36</v>
      </c>
      <c r="N921" s="3">
        <f t="array" ref="N921">$D$4</f>
        <v>3.55</v>
      </c>
      <c r="O921" s="2">
        <f t="array" ref="O921">IF(Tabela_padrão__GM_CONTAS_PAGAR_ABERTOS[[#This Row],[SIGLA_MOEDA]]="US$",Tabela_padrão__GM_CONTAS_PAGAR_ABERTOS[[#This Row],[VALOR_DOCUM]]*$D$4,Tabela_padrão__GM_CONTAS_PAGAR_ABERTOS[[#This Row],[SALDO_CONVERTIDO]])</f>
        <v>5386.36</v>
      </c>
      <c r="P9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1" t="s">
        <v>22</v>
      </c>
      <c r="R921" t="s">
        <v>48</v>
      </c>
      <c r="S921" s="1">
        <v>42557</v>
      </c>
      <c r="T921" t="s">
        <v>4878</v>
      </c>
      <c r="U921" s="3">
        <v>1.9818</v>
      </c>
      <c r="V921" s="2">
        <f>Tabela_padrão__GM_CONTAS_PAGAR_ABERTOS[[#This Row],[PTAX DESEMB]]*Tabela_padrão__GM_CONTAS_PAGAR_ABERTOS[[#This Row],[VALOR_DOCUM]]</f>
        <v>10674.688247999999</v>
      </c>
    </row>
    <row r="922" spans="1:22" hidden="1" x14ac:dyDescent="0.2">
      <c r="A922" t="s">
        <v>17</v>
      </c>
      <c r="B922" t="s">
        <v>18</v>
      </c>
      <c r="C922" s="1">
        <v>41323</v>
      </c>
      <c r="D922" t="s">
        <v>60</v>
      </c>
      <c r="E922">
        <v>13140001</v>
      </c>
      <c r="F922" t="s">
        <v>61</v>
      </c>
      <c r="G922" s="4">
        <v>42870</v>
      </c>
      <c r="H922" t="s">
        <v>21</v>
      </c>
      <c r="I922" s="2">
        <v>46652.42</v>
      </c>
      <c r="K922" s="2">
        <v>46652.42</v>
      </c>
      <c r="L922" s="3">
        <v>1</v>
      </c>
      <c r="M922" s="2">
        <v>46652.42</v>
      </c>
      <c r="N922" s="3">
        <f t="array" ref="N922">$D$4</f>
        <v>3.55</v>
      </c>
      <c r="O922" s="2">
        <f t="array" ref="O922">IF(Tabela_padrão__GM_CONTAS_PAGAR_ABERTOS[[#This Row],[SIGLA_MOEDA]]="US$",Tabela_padrão__GM_CONTAS_PAGAR_ABERTOS[[#This Row],[VALOR_DOCUM]]*$D$4,Tabela_padrão__GM_CONTAS_PAGAR_ABERTOS[[#This Row],[SALDO_CONVERTIDO]])</f>
        <v>46652.42</v>
      </c>
      <c r="P9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2" t="s">
        <v>47</v>
      </c>
      <c r="R922" t="s">
        <v>63</v>
      </c>
      <c r="S922" s="1">
        <v>42557</v>
      </c>
      <c r="T922" t="s">
        <v>4904</v>
      </c>
      <c r="U922" s="3">
        <v>1.96</v>
      </c>
      <c r="V922" s="2">
        <f>Tabela_padrão__GM_CONTAS_PAGAR_ABERTOS[[#This Row],[PTAX DESEMB]]*Tabela_padrão__GM_CONTAS_PAGAR_ABERTOS[[#This Row],[VALOR_DOCUM]]</f>
        <v>91438.743199999997</v>
      </c>
    </row>
    <row r="923" spans="1:22" hidden="1" x14ac:dyDescent="0.2">
      <c r="A923" t="s">
        <v>17</v>
      </c>
      <c r="B923" t="s">
        <v>18</v>
      </c>
      <c r="C923" s="1">
        <v>41151</v>
      </c>
      <c r="D923" t="s">
        <v>72</v>
      </c>
      <c r="E923">
        <v>19105002</v>
      </c>
      <c r="F923" t="s">
        <v>5545</v>
      </c>
      <c r="G923" s="4">
        <v>42870</v>
      </c>
      <c r="H923" t="s">
        <v>21</v>
      </c>
      <c r="I923" s="2">
        <v>221400</v>
      </c>
      <c r="K923" s="2">
        <v>221400</v>
      </c>
      <c r="L923" s="3">
        <v>1</v>
      </c>
      <c r="M923" s="2">
        <v>221400</v>
      </c>
      <c r="N923" s="3">
        <f t="array" ref="N923">$D$4</f>
        <v>3.55</v>
      </c>
      <c r="O923" s="2">
        <f t="array" ref="O923">IF(Tabela_padrão__GM_CONTAS_PAGAR_ABERTOS[[#This Row],[SIGLA_MOEDA]]="US$",Tabela_padrão__GM_CONTAS_PAGAR_ABERTOS[[#This Row],[VALOR_DOCUM]]*$D$4,Tabela_padrão__GM_CONTAS_PAGAR_ABERTOS[[#This Row],[SALDO_CONVERTIDO]])</f>
        <v>221400</v>
      </c>
      <c r="P9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3" t="s">
        <v>196</v>
      </c>
      <c r="R923" t="s">
        <v>5546</v>
      </c>
      <c r="S923" s="1">
        <v>42557</v>
      </c>
      <c r="T923" t="s">
        <v>5547</v>
      </c>
      <c r="U923" s="3">
        <v>2.0508999999999999</v>
      </c>
      <c r="V923" s="2">
        <f>Tabela_padrão__GM_CONTAS_PAGAR_ABERTOS[[#This Row],[PTAX DESEMB]]*Tabela_padrão__GM_CONTAS_PAGAR_ABERTOS[[#This Row],[VALOR_DOCUM]]</f>
        <v>454069.26</v>
      </c>
    </row>
    <row r="924" spans="1:22" hidden="1" x14ac:dyDescent="0.2">
      <c r="A924" t="s">
        <v>17</v>
      </c>
      <c r="B924" t="s">
        <v>18</v>
      </c>
      <c r="C924" s="1">
        <v>41226</v>
      </c>
      <c r="D924" t="s">
        <v>72</v>
      </c>
      <c r="E924">
        <v>13140001</v>
      </c>
      <c r="F924" t="s">
        <v>5545</v>
      </c>
      <c r="G924" s="4">
        <v>42870</v>
      </c>
      <c r="H924" t="s">
        <v>21</v>
      </c>
      <c r="I924" s="2">
        <v>77077.539999999994</v>
      </c>
      <c r="K924" s="2">
        <v>77077.539999999994</v>
      </c>
      <c r="L924" s="3">
        <v>1</v>
      </c>
      <c r="M924" s="2">
        <v>77077.539999999994</v>
      </c>
      <c r="N924" s="3">
        <f t="array" ref="N924">$D$4</f>
        <v>3.55</v>
      </c>
      <c r="O924" s="2">
        <f t="array" ref="O924">IF(Tabela_padrão__GM_CONTAS_PAGAR_ABERTOS[[#This Row],[SIGLA_MOEDA]]="US$",Tabela_padrão__GM_CONTAS_PAGAR_ABERTOS[[#This Row],[VALOR_DOCUM]]*$D$4,Tabela_padrão__GM_CONTAS_PAGAR_ABERTOS[[#This Row],[SALDO_CONVERTIDO]])</f>
        <v>77077.539999999994</v>
      </c>
      <c r="P9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4" t="s">
        <v>47</v>
      </c>
      <c r="R924" t="s">
        <v>5548</v>
      </c>
      <c r="S924" s="1">
        <v>42557</v>
      </c>
      <c r="T924" t="s">
        <v>5549</v>
      </c>
      <c r="U924" s="3">
        <v>1</v>
      </c>
      <c r="V924" s="2">
        <f>Tabela_padrão__GM_CONTAS_PAGAR_ABERTOS[[#This Row],[PTAX DESEMB]]*Tabela_padrão__GM_CONTAS_PAGAR_ABERTOS[[#This Row],[VALOR_DOCUM]]</f>
        <v>77077.539999999994</v>
      </c>
    </row>
    <row r="925" spans="1:22" hidden="1" x14ac:dyDescent="0.2">
      <c r="A925" t="s">
        <v>45</v>
      </c>
      <c r="B925" t="s">
        <v>18</v>
      </c>
      <c r="C925" s="1">
        <v>41823</v>
      </c>
      <c r="D925" t="s">
        <v>72</v>
      </c>
      <c r="E925">
        <v>13140001</v>
      </c>
      <c r="F925" t="s">
        <v>233</v>
      </c>
      <c r="G925" s="4">
        <v>42870</v>
      </c>
      <c r="H925" t="s">
        <v>21</v>
      </c>
      <c r="I925" s="2">
        <v>1297.6199999999999</v>
      </c>
      <c r="K925" s="2">
        <v>1297.6199999999999</v>
      </c>
      <c r="L925" s="3">
        <v>1</v>
      </c>
      <c r="M925" s="2">
        <v>1297.6199999999999</v>
      </c>
      <c r="N925" s="3">
        <f t="array" ref="N925">$D$4</f>
        <v>3.55</v>
      </c>
      <c r="O925" s="2">
        <f t="array" ref="O925">IF(Tabela_padrão__GM_CONTAS_PAGAR_ABERTOS[[#This Row],[SIGLA_MOEDA]]="US$",Tabela_padrão__GM_CONTAS_PAGAR_ABERTOS[[#This Row],[VALOR_DOCUM]]*$D$4,Tabela_padrão__GM_CONTAS_PAGAR_ABERTOS[[#This Row],[SALDO_CONVERTIDO]])</f>
        <v>1297.6199999999999</v>
      </c>
      <c r="P9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5" t="s">
        <v>47</v>
      </c>
      <c r="R925" t="s">
        <v>234</v>
      </c>
      <c r="S925" s="1">
        <v>42557</v>
      </c>
      <c r="T925" t="s">
        <v>5630</v>
      </c>
      <c r="U925" s="3">
        <v>2.2134</v>
      </c>
      <c r="V925" s="2">
        <f>Tabela_padrão__GM_CONTAS_PAGAR_ABERTOS[[#This Row],[PTAX DESEMB]]*Tabela_padrão__GM_CONTAS_PAGAR_ABERTOS[[#This Row],[VALOR_DOCUM]]</f>
        <v>2872.1521079999998</v>
      </c>
    </row>
    <row r="926" spans="1:22" hidden="1" x14ac:dyDescent="0.2">
      <c r="A926" t="s">
        <v>17</v>
      </c>
      <c r="B926" t="s">
        <v>25</v>
      </c>
      <c r="C926" s="1">
        <v>41865</v>
      </c>
      <c r="D926" t="s">
        <v>60</v>
      </c>
      <c r="E926">
        <v>19105002</v>
      </c>
      <c r="F926" t="s">
        <v>241</v>
      </c>
      <c r="G926" s="4">
        <v>42870</v>
      </c>
      <c r="H926" t="s">
        <v>21</v>
      </c>
      <c r="I926" s="2">
        <v>752234.99</v>
      </c>
      <c r="J926">
        <v>239062.5</v>
      </c>
      <c r="K926" s="2">
        <v>513172.49</v>
      </c>
      <c r="L926" s="3">
        <v>1</v>
      </c>
      <c r="M926" s="2">
        <v>513172.49</v>
      </c>
      <c r="N926" s="3">
        <f t="array" ref="N926">$D$4</f>
        <v>3.55</v>
      </c>
      <c r="O926" s="2">
        <f t="array" ref="O926">IF(Tabela_padrão__GM_CONTAS_PAGAR_ABERTOS[[#This Row],[SIGLA_MOEDA]]="US$",Tabela_padrão__GM_CONTAS_PAGAR_ABERTOS[[#This Row],[VALOR_DOCUM]]*$D$4,Tabela_padrão__GM_CONTAS_PAGAR_ABERTOS[[#This Row],[SALDO_CONVERTIDO]])</f>
        <v>513172.49</v>
      </c>
      <c r="P9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6" t="s">
        <v>62</v>
      </c>
      <c r="R926" t="s">
        <v>242</v>
      </c>
      <c r="S926" s="1">
        <v>42557</v>
      </c>
      <c r="T926" t="s">
        <v>5632</v>
      </c>
      <c r="U926" s="3">
        <v>2.2692000000000001</v>
      </c>
      <c r="V926" s="2">
        <f>Tabela_padrão__GM_CONTAS_PAGAR_ABERTOS[[#This Row],[PTAX DESEMB]]*Tabela_padrão__GM_CONTAS_PAGAR_ABERTOS[[#This Row],[VALOR_DOCUM]]</f>
        <v>1706971.639308</v>
      </c>
    </row>
    <row r="927" spans="1:22" hidden="1" x14ac:dyDescent="0.2">
      <c r="A927" t="s">
        <v>17</v>
      </c>
      <c r="B927" t="s">
        <v>18</v>
      </c>
      <c r="C927" s="1">
        <v>42109</v>
      </c>
      <c r="D927" t="s">
        <v>60</v>
      </c>
      <c r="E927">
        <v>13140001</v>
      </c>
      <c r="F927" t="s">
        <v>1288</v>
      </c>
      <c r="G927" s="4">
        <v>42870</v>
      </c>
      <c r="H927" t="s">
        <v>21</v>
      </c>
      <c r="I927" s="2">
        <v>34216.47</v>
      </c>
      <c r="K927" s="2">
        <v>34216.47</v>
      </c>
      <c r="L927" s="3">
        <v>1</v>
      </c>
      <c r="M927" s="2">
        <v>34216.47</v>
      </c>
      <c r="N927" s="3">
        <f t="array" ref="N927">$D$4</f>
        <v>3.55</v>
      </c>
      <c r="O927" s="2">
        <f t="array" ref="O927">IF(Tabela_padrão__GM_CONTAS_PAGAR_ABERTOS[[#This Row],[SIGLA_MOEDA]]="US$",Tabela_padrão__GM_CONTAS_PAGAR_ABERTOS[[#This Row],[VALOR_DOCUM]]*$D$4,Tabela_padrão__GM_CONTAS_PAGAR_ABERTOS[[#This Row],[SALDO_CONVERTIDO]])</f>
        <v>34216.47</v>
      </c>
      <c r="P9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7" t="s">
        <v>47</v>
      </c>
      <c r="R927" t="s">
        <v>1289</v>
      </c>
      <c r="S927" s="1">
        <v>42557</v>
      </c>
      <c r="T927" t="s">
        <v>5650</v>
      </c>
      <c r="U927" s="3">
        <v>3.0880000000000001</v>
      </c>
      <c r="V927" s="2">
        <f>Tabela_padrão__GM_CONTAS_PAGAR_ABERTOS[[#This Row],[PTAX DESEMB]]*Tabela_padrão__GM_CONTAS_PAGAR_ABERTOS[[#This Row],[VALOR_DOCUM]]</f>
        <v>105660.45936000001</v>
      </c>
    </row>
    <row r="928" spans="1:22" hidden="1" x14ac:dyDescent="0.2">
      <c r="A928" t="s">
        <v>17</v>
      </c>
      <c r="B928" t="s">
        <v>18</v>
      </c>
      <c r="C928" s="1">
        <v>42150</v>
      </c>
      <c r="D928" t="s">
        <v>60</v>
      </c>
      <c r="E928">
        <v>13140001</v>
      </c>
      <c r="F928" t="s">
        <v>315</v>
      </c>
      <c r="G928" s="4">
        <v>42870</v>
      </c>
      <c r="H928" t="s">
        <v>21</v>
      </c>
      <c r="I928" s="2">
        <v>58029.84</v>
      </c>
      <c r="K928" s="2">
        <v>58029.84</v>
      </c>
      <c r="L928" s="3">
        <v>1</v>
      </c>
      <c r="M928" s="2">
        <v>58029.84</v>
      </c>
      <c r="N928" s="3">
        <f t="array" ref="N928">$D$4</f>
        <v>3.55</v>
      </c>
      <c r="O928" s="2">
        <f t="array" ref="O928">IF(Tabela_padrão__GM_CONTAS_PAGAR_ABERTOS[[#This Row],[SIGLA_MOEDA]]="US$",Tabela_padrão__GM_CONTAS_PAGAR_ABERTOS[[#This Row],[VALOR_DOCUM]]*$D$4,Tabela_padrão__GM_CONTAS_PAGAR_ABERTOS[[#This Row],[SALDO_CONVERTIDO]])</f>
        <v>58029.84</v>
      </c>
      <c r="P9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28" t="s">
        <v>47</v>
      </c>
      <c r="R928" t="s">
        <v>316</v>
      </c>
      <c r="S928" s="1">
        <v>42557</v>
      </c>
      <c r="T928" t="s">
        <v>5662</v>
      </c>
      <c r="U928" s="3">
        <v>3.1212</v>
      </c>
      <c r="V928" s="2">
        <f>Tabela_padrão__GM_CONTAS_PAGAR_ABERTOS[[#This Row],[PTAX DESEMB]]*Tabela_padrão__GM_CONTAS_PAGAR_ABERTOS[[#This Row],[VALOR_DOCUM]]</f>
        <v>181122.73660799998</v>
      </c>
    </row>
    <row r="929" spans="1:22" hidden="1" x14ac:dyDescent="0.2">
      <c r="A929" t="s">
        <v>17</v>
      </c>
      <c r="B929" t="s">
        <v>18</v>
      </c>
      <c r="C929" s="1">
        <v>41978</v>
      </c>
      <c r="D929" t="s">
        <v>19</v>
      </c>
      <c r="E929">
        <v>13140003</v>
      </c>
      <c r="F929" t="s">
        <v>2089</v>
      </c>
      <c r="G929" s="4">
        <v>42877</v>
      </c>
      <c r="H929" t="s">
        <v>66</v>
      </c>
      <c r="I929" s="2">
        <v>22900</v>
      </c>
      <c r="K929" s="2">
        <v>22900</v>
      </c>
      <c r="L929" s="3">
        <v>3.2904</v>
      </c>
      <c r="M929" s="2">
        <v>75350.16</v>
      </c>
      <c r="N929" s="3">
        <f t="array" ref="N929">$D$4</f>
        <v>3.55</v>
      </c>
      <c r="O929" s="2">
        <f t="array" ref="O929">IF(Tabela_padrão__GM_CONTAS_PAGAR_ABERTOS[[#This Row],[SIGLA_MOEDA]]="US$",Tabela_padrão__GM_CONTAS_PAGAR_ABERTOS[[#This Row],[VALOR_DOCUM]]*$D$4,Tabela_padrão__GM_CONTAS_PAGAR_ABERTOS[[#This Row],[SALDO_CONVERTIDO]])</f>
        <v>81295</v>
      </c>
      <c r="P929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929" t="s">
        <v>268</v>
      </c>
      <c r="R929" t="s">
        <v>2090</v>
      </c>
      <c r="S929" s="1">
        <v>42557</v>
      </c>
      <c r="T929" t="s">
        <v>4955</v>
      </c>
      <c r="U929" s="3">
        <v>2.5796999999999999</v>
      </c>
      <c r="V929" s="2">
        <f>Tabela_padrão__GM_CONTAS_PAGAR_ABERTOS[[#This Row],[PTAX DESEMB]]*Tabela_padrão__GM_CONTAS_PAGAR_ABERTOS[[#This Row],[VALOR_DOCUM]]</f>
        <v>59075.13</v>
      </c>
    </row>
    <row r="930" spans="1:22" hidden="1" x14ac:dyDescent="0.2">
      <c r="A930" t="s">
        <v>17</v>
      </c>
      <c r="B930" t="s">
        <v>18</v>
      </c>
      <c r="C930" s="1">
        <v>42528</v>
      </c>
      <c r="D930" t="s">
        <v>19</v>
      </c>
      <c r="E930">
        <v>13140003</v>
      </c>
      <c r="F930" t="s">
        <v>640</v>
      </c>
      <c r="G930" s="4">
        <v>42886</v>
      </c>
      <c r="H930" t="s">
        <v>66</v>
      </c>
      <c r="I930" s="2">
        <v>135513.06</v>
      </c>
      <c r="K930" s="2">
        <v>135513.06</v>
      </c>
      <c r="L930" s="3">
        <v>3.2904</v>
      </c>
      <c r="M930" s="2">
        <v>445892.172624</v>
      </c>
      <c r="N930" s="3">
        <f t="array" ref="N930">$D$4</f>
        <v>3.55</v>
      </c>
      <c r="O930" s="2">
        <f t="array" ref="O930">IF(Tabela_padrão__GM_CONTAS_PAGAR_ABERTOS[[#This Row],[SIGLA_MOEDA]]="US$",Tabela_padrão__GM_CONTAS_PAGAR_ABERTOS[[#This Row],[VALOR_DOCUM]]*$D$4,Tabela_padrão__GM_CONTAS_PAGAR_ABERTOS[[#This Row],[SALDO_CONVERTIDO]])</f>
        <v>481071.36299999995</v>
      </c>
      <c r="P930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930" t="s">
        <v>268</v>
      </c>
      <c r="R930" t="s">
        <v>638</v>
      </c>
      <c r="S930" s="1">
        <v>42557</v>
      </c>
      <c r="T930" t="s">
        <v>4431</v>
      </c>
      <c r="U930" s="3">
        <v>3.5097999999999998</v>
      </c>
      <c r="V930" s="2">
        <f>Tabela_padrão__GM_CONTAS_PAGAR_ABERTOS[[#This Row],[PTAX DESEMB]]*Tabela_padrão__GM_CONTAS_PAGAR_ABERTOS[[#This Row],[VALOR_DOCUM]]</f>
        <v>475623.73798799998</v>
      </c>
    </row>
    <row r="931" spans="1:22" x14ac:dyDescent="0.2">
      <c r="A931" t="s">
        <v>17</v>
      </c>
      <c r="B931" t="s">
        <v>18</v>
      </c>
      <c r="C931" s="1">
        <v>42514</v>
      </c>
      <c r="D931" t="s">
        <v>19</v>
      </c>
      <c r="E931">
        <v>19105006</v>
      </c>
      <c r="F931" t="s">
        <v>636</v>
      </c>
      <c r="G931" s="4">
        <v>42886</v>
      </c>
      <c r="H931" t="s">
        <v>66</v>
      </c>
      <c r="I931" s="2">
        <v>1290000</v>
      </c>
      <c r="K931" s="2">
        <v>1290000</v>
      </c>
      <c r="L931" s="3">
        <v>3.2904</v>
      </c>
      <c r="M931" s="2">
        <v>4244616</v>
      </c>
      <c r="N931" s="3">
        <f t="array" ref="N931">$D$4</f>
        <v>3.55</v>
      </c>
      <c r="O931" s="2">
        <f t="array" ref="O931">IF(Tabela_padrão__GM_CONTAS_PAGAR_ABERTOS[[#This Row],[SIGLA_MOEDA]]="US$",Tabela_padrão__GM_CONTAS_PAGAR_ABERTOS[[#This Row],[VALOR_DOCUM]]*$D$4,Tabela_padrão__GM_CONTAS_PAGAR_ABERTOS[[#This Row],[SALDO_CONVERTIDO]])</f>
        <v>4579500</v>
      </c>
      <c r="P93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931" t="s">
        <v>637</v>
      </c>
      <c r="R931" t="s">
        <v>638</v>
      </c>
      <c r="S931" s="1">
        <v>42557</v>
      </c>
      <c r="T931" t="s">
        <v>5172</v>
      </c>
      <c r="U931" s="3">
        <v>3.5659999999999998</v>
      </c>
      <c r="V931" s="2">
        <f>Tabela_padrão__GM_CONTAS_PAGAR_ABERTOS[[#This Row],[PTAX DESEMB]]*Tabela_padrão__GM_CONTAS_PAGAR_ABERTOS[[#This Row],[VALOR_DOCUM]]</f>
        <v>4600140</v>
      </c>
    </row>
    <row r="932" spans="1:22" hidden="1" x14ac:dyDescent="0.2">
      <c r="A932" t="s">
        <v>17</v>
      </c>
      <c r="B932" t="s">
        <v>18</v>
      </c>
      <c r="C932" s="1">
        <v>42277</v>
      </c>
      <c r="D932" t="s">
        <v>60</v>
      </c>
      <c r="E932">
        <v>19105002</v>
      </c>
      <c r="F932" t="s">
        <v>365</v>
      </c>
      <c r="G932" s="4">
        <v>42896</v>
      </c>
      <c r="H932" t="s">
        <v>21</v>
      </c>
      <c r="I932" s="2">
        <v>9113.31</v>
      </c>
      <c r="K932" s="2">
        <v>9113.31</v>
      </c>
      <c r="L932" s="3">
        <v>1</v>
      </c>
      <c r="M932" s="2">
        <v>9113.31</v>
      </c>
      <c r="N932" s="3">
        <f t="array" ref="N932">$D$4</f>
        <v>3.55</v>
      </c>
      <c r="O932" s="2">
        <f t="array" ref="O932">IF(Tabela_padrão__GM_CONTAS_PAGAR_ABERTOS[[#This Row],[SIGLA_MOEDA]]="US$",Tabela_padrão__GM_CONTAS_PAGAR_ABERTOS[[#This Row],[VALOR_DOCUM]]*$D$4,Tabela_padrão__GM_CONTAS_PAGAR_ABERTOS[[#This Row],[SALDO_CONVERTIDO]])</f>
        <v>9113.31</v>
      </c>
      <c r="P9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2" t="s">
        <v>62</v>
      </c>
      <c r="R932" t="s">
        <v>366</v>
      </c>
      <c r="S932" s="1">
        <v>42557</v>
      </c>
      <c r="T932" t="s">
        <v>2154</v>
      </c>
      <c r="U932" s="3">
        <v>4.1172000000000004</v>
      </c>
      <c r="V932" s="2">
        <f>Tabela_padrão__GM_CONTAS_PAGAR_ABERTOS[[#This Row],[PTAX DESEMB]]*Tabela_padrão__GM_CONTAS_PAGAR_ABERTOS[[#This Row],[VALOR_DOCUM]]</f>
        <v>37521.319931999999</v>
      </c>
    </row>
    <row r="933" spans="1:22" hidden="1" x14ac:dyDescent="0.2">
      <c r="A933" t="s">
        <v>17</v>
      </c>
      <c r="B933" t="s">
        <v>18</v>
      </c>
      <c r="C933" s="1">
        <v>40777</v>
      </c>
      <c r="D933" t="s">
        <v>19</v>
      </c>
      <c r="E933">
        <v>19105002</v>
      </c>
      <c r="F933" t="s">
        <v>20</v>
      </c>
      <c r="G933" s="4">
        <v>42901</v>
      </c>
      <c r="H933" t="s">
        <v>21</v>
      </c>
      <c r="I933" s="2">
        <v>376800</v>
      </c>
      <c r="K933" s="2">
        <v>376800</v>
      </c>
      <c r="L933" s="3">
        <v>1</v>
      </c>
      <c r="M933" s="2">
        <v>376800</v>
      </c>
      <c r="N933" s="3">
        <f t="array" ref="N933">$D$4</f>
        <v>3.55</v>
      </c>
      <c r="O933" s="2">
        <f t="array" ref="O933">IF(Tabela_padrão__GM_CONTAS_PAGAR_ABERTOS[[#This Row],[SIGLA_MOEDA]]="US$",Tabela_padrão__GM_CONTAS_PAGAR_ABERTOS[[#This Row],[VALOR_DOCUM]]*$D$4,Tabela_padrão__GM_CONTAS_PAGAR_ABERTOS[[#This Row],[SALDO_CONVERTIDO]])</f>
        <v>376800</v>
      </c>
      <c r="P9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3" t="s">
        <v>22</v>
      </c>
      <c r="R933" t="s">
        <v>23</v>
      </c>
      <c r="S933" s="1">
        <v>42557</v>
      </c>
      <c r="T933" t="s">
        <v>24</v>
      </c>
      <c r="U933" s="3">
        <v>1.6009</v>
      </c>
      <c r="V933" s="2">
        <f>Tabela_padrão__GM_CONTAS_PAGAR_ABERTOS[[#This Row],[PTAX DESEMB]]*Tabela_padrão__GM_CONTAS_PAGAR_ABERTOS[[#This Row],[VALOR_DOCUM]]</f>
        <v>603219.12</v>
      </c>
    </row>
    <row r="934" spans="1:22" hidden="1" x14ac:dyDescent="0.2">
      <c r="A934" t="s">
        <v>45</v>
      </c>
      <c r="B934" t="s">
        <v>18</v>
      </c>
      <c r="C934" s="1">
        <v>41319</v>
      </c>
      <c r="D934" t="s">
        <v>91</v>
      </c>
      <c r="E934">
        <v>19105002</v>
      </c>
      <c r="F934" t="s">
        <v>99</v>
      </c>
      <c r="G934" s="4">
        <v>42901</v>
      </c>
      <c r="H934" t="s">
        <v>21</v>
      </c>
      <c r="I934" s="2">
        <v>2833.33</v>
      </c>
      <c r="K934" s="2">
        <v>2833.33</v>
      </c>
      <c r="L934" s="3">
        <v>1</v>
      </c>
      <c r="M934" s="2">
        <v>2833.33</v>
      </c>
      <c r="N934" s="3">
        <f t="array" ref="N934">$D$4</f>
        <v>3.55</v>
      </c>
      <c r="O934" s="2">
        <f t="array" ref="O934">IF(Tabela_padrão__GM_CONTAS_PAGAR_ABERTOS[[#This Row],[SIGLA_MOEDA]]="US$",Tabela_padrão__GM_CONTAS_PAGAR_ABERTOS[[#This Row],[VALOR_DOCUM]]*$D$4,Tabela_padrão__GM_CONTAS_PAGAR_ABERTOS[[#This Row],[SALDO_CONVERTIDO]])</f>
        <v>2833.33</v>
      </c>
      <c r="P9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4" t="s">
        <v>93</v>
      </c>
      <c r="R934" t="s">
        <v>100</v>
      </c>
      <c r="S934" s="1">
        <v>42557</v>
      </c>
      <c r="T934" t="s">
        <v>105</v>
      </c>
      <c r="U934" s="3">
        <v>1.9670000000000001</v>
      </c>
      <c r="V934" s="2">
        <f>Tabela_padrão__GM_CONTAS_PAGAR_ABERTOS[[#This Row],[PTAX DESEMB]]*Tabela_padrão__GM_CONTAS_PAGAR_ABERTOS[[#This Row],[VALOR_DOCUM]]</f>
        <v>5573.1601099999998</v>
      </c>
    </row>
    <row r="935" spans="1:22" hidden="1" x14ac:dyDescent="0.2">
      <c r="A935" t="s">
        <v>17</v>
      </c>
      <c r="B935" t="s">
        <v>18</v>
      </c>
      <c r="C935" s="1">
        <v>41508</v>
      </c>
      <c r="D935" t="s">
        <v>60</v>
      </c>
      <c r="E935">
        <v>13140001</v>
      </c>
      <c r="F935" t="s">
        <v>166</v>
      </c>
      <c r="G935" s="4">
        <v>42901</v>
      </c>
      <c r="H935" t="s">
        <v>21</v>
      </c>
      <c r="I935" s="2">
        <v>30803.23</v>
      </c>
      <c r="K935" s="2">
        <v>30803.23</v>
      </c>
      <c r="L935" s="3">
        <v>1</v>
      </c>
      <c r="M935" s="2">
        <v>30803.23</v>
      </c>
      <c r="N935" s="3">
        <f t="array" ref="N935">$D$4</f>
        <v>3.55</v>
      </c>
      <c r="O935" s="2">
        <f t="array" ref="O935">IF(Tabela_padrão__GM_CONTAS_PAGAR_ABERTOS[[#This Row],[SIGLA_MOEDA]]="US$",Tabela_padrão__GM_CONTAS_PAGAR_ABERTOS[[#This Row],[VALOR_DOCUM]]*$D$4,Tabela_padrão__GM_CONTAS_PAGAR_ABERTOS[[#This Row],[SALDO_CONVERTIDO]])</f>
        <v>30803.23</v>
      </c>
      <c r="P9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5" t="s">
        <v>47</v>
      </c>
      <c r="R935" t="s">
        <v>167</v>
      </c>
      <c r="S935" s="1">
        <v>42557</v>
      </c>
      <c r="T935" t="s">
        <v>173</v>
      </c>
      <c r="U935" s="3">
        <v>2.4169</v>
      </c>
      <c r="V935" s="2">
        <f>Tabela_padrão__GM_CONTAS_PAGAR_ABERTOS[[#This Row],[PTAX DESEMB]]*Tabela_padrão__GM_CONTAS_PAGAR_ABERTOS[[#This Row],[VALOR_DOCUM]]</f>
        <v>74448.326587000003</v>
      </c>
    </row>
    <row r="936" spans="1:22" hidden="1" x14ac:dyDescent="0.2">
      <c r="A936" t="s">
        <v>17</v>
      </c>
      <c r="B936" t="s">
        <v>18</v>
      </c>
      <c r="C936" s="1">
        <v>41592</v>
      </c>
      <c r="D936" t="s">
        <v>19</v>
      </c>
      <c r="E936">
        <v>19105002</v>
      </c>
      <c r="F936" t="s">
        <v>182</v>
      </c>
      <c r="G936" s="4">
        <v>42901</v>
      </c>
      <c r="H936" t="s">
        <v>21</v>
      </c>
      <c r="I936" s="2">
        <v>147927.45000000001</v>
      </c>
      <c r="K936" s="2">
        <v>147927.45000000001</v>
      </c>
      <c r="L936" s="3">
        <v>1</v>
      </c>
      <c r="M936" s="2">
        <v>147927.45000000001</v>
      </c>
      <c r="N936" s="3">
        <f t="array" ref="N936">$D$4</f>
        <v>3.55</v>
      </c>
      <c r="O936" s="2">
        <f t="array" ref="O936">IF(Tabela_padrão__GM_CONTAS_PAGAR_ABERTOS[[#This Row],[SIGLA_MOEDA]]="US$",Tabela_padrão__GM_CONTAS_PAGAR_ABERTOS[[#This Row],[VALOR_DOCUM]]*$D$4,Tabela_padrão__GM_CONTAS_PAGAR_ABERTOS[[#This Row],[SALDO_CONVERTIDO]])</f>
        <v>147927.45000000001</v>
      </c>
      <c r="P9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6" t="s">
        <v>22</v>
      </c>
      <c r="R936" t="s">
        <v>183</v>
      </c>
      <c r="S936" s="1">
        <v>42557</v>
      </c>
      <c r="T936" t="s">
        <v>184</v>
      </c>
      <c r="U936" s="3">
        <v>2.3233999999999999</v>
      </c>
      <c r="V936" s="2">
        <f>Tabela_padrão__GM_CONTAS_PAGAR_ABERTOS[[#This Row],[PTAX DESEMB]]*Tabela_padrão__GM_CONTAS_PAGAR_ABERTOS[[#This Row],[VALOR_DOCUM]]</f>
        <v>343694.63733</v>
      </c>
    </row>
    <row r="937" spans="1:22" hidden="1" x14ac:dyDescent="0.2">
      <c r="A937" t="s">
        <v>262</v>
      </c>
      <c r="B937" t="s">
        <v>18</v>
      </c>
      <c r="C937" s="1">
        <v>42023</v>
      </c>
      <c r="D937" t="s">
        <v>263</v>
      </c>
      <c r="E937">
        <v>13140003</v>
      </c>
      <c r="F937" t="s">
        <v>271</v>
      </c>
      <c r="G937" s="4">
        <v>42901</v>
      </c>
      <c r="H937" t="s">
        <v>66</v>
      </c>
      <c r="I937" s="2">
        <v>164898</v>
      </c>
      <c r="K937" s="2">
        <v>164898</v>
      </c>
      <c r="L937" s="3">
        <v>3.2904</v>
      </c>
      <c r="M937" s="2">
        <v>542580.37919999997</v>
      </c>
      <c r="N937" s="3">
        <f t="array" ref="N937">$D$4</f>
        <v>3.55</v>
      </c>
      <c r="O937" s="2">
        <f t="array" ref="O937">IF(Tabela_padrão__GM_CONTAS_PAGAR_ABERTOS[[#This Row],[SIGLA_MOEDA]]="US$",Tabela_padrão__GM_CONTAS_PAGAR_ABERTOS[[#This Row],[VALOR_DOCUM]]*$D$4,Tabela_padrão__GM_CONTAS_PAGAR_ABERTOS[[#This Row],[SALDO_CONVERTIDO]])</f>
        <v>585387.9</v>
      </c>
      <c r="P937" s="5">
        <f>(Tabela_padrão__GM_CONTAS_PAGAR_ABERTOS[[#This Row],[Saldo Projetado]]-Tabela_padrão__GM_CONTAS_PAGAR_ABERTOS[[#This Row],[SALDO_CONVERTIDO]])/Tabela_padrão__GM_CONTAS_PAGAR_ABERTOS[[#This Row],[Saldo Projetado]]</f>
        <v>7.3126760563380369E-2</v>
      </c>
      <c r="Q937" t="s">
        <v>268</v>
      </c>
      <c r="R937" t="s">
        <v>272</v>
      </c>
      <c r="S937" s="1">
        <v>42557</v>
      </c>
      <c r="T937" t="s">
        <v>273</v>
      </c>
      <c r="U937" s="3">
        <v>2.6193</v>
      </c>
      <c r="V937" s="2">
        <f>Tabela_padrão__GM_CONTAS_PAGAR_ABERTOS[[#This Row],[PTAX DESEMB]]*Tabela_padrão__GM_CONTAS_PAGAR_ABERTOS[[#This Row],[VALOR_DOCUM]]</f>
        <v>431917.33139999997</v>
      </c>
    </row>
    <row r="938" spans="1:22" hidden="1" x14ac:dyDescent="0.2">
      <c r="A938" t="s">
        <v>45</v>
      </c>
      <c r="B938" t="s">
        <v>18</v>
      </c>
      <c r="C938" s="1">
        <v>41331</v>
      </c>
      <c r="D938" t="s">
        <v>19</v>
      </c>
      <c r="E938">
        <v>13140001</v>
      </c>
      <c r="F938" t="s">
        <v>46</v>
      </c>
      <c r="G938" s="4">
        <v>42901</v>
      </c>
      <c r="H938" t="s">
        <v>21</v>
      </c>
      <c r="I938" s="2">
        <v>319.14</v>
      </c>
      <c r="K938" s="2">
        <v>319.14</v>
      </c>
      <c r="L938" s="3">
        <v>1</v>
      </c>
      <c r="M938" s="2">
        <v>319.14</v>
      </c>
      <c r="N938" s="3">
        <f t="array" ref="N938">$D$4</f>
        <v>3.55</v>
      </c>
      <c r="O938" s="2">
        <f t="array" ref="O938">IF(Tabela_padrão__GM_CONTAS_PAGAR_ABERTOS[[#This Row],[SIGLA_MOEDA]]="US$",Tabela_padrão__GM_CONTAS_PAGAR_ABERTOS[[#This Row],[VALOR_DOCUM]]*$D$4,Tabela_padrão__GM_CONTAS_PAGAR_ABERTOS[[#This Row],[SALDO_CONVERTIDO]])</f>
        <v>319.14</v>
      </c>
      <c r="P9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8" t="s">
        <v>47</v>
      </c>
      <c r="R938" t="s">
        <v>48</v>
      </c>
      <c r="S938" s="1">
        <v>42557</v>
      </c>
      <c r="T938" t="s">
        <v>1135</v>
      </c>
      <c r="U938" s="3">
        <v>1.9676</v>
      </c>
      <c r="V938" s="2">
        <f>Tabela_padrão__GM_CONTAS_PAGAR_ABERTOS[[#This Row],[PTAX DESEMB]]*Tabela_padrão__GM_CONTAS_PAGAR_ABERTOS[[#This Row],[VALOR_DOCUM]]</f>
        <v>627.93986399999994</v>
      </c>
    </row>
    <row r="939" spans="1:22" hidden="1" x14ac:dyDescent="0.2">
      <c r="A939" t="s">
        <v>17</v>
      </c>
      <c r="B939" t="s">
        <v>18</v>
      </c>
      <c r="C939" s="1">
        <v>41320</v>
      </c>
      <c r="D939" t="s">
        <v>19</v>
      </c>
      <c r="E939">
        <v>13140001</v>
      </c>
      <c r="F939" t="s">
        <v>1142</v>
      </c>
      <c r="G939" s="4">
        <v>42901</v>
      </c>
      <c r="H939" t="s">
        <v>21</v>
      </c>
      <c r="I939" s="2">
        <v>5003.8999999999996</v>
      </c>
      <c r="K939" s="2">
        <v>5003.8999999999996</v>
      </c>
      <c r="L939" s="3">
        <v>1</v>
      </c>
      <c r="M939" s="2">
        <v>5003.8999999999996</v>
      </c>
      <c r="N939" s="3">
        <f t="array" ref="N939">$D$4</f>
        <v>3.55</v>
      </c>
      <c r="O939" s="2">
        <f t="array" ref="O939">IF(Tabela_padrão__GM_CONTAS_PAGAR_ABERTOS[[#This Row],[SIGLA_MOEDA]]="US$",Tabela_padrão__GM_CONTAS_PAGAR_ABERTOS[[#This Row],[VALOR_DOCUM]]*$D$4,Tabela_padrão__GM_CONTAS_PAGAR_ABERTOS[[#This Row],[SALDO_CONVERTIDO]])</f>
        <v>5003.8999999999996</v>
      </c>
      <c r="P9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39" t="s">
        <v>47</v>
      </c>
      <c r="R939" t="s">
        <v>1143</v>
      </c>
      <c r="S939" s="1">
        <v>42557</v>
      </c>
      <c r="T939" t="s">
        <v>1144</v>
      </c>
      <c r="U939" s="3">
        <v>1.9665999999999999</v>
      </c>
      <c r="V939" s="2">
        <f>Tabela_padrão__GM_CONTAS_PAGAR_ABERTOS[[#This Row],[PTAX DESEMB]]*Tabela_padrão__GM_CONTAS_PAGAR_ABERTOS[[#This Row],[VALOR_DOCUM]]</f>
        <v>9840.6697399999994</v>
      </c>
    </row>
    <row r="940" spans="1:22" hidden="1" x14ac:dyDescent="0.2">
      <c r="A940" t="s">
        <v>45</v>
      </c>
      <c r="B940" t="s">
        <v>18</v>
      </c>
      <c r="C940" s="1">
        <v>41332</v>
      </c>
      <c r="D940" t="s">
        <v>19</v>
      </c>
      <c r="E940">
        <v>19105002</v>
      </c>
      <c r="F940" t="s">
        <v>46</v>
      </c>
      <c r="G940" s="4">
        <v>42901</v>
      </c>
      <c r="H940" t="s">
        <v>21</v>
      </c>
      <c r="I940" s="2">
        <v>5386.36</v>
      </c>
      <c r="K940" s="2">
        <v>5386.36</v>
      </c>
      <c r="L940" s="3">
        <v>1</v>
      </c>
      <c r="M940" s="2">
        <v>5386.36</v>
      </c>
      <c r="N940" s="3">
        <f t="array" ref="N940">$D$4</f>
        <v>3.55</v>
      </c>
      <c r="O940" s="2">
        <f t="array" ref="O940">IF(Tabela_padrão__GM_CONTAS_PAGAR_ABERTOS[[#This Row],[SIGLA_MOEDA]]="US$",Tabela_padrão__GM_CONTAS_PAGAR_ABERTOS[[#This Row],[VALOR_DOCUM]]*$D$4,Tabela_padrão__GM_CONTAS_PAGAR_ABERTOS[[#This Row],[SALDO_CONVERTIDO]])</f>
        <v>5386.36</v>
      </c>
      <c r="P9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0" t="s">
        <v>22</v>
      </c>
      <c r="R940" t="s">
        <v>48</v>
      </c>
      <c r="S940" s="1">
        <v>42557</v>
      </c>
      <c r="T940" t="s">
        <v>1165</v>
      </c>
      <c r="U940" s="3">
        <v>1.9818</v>
      </c>
      <c r="V940" s="2">
        <f>Tabela_padrão__GM_CONTAS_PAGAR_ABERTOS[[#This Row],[PTAX DESEMB]]*Tabela_padrão__GM_CONTAS_PAGAR_ABERTOS[[#This Row],[VALOR_DOCUM]]</f>
        <v>10674.688247999999</v>
      </c>
    </row>
    <row r="941" spans="1:22" hidden="1" x14ac:dyDescent="0.2">
      <c r="A941" t="s">
        <v>45</v>
      </c>
      <c r="B941" t="s">
        <v>18</v>
      </c>
      <c r="C941" s="1">
        <v>41339</v>
      </c>
      <c r="D941" t="s">
        <v>91</v>
      </c>
      <c r="E941">
        <v>13140001</v>
      </c>
      <c r="F941" t="s">
        <v>92</v>
      </c>
      <c r="G941" s="4">
        <v>42901</v>
      </c>
      <c r="H941" t="s">
        <v>21</v>
      </c>
      <c r="I941" s="2">
        <v>293.86</v>
      </c>
      <c r="K941" s="2">
        <v>293.86</v>
      </c>
      <c r="L941" s="3">
        <v>1</v>
      </c>
      <c r="M941" s="2">
        <v>293.86</v>
      </c>
      <c r="N941" s="3">
        <f t="array" ref="N941">$D$4</f>
        <v>3.55</v>
      </c>
      <c r="O941" s="2">
        <f t="array" ref="O941">IF(Tabela_padrão__GM_CONTAS_PAGAR_ABERTOS[[#This Row],[SIGLA_MOEDA]]="US$",Tabela_padrão__GM_CONTAS_PAGAR_ABERTOS[[#This Row],[VALOR_DOCUM]]*$D$4,Tabela_padrão__GM_CONTAS_PAGAR_ABERTOS[[#This Row],[SALDO_CONVERTIDO]])</f>
        <v>293.86</v>
      </c>
      <c r="P9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1" t="s">
        <v>47</v>
      </c>
      <c r="R941" t="s">
        <v>94</v>
      </c>
      <c r="S941" s="1">
        <v>42557</v>
      </c>
      <c r="T941" t="s">
        <v>1168</v>
      </c>
      <c r="U941" s="3">
        <v>1.9693000000000001</v>
      </c>
      <c r="V941" s="2">
        <f>Tabela_padrão__GM_CONTAS_PAGAR_ABERTOS[[#This Row],[PTAX DESEMB]]*Tabela_padrão__GM_CONTAS_PAGAR_ABERTOS[[#This Row],[VALOR_DOCUM]]</f>
        <v>578.69849800000009</v>
      </c>
    </row>
    <row r="942" spans="1:22" hidden="1" x14ac:dyDescent="0.2">
      <c r="A942" t="s">
        <v>17</v>
      </c>
      <c r="B942" t="s">
        <v>80</v>
      </c>
      <c r="C942" s="1">
        <v>42067</v>
      </c>
      <c r="D942" t="s">
        <v>2096</v>
      </c>
      <c r="E942">
        <v>15101003</v>
      </c>
      <c r="F942" t="s">
        <v>2097</v>
      </c>
      <c r="G942" s="4">
        <v>42521</v>
      </c>
      <c r="H942" t="s">
        <v>21</v>
      </c>
      <c r="I942" s="2">
        <v>137800</v>
      </c>
      <c r="J942">
        <v>104012.78</v>
      </c>
      <c r="K942" s="2">
        <v>33787.22</v>
      </c>
      <c r="L942" s="3">
        <v>1</v>
      </c>
      <c r="M942" s="2">
        <v>33787.22</v>
      </c>
      <c r="N942" s="3">
        <f t="array" ref="N942">$D$4</f>
        <v>3.55</v>
      </c>
      <c r="O942" s="2">
        <f t="array" ref="O942">IF(Tabela_padrão__GM_CONTAS_PAGAR_ABERTOS[[#This Row],[SIGLA_MOEDA]]="US$",Tabela_padrão__GM_CONTAS_PAGAR_ABERTOS[[#This Row],[VALOR_DOCUM]]*$D$4,Tabela_padrão__GM_CONTAS_PAGAR_ABERTOS[[#This Row],[SALDO_CONVERTIDO]])</f>
        <v>33787.22</v>
      </c>
      <c r="P9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2" t="s">
        <v>2007</v>
      </c>
      <c r="R942" t="s">
        <v>2098</v>
      </c>
      <c r="S942" s="1">
        <v>42557</v>
      </c>
      <c r="T942" t="s">
        <v>2099</v>
      </c>
      <c r="U942" s="3">
        <v>2.9051</v>
      </c>
      <c r="V942" s="2">
        <f>Tabela_padrão__GM_CONTAS_PAGAR_ABERTOS[[#This Row],[PTAX DESEMB]]*Tabela_padrão__GM_CONTAS_PAGAR_ABERTOS[[#This Row],[VALOR_DOCUM]]</f>
        <v>400322.78</v>
      </c>
    </row>
    <row r="943" spans="1:22" hidden="1" x14ac:dyDescent="0.2">
      <c r="A943" t="s">
        <v>45</v>
      </c>
      <c r="B943" t="s">
        <v>18</v>
      </c>
      <c r="C943" s="1">
        <v>41439</v>
      </c>
      <c r="D943" t="s">
        <v>122</v>
      </c>
      <c r="E943">
        <v>19105002</v>
      </c>
      <c r="F943" t="s">
        <v>123</v>
      </c>
      <c r="G943" s="4">
        <v>42901</v>
      </c>
      <c r="H943" t="s">
        <v>21</v>
      </c>
      <c r="I943" s="2">
        <v>8166.67</v>
      </c>
      <c r="K943" s="2">
        <v>8166.67</v>
      </c>
      <c r="L943" s="3">
        <v>1</v>
      </c>
      <c r="M943" s="2">
        <v>8166.67</v>
      </c>
      <c r="N943" s="3">
        <f t="array" ref="N943">$D$4</f>
        <v>3.55</v>
      </c>
      <c r="O943" s="2">
        <f t="array" ref="O943">IF(Tabela_padrão__GM_CONTAS_PAGAR_ABERTOS[[#This Row],[SIGLA_MOEDA]]="US$",Tabela_padrão__GM_CONTAS_PAGAR_ABERTOS[[#This Row],[VALOR_DOCUM]]*$D$4,Tabela_padrão__GM_CONTAS_PAGAR_ABERTOS[[#This Row],[SALDO_CONVERTIDO]])</f>
        <v>8166.67</v>
      </c>
      <c r="P9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3" t="s">
        <v>124</v>
      </c>
      <c r="R943" t="s">
        <v>125</v>
      </c>
      <c r="S943" s="1">
        <v>42557</v>
      </c>
      <c r="T943" t="s">
        <v>1187</v>
      </c>
      <c r="U943" s="3">
        <v>2.1446999999999998</v>
      </c>
      <c r="V943" s="2">
        <f>Tabela_padrão__GM_CONTAS_PAGAR_ABERTOS[[#This Row],[PTAX DESEMB]]*Tabela_padrão__GM_CONTAS_PAGAR_ABERTOS[[#This Row],[VALOR_DOCUM]]</f>
        <v>17515.057149</v>
      </c>
    </row>
    <row r="944" spans="1:22" hidden="1" x14ac:dyDescent="0.2">
      <c r="A944" t="s">
        <v>45</v>
      </c>
      <c r="B944" t="s">
        <v>18</v>
      </c>
      <c r="C944" s="1">
        <v>41441</v>
      </c>
      <c r="D944" t="s">
        <v>122</v>
      </c>
      <c r="E944">
        <v>13140001</v>
      </c>
      <c r="F944" t="s">
        <v>130</v>
      </c>
      <c r="G944" s="4">
        <v>42901</v>
      </c>
      <c r="H944" t="s">
        <v>21</v>
      </c>
      <c r="I944" s="2">
        <v>246.38</v>
      </c>
      <c r="K944" s="2">
        <v>246.38</v>
      </c>
      <c r="L944" s="3">
        <v>1</v>
      </c>
      <c r="M944" s="2">
        <v>246.38</v>
      </c>
      <c r="N944" s="3">
        <f t="array" ref="N944">$D$4</f>
        <v>3.55</v>
      </c>
      <c r="O944" s="2">
        <f t="array" ref="O944">IF(Tabela_padrão__GM_CONTAS_PAGAR_ABERTOS[[#This Row],[SIGLA_MOEDA]]="US$",Tabela_padrão__GM_CONTAS_PAGAR_ABERTOS[[#This Row],[VALOR_DOCUM]]*$D$4,Tabela_padrão__GM_CONTAS_PAGAR_ABERTOS[[#This Row],[SALDO_CONVERTIDO]])</f>
        <v>246.38</v>
      </c>
      <c r="P9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4" t="s">
        <v>47</v>
      </c>
      <c r="R944" t="s">
        <v>125</v>
      </c>
      <c r="S944" s="1">
        <v>42557</v>
      </c>
      <c r="T944" t="s">
        <v>1990</v>
      </c>
      <c r="U944" s="3">
        <v>2.1366999999999998</v>
      </c>
      <c r="V944" s="2">
        <f>Tabela_padrão__GM_CONTAS_PAGAR_ABERTOS[[#This Row],[PTAX DESEMB]]*Tabela_padrão__GM_CONTAS_PAGAR_ABERTOS[[#This Row],[VALOR_DOCUM]]</f>
        <v>526.44014599999991</v>
      </c>
    </row>
    <row r="945" spans="1:22" hidden="1" x14ac:dyDescent="0.2">
      <c r="A945" t="s">
        <v>17</v>
      </c>
      <c r="B945" t="s">
        <v>18</v>
      </c>
      <c r="C945" s="1">
        <v>41613</v>
      </c>
      <c r="D945" t="s">
        <v>60</v>
      </c>
      <c r="E945">
        <v>19105002</v>
      </c>
      <c r="F945" t="s">
        <v>185</v>
      </c>
      <c r="G945" s="4">
        <v>42901</v>
      </c>
      <c r="H945" t="s">
        <v>21</v>
      </c>
      <c r="I945" s="2">
        <v>60000</v>
      </c>
      <c r="K945" s="2">
        <v>60000</v>
      </c>
      <c r="L945" s="3">
        <v>1</v>
      </c>
      <c r="M945" s="2">
        <v>60000</v>
      </c>
      <c r="N945" s="3">
        <f t="array" ref="N945">$D$4</f>
        <v>3.55</v>
      </c>
      <c r="O945" s="2">
        <f t="array" ref="O945">IF(Tabela_padrão__GM_CONTAS_PAGAR_ABERTOS[[#This Row],[SIGLA_MOEDA]]="US$",Tabela_padrão__GM_CONTAS_PAGAR_ABERTOS[[#This Row],[VALOR_DOCUM]]*$D$4,Tabela_padrão__GM_CONTAS_PAGAR_ABERTOS[[#This Row],[SALDO_CONVERTIDO]])</f>
        <v>60000</v>
      </c>
      <c r="P9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5" t="s">
        <v>62</v>
      </c>
      <c r="R945" t="s">
        <v>186</v>
      </c>
      <c r="S945" s="1">
        <v>42557</v>
      </c>
      <c r="T945" t="s">
        <v>2014</v>
      </c>
      <c r="U945" s="3">
        <v>2.3740000000000001</v>
      </c>
      <c r="V945" s="2">
        <f>Tabela_padrão__GM_CONTAS_PAGAR_ABERTOS[[#This Row],[PTAX DESEMB]]*Tabela_padrão__GM_CONTAS_PAGAR_ABERTOS[[#This Row],[VALOR_DOCUM]]</f>
        <v>142440</v>
      </c>
    </row>
    <row r="946" spans="1:22" hidden="1" x14ac:dyDescent="0.2">
      <c r="A946" t="s">
        <v>285</v>
      </c>
      <c r="B946" t="s">
        <v>18</v>
      </c>
      <c r="C946" s="1">
        <v>42095</v>
      </c>
      <c r="D946" t="s">
        <v>286</v>
      </c>
      <c r="E946">
        <v>13101001</v>
      </c>
      <c r="F946" t="s">
        <v>2103</v>
      </c>
      <c r="G946" s="4">
        <v>42156</v>
      </c>
      <c r="H946" t="s">
        <v>21</v>
      </c>
      <c r="I946" s="2">
        <v>22680</v>
      </c>
      <c r="J946">
        <v>0</v>
      </c>
      <c r="K946" s="2">
        <v>22680</v>
      </c>
      <c r="L946" s="3">
        <v>1</v>
      </c>
      <c r="M946" s="2">
        <v>22680</v>
      </c>
      <c r="N946" s="3">
        <f t="array" ref="N946">$D$4</f>
        <v>3.55</v>
      </c>
      <c r="O946" s="2">
        <f t="array" ref="O946">IF(Tabela_padrão__GM_CONTAS_PAGAR_ABERTOS[[#This Row],[SIGLA_MOEDA]]="US$",Tabela_padrão__GM_CONTAS_PAGAR_ABERTOS[[#This Row],[VALOR_DOCUM]]*$D$4,Tabela_padrão__GM_CONTAS_PAGAR_ABERTOS[[#This Row],[SALDO_CONVERTIDO]])</f>
        <v>22680</v>
      </c>
      <c r="P9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6" t="s">
        <v>28</v>
      </c>
      <c r="R946" t="s">
        <v>288</v>
      </c>
      <c r="S946" s="1">
        <v>42557</v>
      </c>
      <c r="T946" t="s">
        <v>2104</v>
      </c>
      <c r="U946" s="3">
        <v>3.2080000000000002</v>
      </c>
      <c r="V946" s="2">
        <f>Tabela_padrão__GM_CONTAS_PAGAR_ABERTOS[[#This Row],[PTAX DESEMB]]*Tabela_padrão__GM_CONTAS_PAGAR_ABERTOS[[#This Row],[VALOR_DOCUM]]</f>
        <v>72757.440000000002</v>
      </c>
    </row>
    <row r="947" spans="1:22" hidden="1" x14ac:dyDescent="0.2">
      <c r="A947" t="s">
        <v>285</v>
      </c>
      <c r="B947" t="s">
        <v>18</v>
      </c>
      <c r="C947" s="1">
        <v>42095</v>
      </c>
      <c r="D947" t="s">
        <v>286</v>
      </c>
      <c r="E947">
        <v>13101001</v>
      </c>
      <c r="F947" t="s">
        <v>2105</v>
      </c>
      <c r="G947" s="4">
        <v>42156</v>
      </c>
      <c r="H947" t="s">
        <v>21</v>
      </c>
      <c r="I947" s="2">
        <v>17226</v>
      </c>
      <c r="J947">
        <v>0</v>
      </c>
      <c r="K947" s="2">
        <v>17226</v>
      </c>
      <c r="L947" s="3">
        <v>1</v>
      </c>
      <c r="M947" s="2">
        <v>17226</v>
      </c>
      <c r="N947" s="3">
        <f t="array" ref="N947">$D$4</f>
        <v>3.55</v>
      </c>
      <c r="O947" s="2">
        <f t="array" ref="O947">IF(Tabela_padrão__GM_CONTAS_PAGAR_ABERTOS[[#This Row],[SIGLA_MOEDA]]="US$",Tabela_padrão__GM_CONTAS_PAGAR_ABERTOS[[#This Row],[VALOR_DOCUM]]*$D$4,Tabela_padrão__GM_CONTAS_PAGAR_ABERTOS[[#This Row],[SALDO_CONVERTIDO]])</f>
        <v>17226</v>
      </c>
      <c r="P9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7" t="s">
        <v>28</v>
      </c>
      <c r="R947" t="s">
        <v>288</v>
      </c>
      <c r="S947" s="1">
        <v>42557</v>
      </c>
      <c r="T947" t="s">
        <v>2106</v>
      </c>
      <c r="U947" s="3">
        <v>3.2080000000000002</v>
      </c>
      <c r="V947" s="2">
        <f>Tabela_padrão__GM_CONTAS_PAGAR_ABERTOS[[#This Row],[PTAX DESEMB]]*Tabela_padrão__GM_CONTAS_PAGAR_ABERTOS[[#This Row],[VALOR_DOCUM]]</f>
        <v>55261.008000000002</v>
      </c>
    </row>
    <row r="948" spans="1:22" hidden="1" x14ac:dyDescent="0.2">
      <c r="A948" t="s">
        <v>285</v>
      </c>
      <c r="B948" t="s">
        <v>18</v>
      </c>
      <c r="C948" s="1">
        <v>42104</v>
      </c>
      <c r="D948" t="s">
        <v>286</v>
      </c>
      <c r="E948">
        <v>13101001</v>
      </c>
      <c r="F948" t="s">
        <v>2107</v>
      </c>
      <c r="G948" s="4">
        <v>42156</v>
      </c>
      <c r="H948" t="s">
        <v>21</v>
      </c>
      <c r="I948" s="2">
        <v>12852</v>
      </c>
      <c r="J948">
        <v>0</v>
      </c>
      <c r="K948" s="2">
        <v>12852</v>
      </c>
      <c r="L948" s="3">
        <v>1</v>
      </c>
      <c r="M948" s="2">
        <v>12852</v>
      </c>
      <c r="N948" s="3">
        <f t="array" ref="N948">$D$4</f>
        <v>3.55</v>
      </c>
      <c r="O948" s="2">
        <f t="array" ref="O948">IF(Tabela_padrão__GM_CONTAS_PAGAR_ABERTOS[[#This Row],[SIGLA_MOEDA]]="US$",Tabela_padrão__GM_CONTAS_PAGAR_ABERTOS[[#This Row],[VALOR_DOCUM]]*$D$4,Tabela_padrão__GM_CONTAS_PAGAR_ABERTOS[[#This Row],[SALDO_CONVERTIDO]])</f>
        <v>12852</v>
      </c>
      <c r="P9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8" t="s">
        <v>28</v>
      </c>
      <c r="R948" t="s">
        <v>288</v>
      </c>
      <c r="S948" s="1">
        <v>42557</v>
      </c>
      <c r="T948" t="s">
        <v>2108</v>
      </c>
      <c r="U948" s="3">
        <v>3.0466000000000002</v>
      </c>
      <c r="V948" s="2">
        <f>Tabela_padrão__GM_CONTAS_PAGAR_ABERTOS[[#This Row],[PTAX DESEMB]]*Tabela_padrão__GM_CONTAS_PAGAR_ABERTOS[[#This Row],[VALOR_DOCUM]]</f>
        <v>39154.903200000001</v>
      </c>
    </row>
    <row r="949" spans="1:22" hidden="1" x14ac:dyDescent="0.2">
      <c r="A949" t="s">
        <v>285</v>
      </c>
      <c r="B949" t="s">
        <v>18</v>
      </c>
      <c r="C949" s="1">
        <v>42104</v>
      </c>
      <c r="D949" t="s">
        <v>286</v>
      </c>
      <c r="E949">
        <v>13101001</v>
      </c>
      <c r="F949" t="s">
        <v>2109</v>
      </c>
      <c r="G949" s="4">
        <v>42156</v>
      </c>
      <c r="H949" t="s">
        <v>21</v>
      </c>
      <c r="I949" s="2">
        <v>17658</v>
      </c>
      <c r="J949">
        <v>0</v>
      </c>
      <c r="K949" s="2">
        <v>17658</v>
      </c>
      <c r="L949" s="3">
        <v>1</v>
      </c>
      <c r="M949" s="2">
        <v>17658</v>
      </c>
      <c r="N949" s="3">
        <f t="array" ref="N949">$D$4</f>
        <v>3.55</v>
      </c>
      <c r="O949" s="2">
        <f t="array" ref="O949">IF(Tabela_padrão__GM_CONTAS_PAGAR_ABERTOS[[#This Row],[SIGLA_MOEDA]]="US$",Tabela_padrão__GM_CONTAS_PAGAR_ABERTOS[[#This Row],[VALOR_DOCUM]]*$D$4,Tabela_padrão__GM_CONTAS_PAGAR_ABERTOS[[#This Row],[SALDO_CONVERTIDO]])</f>
        <v>17658</v>
      </c>
      <c r="P9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49" t="s">
        <v>28</v>
      </c>
      <c r="R949" t="s">
        <v>288</v>
      </c>
      <c r="S949" s="1">
        <v>42557</v>
      </c>
      <c r="T949" t="s">
        <v>2110</v>
      </c>
      <c r="U949" s="3">
        <v>3.0466000000000002</v>
      </c>
      <c r="V949" s="2">
        <f>Tabela_padrão__GM_CONTAS_PAGAR_ABERTOS[[#This Row],[PTAX DESEMB]]*Tabela_padrão__GM_CONTAS_PAGAR_ABERTOS[[#This Row],[VALOR_DOCUM]]</f>
        <v>53796.862800000003</v>
      </c>
    </row>
    <row r="950" spans="1:22" hidden="1" x14ac:dyDescent="0.2">
      <c r="A950" t="s">
        <v>285</v>
      </c>
      <c r="B950" t="s">
        <v>18</v>
      </c>
      <c r="C950" s="1">
        <v>42124</v>
      </c>
      <c r="D950" t="s">
        <v>286</v>
      </c>
      <c r="E950">
        <v>13101001</v>
      </c>
      <c r="F950" t="s">
        <v>2111</v>
      </c>
      <c r="G950" s="4">
        <v>42156</v>
      </c>
      <c r="H950" t="s">
        <v>21</v>
      </c>
      <c r="I950" s="2">
        <v>16092</v>
      </c>
      <c r="J950">
        <v>0</v>
      </c>
      <c r="K950" s="2">
        <v>16092</v>
      </c>
      <c r="L950" s="3">
        <v>1</v>
      </c>
      <c r="M950" s="2">
        <v>16092</v>
      </c>
      <c r="N950" s="3">
        <f t="array" ref="N950">$D$4</f>
        <v>3.55</v>
      </c>
      <c r="O950" s="2">
        <f t="array" ref="O950">IF(Tabela_padrão__GM_CONTAS_PAGAR_ABERTOS[[#This Row],[SIGLA_MOEDA]]="US$",Tabela_padrão__GM_CONTAS_PAGAR_ABERTOS[[#This Row],[VALOR_DOCUM]]*$D$4,Tabela_padrão__GM_CONTAS_PAGAR_ABERTOS[[#This Row],[SALDO_CONVERTIDO]])</f>
        <v>16092</v>
      </c>
      <c r="P9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0" t="s">
        <v>28</v>
      </c>
      <c r="R950" t="s">
        <v>288</v>
      </c>
      <c r="S950" s="1">
        <v>42557</v>
      </c>
      <c r="T950" t="s">
        <v>2112</v>
      </c>
      <c r="U950" s="3">
        <v>2.9375</v>
      </c>
      <c r="V950" s="2">
        <f>Tabela_padrão__GM_CONTAS_PAGAR_ABERTOS[[#This Row],[PTAX DESEMB]]*Tabela_padrão__GM_CONTAS_PAGAR_ABERTOS[[#This Row],[VALOR_DOCUM]]</f>
        <v>47270.25</v>
      </c>
    </row>
    <row r="951" spans="1:22" hidden="1" x14ac:dyDescent="0.2">
      <c r="A951" t="s">
        <v>17</v>
      </c>
      <c r="B951" t="s">
        <v>18</v>
      </c>
      <c r="C951" s="1">
        <v>41621</v>
      </c>
      <c r="D951" t="s">
        <v>19</v>
      </c>
      <c r="E951">
        <v>13140001</v>
      </c>
      <c r="F951" t="s">
        <v>188</v>
      </c>
      <c r="G951" s="4">
        <v>42901</v>
      </c>
      <c r="H951" t="s">
        <v>21</v>
      </c>
      <c r="I951" s="2">
        <v>7350</v>
      </c>
      <c r="K951" s="2">
        <v>7350</v>
      </c>
      <c r="L951" s="3">
        <v>1</v>
      </c>
      <c r="M951" s="2">
        <v>7350</v>
      </c>
      <c r="N951" s="3">
        <f t="array" ref="N951">$D$4</f>
        <v>3.55</v>
      </c>
      <c r="O951" s="2">
        <f t="array" ref="O951">IF(Tabela_padrão__GM_CONTAS_PAGAR_ABERTOS[[#This Row],[SIGLA_MOEDA]]="US$",Tabela_padrão__GM_CONTAS_PAGAR_ABERTOS[[#This Row],[VALOR_DOCUM]]*$D$4,Tabela_padrão__GM_CONTAS_PAGAR_ABERTOS[[#This Row],[SALDO_CONVERTIDO]])</f>
        <v>7350</v>
      </c>
      <c r="P9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1" t="s">
        <v>47</v>
      </c>
      <c r="R951" t="s">
        <v>189</v>
      </c>
      <c r="S951" s="1">
        <v>42557</v>
      </c>
      <c r="T951" t="s">
        <v>2016</v>
      </c>
      <c r="U951" s="3">
        <v>2.3338000000000001</v>
      </c>
      <c r="V951" s="2">
        <f>Tabela_padrão__GM_CONTAS_PAGAR_ABERTOS[[#This Row],[PTAX DESEMB]]*Tabela_padrão__GM_CONTAS_PAGAR_ABERTOS[[#This Row],[VALOR_DOCUM]]</f>
        <v>17153.43</v>
      </c>
    </row>
    <row r="952" spans="1:22" hidden="1" x14ac:dyDescent="0.2">
      <c r="A952" t="s">
        <v>45</v>
      </c>
      <c r="B952" t="s">
        <v>18</v>
      </c>
      <c r="C952" s="1">
        <v>41823</v>
      </c>
      <c r="D952" t="s">
        <v>72</v>
      </c>
      <c r="E952">
        <v>19105002</v>
      </c>
      <c r="F952" t="s">
        <v>233</v>
      </c>
      <c r="G952" s="4">
        <v>42901</v>
      </c>
      <c r="H952" t="s">
        <v>21</v>
      </c>
      <c r="I952" s="2">
        <v>14210.53</v>
      </c>
      <c r="K952" s="2">
        <v>14210.53</v>
      </c>
      <c r="L952" s="3">
        <v>1</v>
      </c>
      <c r="M952" s="2">
        <v>14210.53</v>
      </c>
      <c r="N952" s="3">
        <f t="array" ref="N952">$D$4</f>
        <v>3.55</v>
      </c>
      <c r="O952" s="2">
        <f t="array" ref="O952">IF(Tabela_padrão__GM_CONTAS_PAGAR_ABERTOS[[#This Row],[SIGLA_MOEDA]]="US$",Tabela_padrão__GM_CONTAS_PAGAR_ABERTOS[[#This Row],[VALOR_DOCUM]]*$D$4,Tabela_padrão__GM_CONTAS_PAGAR_ABERTOS[[#This Row],[SALDO_CONVERTIDO]])</f>
        <v>14210.53</v>
      </c>
      <c r="P9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2" t="s">
        <v>196</v>
      </c>
      <c r="R952" t="s">
        <v>234</v>
      </c>
      <c r="S952" s="1">
        <v>42557</v>
      </c>
      <c r="T952" t="s">
        <v>2062</v>
      </c>
      <c r="U952" s="3">
        <v>2.2134</v>
      </c>
      <c r="V952" s="2">
        <f>Tabela_padrão__GM_CONTAS_PAGAR_ABERTOS[[#This Row],[PTAX DESEMB]]*Tabela_padrão__GM_CONTAS_PAGAR_ABERTOS[[#This Row],[VALOR_DOCUM]]</f>
        <v>31453.587102000001</v>
      </c>
    </row>
    <row r="953" spans="1:22" hidden="1" x14ac:dyDescent="0.2">
      <c r="A953" t="s">
        <v>45</v>
      </c>
      <c r="B953" t="s">
        <v>18</v>
      </c>
      <c r="C953" s="1">
        <v>41925</v>
      </c>
      <c r="D953" t="s">
        <v>122</v>
      </c>
      <c r="E953">
        <v>19105002</v>
      </c>
      <c r="F953" t="s">
        <v>248</v>
      </c>
      <c r="G953" s="4">
        <v>42901</v>
      </c>
      <c r="H953" t="s">
        <v>21</v>
      </c>
      <c r="I953" s="2">
        <v>3033.33</v>
      </c>
      <c r="K953" s="2">
        <v>3033.33</v>
      </c>
      <c r="L953" s="3">
        <v>1</v>
      </c>
      <c r="M953" s="2">
        <v>3033.33</v>
      </c>
      <c r="N953" s="3">
        <f t="array" ref="N953">$D$4</f>
        <v>3.55</v>
      </c>
      <c r="O953" s="2">
        <f t="array" ref="O953">IF(Tabela_padrão__GM_CONTAS_PAGAR_ABERTOS[[#This Row],[SIGLA_MOEDA]]="US$",Tabela_padrão__GM_CONTAS_PAGAR_ABERTOS[[#This Row],[VALOR_DOCUM]]*$D$4,Tabela_padrão__GM_CONTAS_PAGAR_ABERTOS[[#This Row],[SALDO_CONVERTIDO]])</f>
        <v>3033.33</v>
      </c>
      <c r="P9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3" t="s">
        <v>211</v>
      </c>
      <c r="R953" t="s">
        <v>249</v>
      </c>
      <c r="S953" s="1">
        <v>42557</v>
      </c>
      <c r="T953" t="s">
        <v>2076</v>
      </c>
      <c r="U953" s="3">
        <v>2.4102999999999999</v>
      </c>
      <c r="V953" s="2">
        <f>Tabela_padrão__GM_CONTAS_PAGAR_ABERTOS[[#This Row],[PTAX DESEMB]]*Tabela_padrão__GM_CONTAS_PAGAR_ABERTOS[[#This Row],[VALOR_DOCUM]]</f>
        <v>7311.235298999999</v>
      </c>
    </row>
    <row r="954" spans="1:22" hidden="1" x14ac:dyDescent="0.2">
      <c r="A954" t="s">
        <v>17</v>
      </c>
      <c r="B954" t="s">
        <v>18</v>
      </c>
      <c r="C954" s="1">
        <v>41320</v>
      </c>
      <c r="D954" t="s">
        <v>19</v>
      </c>
      <c r="E954">
        <v>13140001</v>
      </c>
      <c r="F954" t="s">
        <v>1962</v>
      </c>
      <c r="G954" s="4">
        <v>42901</v>
      </c>
      <c r="H954" t="s">
        <v>21</v>
      </c>
      <c r="I954" s="2">
        <v>6568.66</v>
      </c>
      <c r="K954" s="2">
        <v>6568.66</v>
      </c>
      <c r="L954" s="3">
        <v>1</v>
      </c>
      <c r="M954" s="2">
        <v>6568.66</v>
      </c>
      <c r="N954" s="3">
        <f t="array" ref="N954">$D$4</f>
        <v>3.55</v>
      </c>
      <c r="O954" s="2">
        <f t="array" ref="O954">IF(Tabela_padrão__GM_CONTAS_PAGAR_ABERTOS[[#This Row],[SIGLA_MOEDA]]="US$",Tabela_padrão__GM_CONTAS_PAGAR_ABERTOS[[#This Row],[VALOR_DOCUM]]*$D$4,Tabela_padrão__GM_CONTAS_PAGAR_ABERTOS[[#This Row],[SALDO_CONVERTIDO]])</f>
        <v>6568.66</v>
      </c>
      <c r="P9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4" t="s">
        <v>47</v>
      </c>
      <c r="R954" t="s">
        <v>1963</v>
      </c>
      <c r="S954" s="1">
        <v>42557</v>
      </c>
      <c r="T954" t="s">
        <v>2704</v>
      </c>
      <c r="U954" s="3">
        <v>1.9665999999999999</v>
      </c>
      <c r="V954" s="2">
        <f>Tabela_padrão__GM_CONTAS_PAGAR_ABERTOS[[#This Row],[PTAX DESEMB]]*Tabela_padrão__GM_CONTAS_PAGAR_ABERTOS[[#This Row],[VALOR_DOCUM]]</f>
        <v>12917.926755999999</v>
      </c>
    </row>
    <row r="955" spans="1:22" hidden="1" x14ac:dyDescent="0.2">
      <c r="A955" t="s">
        <v>17</v>
      </c>
      <c r="B955" t="s">
        <v>18</v>
      </c>
      <c r="C955" s="1">
        <v>41320</v>
      </c>
      <c r="D955" t="s">
        <v>19</v>
      </c>
      <c r="E955">
        <v>19105002</v>
      </c>
      <c r="F955" t="s">
        <v>1148</v>
      </c>
      <c r="G955" s="4">
        <v>42901</v>
      </c>
      <c r="H955" t="s">
        <v>21</v>
      </c>
      <c r="I955" s="2">
        <v>27000</v>
      </c>
      <c r="K955" s="2">
        <v>27000</v>
      </c>
      <c r="L955" s="3">
        <v>1</v>
      </c>
      <c r="M955" s="2">
        <v>27000</v>
      </c>
      <c r="N955" s="3">
        <f t="array" ref="N955">$D$4</f>
        <v>3.55</v>
      </c>
      <c r="O955" s="2">
        <f t="array" ref="O955">IF(Tabela_padrão__GM_CONTAS_PAGAR_ABERTOS[[#This Row],[SIGLA_MOEDA]]="US$",Tabela_padrão__GM_CONTAS_PAGAR_ABERTOS[[#This Row],[VALOR_DOCUM]]*$D$4,Tabela_padrão__GM_CONTAS_PAGAR_ABERTOS[[#This Row],[SALDO_CONVERTIDO]])</f>
        <v>27000</v>
      </c>
      <c r="P9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5" t="s">
        <v>22</v>
      </c>
      <c r="R955" t="s">
        <v>1149</v>
      </c>
      <c r="S955" s="1">
        <v>42557</v>
      </c>
      <c r="T955" t="s">
        <v>2708</v>
      </c>
      <c r="U955" s="3">
        <v>1.9665999999999999</v>
      </c>
      <c r="V955" s="2">
        <f>Tabela_padrão__GM_CONTAS_PAGAR_ABERTOS[[#This Row],[PTAX DESEMB]]*Tabela_padrão__GM_CONTAS_PAGAR_ABERTOS[[#This Row],[VALOR_DOCUM]]</f>
        <v>53098.2</v>
      </c>
    </row>
    <row r="956" spans="1:22" hidden="1" x14ac:dyDescent="0.2">
      <c r="A956" t="s">
        <v>285</v>
      </c>
      <c r="B956" t="s">
        <v>18</v>
      </c>
      <c r="C956" s="1">
        <v>42186</v>
      </c>
      <c r="D956" t="s">
        <v>286</v>
      </c>
      <c r="E956">
        <v>13101001</v>
      </c>
      <c r="F956" t="s">
        <v>2118</v>
      </c>
      <c r="G956" s="4">
        <v>42248</v>
      </c>
      <c r="H956" t="s">
        <v>21</v>
      </c>
      <c r="I956" s="2">
        <v>18522</v>
      </c>
      <c r="J956">
        <v>0</v>
      </c>
      <c r="K956" s="2">
        <v>18522</v>
      </c>
      <c r="L956" s="3">
        <v>1</v>
      </c>
      <c r="M956" s="2">
        <v>18522</v>
      </c>
      <c r="N956" s="3">
        <f t="array" ref="N956">$D$4</f>
        <v>3.55</v>
      </c>
      <c r="O956" s="2">
        <f t="array" ref="O956">IF(Tabela_padrão__GM_CONTAS_PAGAR_ABERTOS[[#This Row],[SIGLA_MOEDA]]="US$",Tabela_padrão__GM_CONTAS_PAGAR_ABERTOS[[#This Row],[VALOR_DOCUM]]*$D$4,Tabela_padrão__GM_CONTAS_PAGAR_ABERTOS[[#This Row],[SALDO_CONVERTIDO]])</f>
        <v>18522</v>
      </c>
      <c r="P9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6" t="s">
        <v>28</v>
      </c>
      <c r="R956" t="s">
        <v>321</v>
      </c>
      <c r="S956" s="1">
        <v>42557</v>
      </c>
      <c r="T956" t="s">
        <v>2119</v>
      </c>
      <c r="U956" s="3">
        <v>3.1025999999999998</v>
      </c>
      <c r="V956" s="2">
        <f>Tabela_padrão__GM_CONTAS_PAGAR_ABERTOS[[#This Row],[PTAX DESEMB]]*Tabela_padrão__GM_CONTAS_PAGAR_ABERTOS[[#This Row],[VALOR_DOCUM]]</f>
        <v>57466.357199999999</v>
      </c>
    </row>
    <row r="957" spans="1:22" hidden="1" x14ac:dyDescent="0.2">
      <c r="A957" t="s">
        <v>17</v>
      </c>
      <c r="B957" t="s">
        <v>330</v>
      </c>
      <c r="C957" s="1">
        <v>42174</v>
      </c>
      <c r="D957" t="s">
        <v>2120</v>
      </c>
      <c r="E957">
        <v>13103006</v>
      </c>
      <c r="F957" t="s">
        <v>2121</v>
      </c>
      <c r="G957" s="4">
        <v>42572</v>
      </c>
      <c r="H957" t="s">
        <v>21</v>
      </c>
      <c r="I957" s="2">
        <v>3640</v>
      </c>
      <c r="K957" s="2">
        <v>3640</v>
      </c>
      <c r="L957" s="3">
        <v>1</v>
      </c>
      <c r="M957" s="2">
        <v>3640</v>
      </c>
      <c r="N957" s="3">
        <f t="array" ref="N957">$D$4</f>
        <v>3.55</v>
      </c>
      <c r="O957" s="2">
        <f t="array" ref="O957">IF(Tabela_padrão__GM_CONTAS_PAGAR_ABERTOS[[#This Row],[SIGLA_MOEDA]]="US$",Tabela_padrão__GM_CONTAS_PAGAR_ABERTOS[[#This Row],[VALOR_DOCUM]]*$D$4,Tabela_padrão__GM_CONTAS_PAGAR_ABERTOS[[#This Row],[SALDO_CONVERTIDO]])</f>
        <v>3640</v>
      </c>
      <c r="P9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7" t="s">
        <v>28</v>
      </c>
      <c r="R957" t="s">
        <v>2122</v>
      </c>
      <c r="S957" s="1">
        <v>42557</v>
      </c>
      <c r="T957" t="s">
        <v>2123</v>
      </c>
      <c r="U957" s="3">
        <v>3.0472000000000001</v>
      </c>
      <c r="V957" s="2">
        <f>Tabela_padrão__GM_CONTAS_PAGAR_ABERTOS[[#This Row],[PTAX DESEMB]]*Tabela_padrão__GM_CONTAS_PAGAR_ABERTOS[[#This Row],[VALOR_DOCUM]]</f>
        <v>11091.808000000001</v>
      </c>
    </row>
    <row r="958" spans="1:22" hidden="1" x14ac:dyDescent="0.2">
      <c r="A958" t="s">
        <v>17</v>
      </c>
      <c r="B958" t="s">
        <v>18</v>
      </c>
      <c r="C958" s="1">
        <v>41621</v>
      </c>
      <c r="D958" t="s">
        <v>19</v>
      </c>
      <c r="E958">
        <v>19105002</v>
      </c>
      <c r="F958" t="s">
        <v>188</v>
      </c>
      <c r="G958" s="4">
        <v>42901</v>
      </c>
      <c r="H958" t="s">
        <v>21</v>
      </c>
      <c r="I958" s="2">
        <v>52500</v>
      </c>
      <c r="K958" s="2">
        <v>52500</v>
      </c>
      <c r="L958" s="3">
        <v>1</v>
      </c>
      <c r="M958" s="2">
        <v>52500</v>
      </c>
      <c r="N958" s="3">
        <f t="array" ref="N958">$D$4</f>
        <v>3.55</v>
      </c>
      <c r="O958" s="2">
        <f t="array" ref="O958">IF(Tabela_padrão__GM_CONTAS_PAGAR_ABERTOS[[#This Row],[SIGLA_MOEDA]]="US$",Tabela_padrão__GM_CONTAS_PAGAR_ABERTOS[[#This Row],[VALOR_DOCUM]]*$D$4,Tabela_padrão__GM_CONTAS_PAGAR_ABERTOS[[#This Row],[SALDO_CONVERTIDO]])</f>
        <v>52500</v>
      </c>
      <c r="P9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8" t="s">
        <v>22</v>
      </c>
      <c r="R958" t="s">
        <v>189</v>
      </c>
      <c r="S958" s="1">
        <v>42557</v>
      </c>
      <c r="T958" t="s">
        <v>2769</v>
      </c>
      <c r="U958" s="3">
        <v>2.3338000000000001</v>
      </c>
      <c r="V958" s="2">
        <f>Tabela_padrão__GM_CONTAS_PAGAR_ABERTOS[[#This Row],[PTAX DESEMB]]*Tabela_padrão__GM_CONTAS_PAGAR_ABERTOS[[#This Row],[VALOR_DOCUM]]</f>
        <v>122524.5</v>
      </c>
    </row>
    <row r="959" spans="1:22" hidden="1" x14ac:dyDescent="0.2">
      <c r="A959" t="s">
        <v>17</v>
      </c>
      <c r="B959" t="s">
        <v>323</v>
      </c>
      <c r="C959" s="1">
        <v>42186</v>
      </c>
      <c r="D959" t="s">
        <v>324</v>
      </c>
      <c r="E959">
        <v>13103005</v>
      </c>
      <c r="F959" t="s">
        <v>325</v>
      </c>
      <c r="G959" s="4">
        <v>42641</v>
      </c>
      <c r="H959" t="s">
        <v>21</v>
      </c>
      <c r="I959" s="2">
        <v>3160</v>
      </c>
      <c r="K959" s="2">
        <v>3160</v>
      </c>
      <c r="L959" s="3">
        <v>1</v>
      </c>
      <c r="M959" s="2">
        <v>3160</v>
      </c>
      <c r="N959" s="3">
        <f t="array" ref="N959">$D$4</f>
        <v>3.55</v>
      </c>
      <c r="O959" s="2">
        <f t="array" ref="O959">IF(Tabela_padrão__GM_CONTAS_PAGAR_ABERTOS[[#This Row],[SIGLA_MOEDA]]="US$",Tabela_padrão__GM_CONTAS_PAGAR_ABERTOS[[#This Row],[VALOR_DOCUM]]*$D$4,Tabela_padrão__GM_CONTAS_PAGAR_ABERTOS[[#This Row],[SALDO_CONVERTIDO]])</f>
        <v>3160</v>
      </c>
      <c r="P9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59" t="s">
        <v>28</v>
      </c>
      <c r="R959" t="s">
        <v>326</v>
      </c>
      <c r="S959" s="1">
        <v>42557</v>
      </c>
      <c r="T959" t="s">
        <v>2128</v>
      </c>
      <c r="U959" s="3">
        <v>3.1025999999999998</v>
      </c>
      <c r="V959" s="2">
        <f>Tabela_padrão__GM_CONTAS_PAGAR_ABERTOS[[#This Row],[PTAX DESEMB]]*Tabela_padrão__GM_CONTAS_PAGAR_ABERTOS[[#This Row],[VALOR_DOCUM]]</f>
        <v>9804.2159999999985</v>
      </c>
    </row>
    <row r="960" spans="1:22" hidden="1" x14ac:dyDescent="0.2">
      <c r="A960" t="s">
        <v>17</v>
      </c>
      <c r="B960" t="s">
        <v>323</v>
      </c>
      <c r="C960" s="1">
        <v>42186</v>
      </c>
      <c r="D960" t="s">
        <v>324</v>
      </c>
      <c r="E960">
        <v>13103005</v>
      </c>
      <c r="F960" t="s">
        <v>325</v>
      </c>
      <c r="G960" s="4">
        <v>42732</v>
      </c>
      <c r="H960" t="s">
        <v>21</v>
      </c>
      <c r="I960" s="2">
        <v>3160</v>
      </c>
      <c r="K960" s="2">
        <v>3160</v>
      </c>
      <c r="L960" s="3">
        <v>1</v>
      </c>
      <c r="M960" s="2">
        <v>3160</v>
      </c>
      <c r="N960" s="3">
        <f t="array" ref="N960">$D$4</f>
        <v>3.55</v>
      </c>
      <c r="O960" s="2">
        <f t="array" ref="O960">IF(Tabela_padrão__GM_CONTAS_PAGAR_ABERTOS[[#This Row],[SIGLA_MOEDA]]="US$",Tabela_padrão__GM_CONTAS_PAGAR_ABERTOS[[#This Row],[VALOR_DOCUM]]*$D$4,Tabela_padrão__GM_CONTAS_PAGAR_ABERTOS[[#This Row],[SALDO_CONVERTIDO]])</f>
        <v>3160</v>
      </c>
      <c r="P9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0" t="s">
        <v>28</v>
      </c>
      <c r="R960" t="s">
        <v>326</v>
      </c>
      <c r="S960" s="1">
        <v>42557</v>
      </c>
      <c r="T960" t="s">
        <v>2129</v>
      </c>
      <c r="U960" s="3">
        <v>3.1025999999999998</v>
      </c>
      <c r="V960" s="2">
        <f>Tabela_padrão__GM_CONTAS_PAGAR_ABERTOS[[#This Row],[PTAX DESEMB]]*Tabela_padrão__GM_CONTAS_PAGAR_ABERTOS[[#This Row],[VALOR_DOCUM]]</f>
        <v>9804.2159999999985</v>
      </c>
    </row>
    <row r="961" spans="1:22" hidden="1" x14ac:dyDescent="0.2">
      <c r="A961" t="s">
        <v>17</v>
      </c>
      <c r="B961" t="s">
        <v>323</v>
      </c>
      <c r="C961" s="1">
        <v>42186</v>
      </c>
      <c r="D961" t="s">
        <v>324</v>
      </c>
      <c r="E961">
        <v>13103005</v>
      </c>
      <c r="F961" t="s">
        <v>328</v>
      </c>
      <c r="G961" s="4">
        <v>42763</v>
      </c>
      <c r="H961" t="s">
        <v>21</v>
      </c>
      <c r="I961" s="2">
        <v>1900</v>
      </c>
      <c r="K961" s="2">
        <v>1900</v>
      </c>
      <c r="L961" s="3">
        <v>1</v>
      </c>
      <c r="M961" s="2">
        <v>1900</v>
      </c>
      <c r="N961" s="3">
        <f t="array" ref="N961">$D$4</f>
        <v>3.55</v>
      </c>
      <c r="O961" s="2">
        <f t="array" ref="O961">IF(Tabela_padrão__GM_CONTAS_PAGAR_ABERTOS[[#This Row],[SIGLA_MOEDA]]="US$",Tabela_padrão__GM_CONTAS_PAGAR_ABERTOS[[#This Row],[VALOR_DOCUM]]*$D$4,Tabela_padrão__GM_CONTAS_PAGAR_ABERTOS[[#This Row],[SALDO_CONVERTIDO]])</f>
        <v>1900</v>
      </c>
      <c r="P9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1" t="s">
        <v>28</v>
      </c>
      <c r="R961" t="s">
        <v>326</v>
      </c>
      <c r="S961" s="1">
        <v>42557</v>
      </c>
      <c r="T961" t="s">
        <v>2130</v>
      </c>
      <c r="U961" s="3">
        <v>3.1025999999999998</v>
      </c>
      <c r="V961" s="2">
        <f>Tabela_padrão__GM_CONTAS_PAGAR_ABERTOS[[#This Row],[PTAX DESEMB]]*Tabela_padrão__GM_CONTAS_PAGAR_ABERTOS[[#This Row],[VALOR_DOCUM]]</f>
        <v>5894.94</v>
      </c>
    </row>
    <row r="962" spans="1:22" hidden="1" x14ac:dyDescent="0.2">
      <c r="A962" t="s">
        <v>17</v>
      </c>
      <c r="B962" t="s">
        <v>323</v>
      </c>
      <c r="C962" s="1">
        <v>42186</v>
      </c>
      <c r="D962" t="s">
        <v>324</v>
      </c>
      <c r="E962">
        <v>13103005</v>
      </c>
      <c r="F962" t="s">
        <v>328</v>
      </c>
      <c r="G962" s="4">
        <v>42822</v>
      </c>
      <c r="H962" t="s">
        <v>21</v>
      </c>
      <c r="I962" s="2">
        <v>1900</v>
      </c>
      <c r="K962" s="2">
        <v>1900</v>
      </c>
      <c r="L962" s="3">
        <v>1</v>
      </c>
      <c r="M962" s="2">
        <v>1900</v>
      </c>
      <c r="N962" s="3">
        <f t="array" ref="N962">$D$4</f>
        <v>3.55</v>
      </c>
      <c r="O962" s="2">
        <f t="array" ref="O962">IF(Tabela_padrão__GM_CONTAS_PAGAR_ABERTOS[[#This Row],[SIGLA_MOEDA]]="US$",Tabela_padrão__GM_CONTAS_PAGAR_ABERTOS[[#This Row],[VALOR_DOCUM]]*$D$4,Tabela_padrão__GM_CONTAS_PAGAR_ABERTOS[[#This Row],[SALDO_CONVERTIDO]])</f>
        <v>1900</v>
      </c>
      <c r="P9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2" t="s">
        <v>28</v>
      </c>
      <c r="R962" t="s">
        <v>326</v>
      </c>
      <c r="S962" s="1">
        <v>42557</v>
      </c>
      <c r="T962" t="s">
        <v>2131</v>
      </c>
      <c r="U962" s="3">
        <v>3.1025999999999998</v>
      </c>
      <c r="V962" s="2">
        <f>Tabela_padrão__GM_CONTAS_PAGAR_ABERTOS[[#This Row],[PTAX DESEMB]]*Tabela_padrão__GM_CONTAS_PAGAR_ABERTOS[[#This Row],[VALOR_DOCUM]]</f>
        <v>5894.94</v>
      </c>
    </row>
    <row r="963" spans="1:22" hidden="1" x14ac:dyDescent="0.2">
      <c r="A963" t="s">
        <v>17</v>
      </c>
      <c r="B963" t="s">
        <v>323</v>
      </c>
      <c r="C963" s="1">
        <v>42186</v>
      </c>
      <c r="D963" t="s">
        <v>324</v>
      </c>
      <c r="E963">
        <v>13103005</v>
      </c>
      <c r="F963" t="s">
        <v>328</v>
      </c>
      <c r="G963" s="4">
        <v>42853</v>
      </c>
      <c r="H963" t="s">
        <v>21</v>
      </c>
      <c r="I963" s="2">
        <v>1900</v>
      </c>
      <c r="K963" s="2">
        <v>1900</v>
      </c>
      <c r="L963" s="3">
        <v>1</v>
      </c>
      <c r="M963" s="2">
        <v>1900</v>
      </c>
      <c r="N963" s="3">
        <f t="array" ref="N963">$D$4</f>
        <v>3.55</v>
      </c>
      <c r="O963" s="2">
        <f t="array" ref="O963">IF(Tabela_padrão__GM_CONTAS_PAGAR_ABERTOS[[#This Row],[SIGLA_MOEDA]]="US$",Tabela_padrão__GM_CONTAS_PAGAR_ABERTOS[[#This Row],[VALOR_DOCUM]]*$D$4,Tabela_padrão__GM_CONTAS_PAGAR_ABERTOS[[#This Row],[SALDO_CONVERTIDO]])</f>
        <v>1900</v>
      </c>
      <c r="P9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3" t="s">
        <v>28</v>
      </c>
      <c r="R963" t="s">
        <v>326</v>
      </c>
      <c r="S963" s="1">
        <v>42557</v>
      </c>
      <c r="T963" t="s">
        <v>2132</v>
      </c>
      <c r="U963" s="3">
        <v>3.1025999999999998</v>
      </c>
      <c r="V963" s="2">
        <f>Tabela_padrão__GM_CONTAS_PAGAR_ABERTOS[[#This Row],[PTAX DESEMB]]*Tabela_padrão__GM_CONTAS_PAGAR_ABERTOS[[#This Row],[VALOR_DOCUM]]</f>
        <v>5894.94</v>
      </c>
    </row>
    <row r="964" spans="1:22" hidden="1" x14ac:dyDescent="0.2">
      <c r="A964" t="s">
        <v>17</v>
      </c>
      <c r="B964" t="s">
        <v>330</v>
      </c>
      <c r="C964" s="1">
        <v>42186</v>
      </c>
      <c r="D964" t="s">
        <v>324</v>
      </c>
      <c r="E964">
        <v>13103006</v>
      </c>
      <c r="F964" t="s">
        <v>331</v>
      </c>
      <c r="G964" s="4">
        <v>42822</v>
      </c>
      <c r="H964" t="s">
        <v>21</v>
      </c>
      <c r="I964" s="2">
        <v>7680</v>
      </c>
      <c r="K964" s="2">
        <v>7680</v>
      </c>
      <c r="L964" s="3">
        <v>1</v>
      </c>
      <c r="M964" s="2">
        <v>7680</v>
      </c>
      <c r="N964" s="3">
        <f t="array" ref="N964">$D$4</f>
        <v>3.55</v>
      </c>
      <c r="O964" s="2">
        <f t="array" ref="O964">IF(Tabela_padrão__GM_CONTAS_PAGAR_ABERTOS[[#This Row],[SIGLA_MOEDA]]="US$",Tabela_padrão__GM_CONTAS_PAGAR_ABERTOS[[#This Row],[VALOR_DOCUM]]*$D$4,Tabela_padrão__GM_CONTAS_PAGAR_ABERTOS[[#This Row],[SALDO_CONVERTIDO]])</f>
        <v>7680</v>
      </c>
      <c r="P9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4" t="s">
        <v>28</v>
      </c>
      <c r="R964" t="s">
        <v>332</v>
      </c>
      <c r="S964" s="1">
        <v>42557</v>
      </c>
      <c r="T964" t="s">
        <v>2133</v>
      </c>
      <c r="U964" s="3">
        <v>3.1025999999999998</v>
      </c>
      <c r="V964" s="2">
        <f>Tabela_padrão__GM_CONTAS_PAGAR_ABERTOS[[#This Row],[PTAX DESEMB]]*Tabela_padrão__GM_CONTAS_PAGAR_ABERTOS[[#This Row],[VALOR_DOCUM]]</f>
        <v>23827.967999999997</v>
      </c>
    </row>
    <row r="965" spans="1:22" hidden="1" x14ac:dyDescent="0.2">
      <c r="A965" t="s">
        <v>285</v>
      </c>
      <c r="B965" t="s">
        <v>18</v>
      </c>
      <c r="C965" s="1">
        <v>42205</v>
      </c>
      <c r="D965" t="s">
        <v>286</v>
      </c>
      <c r="E965">
        <v>13101001</v>
      </c>
      <c r="F965" t="s">
        <v>2134</v>
      </c>
      <c r="G965" s="4">
        <v>42267</v>
      </c>
      <c r="H965" t="s">
        <v>21</v>
      </c>
      <c r="I965" s="2">
        <v>7740</v>
      </c>
      <c r="J965">
        <v>0</v>
      </c>
      <c r="K965" s="2">
        <v>7740</v>
      </c>
      <c r="L965" s="3">
        <v>1</v>
      </c>
      <c r="M965" s="2">
        <v>7740</v>
      </c>
      <c r="N965" s="3">
        <f t="array" ref="N965">$D$4</f>
        <v>3.55</v>
      </c>
      <c r="O965" s="2">
        <f t="array" ref="O965">IF(Tabela_padrão__GM_CONTAS_PAGAR_ABERTOS[[#This Row],[SIGLA_MOEDA]]="US$",Tabela_padrão__GM_CONTAS_PAGAR_ABERTOS[[#This Row],[VALOR_DOCUM]]*$D$4,Tabela_padrão__GM_CONTAS_PAGAR_ABERTOS[[#This Row],[SALDO_CONVERTIDO]])</f>
        <v>7740</v>
      </c>
      <c r="P9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5" t="s">
        <v>28</v>
      </c>
      <c r="R965" t="s">
        <v>342</v>
      </c>
      <c r="S965" s="1">
        <v>42557</v>
      </c>
      <c r="T965" t="s">
        <v>2135</v>
      </c>
      <c r="U965" s="3">
        <v>3.1831999999999998</v>
      </c>
      <c r="V965" s="2">
        <f>Tabela_padrão__GM_CONTAS_PAGAR_ABERTOS[[#This Row],[PTAX DESEMB]]*Tabela_padrão__GM_CONTAS_PAGAR_ABERTOS[[#This Row],[VALOR_DOCUM]]</f>
        <v>24637.967999999997</v>
      </c>
    </row>
    <row r="966" spans="1:22" hidden="1" x14ac:dyDescent="0.2">
      <c r="A966" t="s">
        <v>17</v>
      </c>
      <c r="B966" t="s">
        <v>25</v>
      </c>
      <c r="C966" s="1">
        <v>41893</v>
      </c>
      <c r="D966" t="s">
        <v>19</v>
      </c>
      <c r="E966">
        <v>19105002</v>
      </c>
      <c r="F966" t="s">
        <v>2070</v>
      </c>
      <c r="G966" s="4">
        <v>42901</v>
      </c>
      <c r="H966" t="s">
        <v>21</v>
      </c>
      <c r="I966" s="2">
        <v>47812.5</v>
      </c>
      <c r="K966" s="2">
        <v>47812.5</v>
      </c>
      <c r="L966" s="3">
        <v>1</v>
      </c>
      <c r="M966" s="2">
        <v>47812.5</v>
      </c>
      <c r="N966" s="3">
        <f t="array" ref="N966">$D$4</f>
        <v>3.55</v>
      </c>
      <c r="O966" s="2">
        <f t="array" ref="O966">IF(Tabela_padrão__GM_CONTAS_PAGAR_ABERTOS[[#This Row],[SIGLA_MOEDA]]="US$",Tabela_padrão__GM_CONTAS_PAGAR_ABERTOS[[#This Row],[VALOR_DOCUM]]*$D$4,Tabela_padrão__GM_CONTAS_PAGAR_ABERTOS[[#This Row],[SALDO_CONVERTIDO]])</f>
        <v>47812.5</v>
      </c>
      <c r="P9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6" t="s">
        <v>22</v>
      </c>
      <c r="R966" t="s">
        <v>2071</v>
      </c>
      <c r="S966" s="1">
        <v>42557</v>
      </c>
      <c r="T966" t="s">
        <v>2813</v>
      </c>
      <c r="U966" s="3">
        <v>2.2967</v>
      </c>
      <c r="V966" s="2">
        <f>Tabela_padrão__GM_CONTAS_PAGAR_ABERTOS[[#This Row],[PTAX DESEMB]]*Tabela_padrão__GM_CONTAS_PAGAR_ABERTOS[[#This Row],[VALOR_DOCUM]]</f>
        <v>109810.96875</v>
      </c>
    </row>
    <row r="967" spans="1:22" hidden="1" x14ac:dyDescent="0.2">
      <c r="A967" t="s">
        <v>262</v>
      </c>
      <c r="B967" t="s">
        <v>18</v>
      </c>
      <c r="C967" s="1">
        <v>42023</v>
      </c>
      <c r="D967" t="s">
        <v>263</v>
      </c>
      <c r="E967">
        <v>13140003</v>
      </c>
      <c r="F967" t="s">
        <v>264</v>
      </c>
      <c r="G967" s="4">
        <v>42901</v>
      </c>
      <c r="H967" t="s">
        <v>66</v>
      </c>
      <c r="I967" s="2">
        <v>663541.67000000004</v>
      </c>
      <c r="K967" s="2">
        <v>663541.67000000004</v>
      </c>
      <c r="L967" s="3">
        <v>3.2904</v>
      </c>
      <c r="M967" s="2">
        <v>2183317.5109680002</v>
      </c>
      <c r="N967" s="3">
        <f t="array" ref="N967">$D$4</f>
        <v>3.55</v>
      </c>
      <c r="O967" s="2">
        <f t="array" ref="O967">IF(Tabela_padrão__GM_CONTAS_PAGAR_ABERTOS[[#This Row],[SIGLA_MOEDA]]="US$",Tabela_padrão__GM_CONTAS_PAGAR_ABERTOS[[#This Row],[VALOR_DOCUM]]*$D$4,Tabela_padrão__GM_CONTAS_PAGAR_ABERTOS[[#This Row],[SALDO_CONVERTIDO]])</f>
        <v>2355572.9284999999</v>
      </c>
      <c r="P967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967" t="s">
        <v>268</v>
      </c>
      <c r="R967" t="s">
        <v>266</v>
      </c>
      <c r="S967" s="1">
        <v>42557</v>
      </c>
      <c r="T967" t="s">
        <v>2820</v>
      </c>
      <c r="U967" s="3">
        <v>2.6193</v>
      </c>
      <c r="V967" s="2">
        <f>Tabela_padrão__GM_CONTAS_PAGAR_ABERTOS[[#This Row],[PTAX DESEMB]]*Tabela_padrão__GM_CONTAS_PAGAR_ABERTOS[[#This Row],[VALOR_DOCUM]]</f>
        <v>1738014.6962310001</v>
      </c>
    </row>
    <row r="968" spans="1:22" hidden="1" x14ac:dyDescent="0.2">
      <c r="A968" t="s">
        <v>17</v>
      </c>
      <c r="B968" t="s">
        <v>18</v>
      </c>
      <c r="C968" s="1">
        <v>41320</v>
      </c>
      <c r="D968" t="s">
        <v>19</v>
      </c>
      <c r="E968">
        <v>19105002</v>
      </c>
      <c r="F968" t="s">
        <v>1962</v>
      </c>
      <c r="G968" s="4">
        <v>42901</v>
      </c>
      <c r="H968" t="s">
        <v>21</v>
      </c>
      <c r="I968" s="2">
        <v>58875</v>
      </c>
      <c r="K968" s="2">
        <v>58875</v>
      </c>
      <c r="L968" s="3">
        <v>1</v>
      </c>
      <c r="M968" s="2">
        <v>58875</v>
      </c>
      <c r="N968" s="3">
        <f t="array" ref="N968">$D$4</f>
        <v>3.55</v>
      </c>
      <c r="O968" s="2">
        <f t="array" ref="O968">IF(Tabela_padrão__GM_CONTAS_PAGAR_ABERTOS[[#This Row],[SIGLA_MOEDA]]="US$",Tabela_padrão__GM_CONTAS_PAGAR_ABERTOS[[#This Row],[VALOR_DOCUM]]*$D$4,Tabela_padrão__GM_CONTAS_PAGAR_ABERTOS[[#This Row],[SALDO_CONVERTIDO]])</f>
        <v>58875</v>
      </c>
      <c r="P9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8" t="s">
        <v>22</v>
      </c>
      <c r="R968" t="s">
        <v>1963</v>
      </c>
      <c r="S968" s="1">
        <v>42557</v>
      </c>
      <c r="T968" t="s">
        <v>3427</v>
      </c>
      <c r="U968" s="3">
        <v>1.9665999999999999</v>
      </c>
      <c r="V968" s="2">
        <f>Tabela_padrão__GM_CONTAS_PAGAR_ABERTOS[[#This Row],[PTAX DESEMB]]*Tabela_padrão__GM_CONTAS_PAGAR_ABERTOS[[#This Row],[VALOR_DOCUM]]</f>
        <v>115783.575</v>
      </c>
    </row>
    <row r="969" spans="1:22" hidden="1" x14ac:dyDescent="0.2">
      <c r="A969" t="s">
        <v>17</v>
      </c>
      <c r="B969" t="s">
        <v>18</v>
      </c>
      <c r="C969" s="1">
        <v>41320</v>
      </c>
      <c r="D969" t="s">
        <v>19</v>
      </c>
      <c r="E969">
        <v>13140001</v>
      </c>
      <c r="F969" t="s">
        <v>1148</v>
      </c>
      <c r="G969" s="4">
        <v>42901</v>
      </c>
      <c r="H969" t="s">
        <v>21</v>
      </c>
      <c r="I969" s="2">
        <v>3012.38</v>
      </c>
      <c r="K969" s="2">
        <v>3012.38</v>
      </c>
      <c r="L969" s="3">
        <v>1</v>
      </c>
      <c r="M969" s="2">
        <v>3012.38</v>
      </c>
      <c r="N969" s="3">
        <f t="array" ref="N969">$D$4</f>
        <v>3.55</v>
      </c>
      <c r="O969" s="2">
        <f t="array" ref="O969">IF(Tabela_padrão__GM_CONTAS_PAGAR_ABERTOS[[#This Row],[SIGLA_MOEDA]]="US$",Tabela_padrão__GM_CONTAS_PAGAR_ABERTOS[[#This Row],[VALOR_DOCUM]]*$D$4,Tabela_padrão__GM_CONTAS_PAGAR_ABERTOS[[#This Row],[SALDO_CONVERTIDO]])</f>
        <v>3012.38</v>
      </c>
      <c r="P9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69" t="s">
        <v>47</v>
      </c>
      <c r="R969" t="s">
        <v>1149</v>
      </c>
      <c r="S969" s="1">
        <v>42557</v>
      </c>
      <c r="T969" t="s">
        <v>3428</v>
      </c>
      <c r="U969" s="3">
        <v>1.9665999999999999</v>
      </c>
      <c r="V969" s="2">
        <f>Tabela_padrão__GM_CONTAS_PAGAR_ABERTOS[[#This Row],[PTAX DESEMB]]*Tabela_padrão__GM_CONTAS_PAGAR_ABERTOS[[#This Row],[VALOR_DOCUM]]</f>
        <v>5924.1465079999998</v>
      </c>
    </row>
    <row r="970" spans="1:22" hidden="1" x14ac:dyDescent="0.2">
      <c r="A970" t="s">
        <v>17</v>
      </c>
      <c r="B970" t="s">
        <v>18</v>
      </c>
      <c r="C970" s="1">
        <v>42143</v>
      </c>
      <c r="D970" t="s">
        <v>2140</v>
      </c>
      <c r="E970">
        <v>13130003</v>
      </c>
      <c r="F970" t="s">
        <v>2141</v>
      </c>
      <c r="G970" s="4">
        <v>42561</v>
      </c>
      <c r="H970" t="s">
        <v>21</v>
      </c>
      <c r="I970" s="2">
        <v>2400</v>
      </c>
      <c r="K970" s="2">
        <v>2400</v>
      </c>
      <c r="L970" s="3">
        <v>1</v>
      </c>
      <c r="M970" s="2">
        <v>2400</v>
      </c>
      <c r="N970" s="3">
        <f t="array" ref="N970">$D$4</f>
        <v>3.55</v>
      </c>
      <c r="O970" s="2">
        <f t="array" ref="O970">IF(Tabela_padrão__GM_CONTAS_PAGAR_ABERTOS[[#This Row],[SIGLA_MOEDA]]="US$",Tabela_padrão__GM_CONTAS_PAGAR_ABERTOS[[#This Row],[VALOR_DOCUM]]*$D$4,Tabela_padrão__GM_CONTAS_PAGAR_ABERTOS[[#This Row],[SALDO_CONVERTIDO]])</f>
        <v>2400</v>
      </c>
      <c r="P9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0" t="s">
        <v>2142</v>
      </c>
      <c r="R970" t="s">
        <v>2143</v>
      </c>
      <c r="S970" s="1">
        <v>42557</v>
      </c>
      <c r="T970" t="s">
        <v>2144</v>
      </c>
      <c r="U970" s="3">
        <v>3.0145</v>
      </c>
      <c r="V970" s="2">
        <f>Tabela_padrão__GM_CONTAS_PAGAR_ABERTOS[[#This Row],[PTAX DESEMB]]*Tabela_padrão__GM_CONTAS_PAGAR_ABERTOS[[#This Row],[VALOR_DOCUM]]</f>
        <v>7234.8</v>
      </c>
    </row>
    <row r="971" spans="1:22" hidden="1" x14ac:dyDescent="0.2">
      <c r="A971" t="s">
        <v>17</v>
      </c>
      <c r="B971" t="s">
        <v>18</v>
      </c>
      <c r="C971" s="1">
        <v>42220</v>
      </c>
      <c r="D971" t="s">
        <v>352</v>
      </c>
      <c r="E971">
        <v>13106006</v>
      </c>
      <c r="F971" t="s">
        <v>353</v>
      </c>
      <c r="G971" s="4">
        <v>42684</v>
      </c>
      <c r="H971" t="s">
        <v>21</v>
      </c>
      <c r="I971" s="2">
        <v>2000</v>
      </c>
      <c r="K971" s="2">
        <v>2000</v>
      </c>
      <c r="L971" s="3">
        <v>1</v>
      </c>
      <c r="M971" s="2">
        <v>2000</v>
      </c>
      <c r="N971" s="3">
        <f t="array" ref="N971">$D$4</f>
        <v>3.55</v>
      </c>
      <c r="O971" s="2">
        <f t="array" ref="O971">IF(Tabela_padrão__GM_CONTAS_PAGAR_ABERTOS[[#This Row],[SIGLA_MOEDA]]="US$",Tabela_padrão__GM_CONTAS_PAGAR_ABERTOS[[#This Row],[VALOR_DOCUM]]*$D$4,Tabela_padrão__GM_CONTAS_PAGAR_ABERTOS[[#This Row],[SALDO_CONVERTIDO]])</f>
        <v>2000</v>
      </c>
      <c r="P9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1" t="s">
        <v>354</v>
      </c>
      <c r="R971" t="s">
        <v>355</v>
      </c>
      <c r="S971" s="1">
        <v>42557</v>
      </c>
      <c r="T971" t="s">
        <v>2145</v>
      </c>
      <c r="U971" s="3">
        <v>3.4424999999999999</v>
      </c>
      <c r="V971" s="2">
        <f>Tabela_padrão__GM_CONTAS_PAGAR_ABERTOS[[#This Row],[PTAX DESEMB]]*Tabela_padrão__GM_CONTAS_PAGAR_ABERTOS[[#This Row],[VALOR_DOCUM]]</f>
        <v>6885</v>
      </c>
    </row>
    <row r="972" spans="1:22" hidden="1" x14ac:dyDescent="0.2">
      <c r="A972" t="s">
        <v>17</v>
      </c>
      <c r="B972" t="s">
        <v>18</v>
      </c>
      <c r="C972" s="1">
        <v>42220</v>
      </c>
      <c r="D972" t="s">
        <v>357</v>
      </c>
      <c r="E972">
        <v>13106006</v>
      </c>
      <c r="F972" t="s">
        <v>353</v>
      </c>
      <c r="G972" s="4">
        <v>42684</v>
      </c>
      <c r="H972" t="s">
        <v>21</v>
      </c>
      <c r="I972" s="2">
        <v>2000</v>
      </c>
      <c r="K972" s="2">
        <v>2000</v>
      </c>
      <c r="L972" s="3">
        <v>1</v>
      </c>
      <c r="M972" s="2">
        <v>2000</v>
      </c>
      <c r="N972" s="3">
        <f t="array" ref="N972">$D$4</f>
        <v>3.55</v>
      </c>
      <c r="O972" s="2">
        <f t="array" ref="O972">IF(Tabela_padrão__GM_CONTAS_PAGAR_ABERTOS[[#This Row],[SIGLA_MOEDA]]="US$",Tabela_padrão__GM_CONTAS_PAGAR_ABERTOS[[#This Row],[VALOR_DOCUM]]*$D$4,Tabela_padrão__GM_CONTAS_PAGAR_ABERTOS[[#This Row],[SALDO_CONVERTIDO]])</f>
        <v>2000</v>
      </c>
      <c r="P9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2" t="s">
        <v>354</v>
      </c>
      <c r="R972" t="s">
        <v>358</v>
      </c>
      <c r="S972" s="1">
        <v>42557</v>
      </c>
      <c r="T972" t="s">
        <v>2146</v>
      </c>
      <c r="U972" s="3">
        <v>3.4424999999999999</v>
      </c>
      <c r="V972" s="2">
        <f>Tabela_padrão__GM_CONTAS_PAGAR_ABERTOS[[#This Row],[PTAX DESEMB]]*Tabela_padrão__GM_CONTAS_PAGAR_ABERTOS[[#This Row],[VALOR_DOCUM]]</f>
        <v>6885</v>
      </c>
    </row>
    <row r="973" spans="1:22" hidden="1" x14ac:dyDescent="0.2">
      <c r="A973" t="s">
        <v>17</v>
      </c>
      <c r="B973" t="s">
        <v>18</v>
      </c>
      <c r="C973" s="1">
        <v>42220</v>
      </c>
      <c r="D973" t="s">
        <v>357</v>
      </c>
      <c r="E973">
        <v>13106006</v>
      </c>
      <c r="F973" t="s">
        <v>353</v>
      </c>
      <c r="G973" s="4">
        <v>42745</v>
      </c>
      <c r="H973" t="s">
        <v>21</v>
      </c>
      <c r="I973" s="2">
        <v>2000</v>
      </c>
      <c r="K973" s="2">
        <v>2000</v>
      </c>
      <c r="L973" s="3">
        <v>1</v>
      </c>
      <c r="M973" s="2">
        <v>2000</v>
      </c>
      <c r="N973" s="3">
        <f t="array" ref="N973">$D$4</f>
        <v>3.55</v>
      </c>
      <c r="O973" s="2">
        <f t="array" ref="O973">IF(Tabela_padrão__GM_CONTAS_PAGAR_ABERTOS[[#This Row],[SIGLA_MOEDA]]="US$",Tabela_padrão__GM_CONTAS_PAGAR_ABERTOS[[#This Row],[VALOR_DOCUM]]*$D$4,Tabela_padrão__GM_CONTAS_PAGAR_ABERTOS[[#This Row],[SALDO_CONVERTIDO]])</f>
        <v>2000</v>
      </c>
      <c r="P9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3" t="s">
        <v>354</v>
      </c>
      <c r="R973" t="s">
        <v>358</v>
      </c>
      <c r="S973" s="1">
        <v>42557</v>
      </c>
      <c r="T973" t="s">
        <v>2147</v>
      </c>
      <c r="U973" s="3">
        <v>3.4424999999999999</v>
      </c>
      <c r="V973" s="2">
        <f>Tabela_padrão__GM_CONTAS_PAGAR_ABERTOS[[#This Row],[PTAX DESEMB]]*Tabela_padrão__GM_CONTAS_PAGAR_ABERTOS[[#This Row],[VALOR_DOCUM]]</f>
        <v>6885</v>
      </c>
    </row>
    <row r="974" spans="1:22" hidden="1" x14ac:dyDescent="0.2">
      <c r="A974" t="s">
        <v>17</v>
      </c>
      <c r="B974" t="s">
        <v>18</v>
      </c>
      <c r="C974" s="1">
        <v>42220</v>
      </c>
      <c r="D974" t="s">
        <v>357</v>
      </c>
      <c r="E974">
        <v>13106006</v>
      </c>
      <c r="F974" t="s">
        <v>353</v>
      </c>
      <c r="G974" s="4">
        <v>42804</v>
      </c>
      <c r="H974" t="s">
        <v>21</v>
      </c>
      <c r="I974" s="2">
        <v>2000</v>
      </c>
      <c r="K974" s="2">
        <v>2000</v>
      </c>
      <c r="L974" s="3">
        <v>1</v>
      </c>
      <c r="M974" s="2">
        <v>2000</v>
      </c>
      <c r="N974" s="3">
        <f t="array" ref="N974">$D$4</f>
        <v>3.55</v>
      </c>
      <c r="O974" s="2">
        <f t="array" ref="O974">IF(Tabela_padrão__GM_CONTAS_PAGAR_ABERTOS[[#This Row],[SIGLA_MOEDA]]="US$",Tabela_padrão__GM_CONTAS_PAGAR_ABERTOS[[#This Row],[VALOR_DOCUM]]*$D$4,Tabela_padrão__GM_CONTAS_PAGAR_ABERTOS[[#This Row],[SALDO_CONVERTIDO]])</f>
        <v>2000</v>
      </c>
      <c r="P9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4" t="s">
        <v>354</v>
      </c>
      <c r="R974" t="s">
        <v>358</v>
      </c>
      <c r="S974" s="1">
        <v>42557</v>
      </c>
      <c r="T974" t="s">
        <v>2148</v>
      </c>
      <c r="U974" s="3">
        <v>3.4424999999999999</v>
      </c>
      <c r="V974" s="2">
        <f>Tabela_padrão__GM_CONTAS_PAGAR_ABERTOS[[#This Row],[PTAX DESEMB]]*Tabela_padrão__GM_CONTAS_PAGAR_ABERTOS[[#This Row],[VALOR_DOCUM]]</f>
        <v>6885</v>
      </c>
    </row>
    <row r="975" spans="1:22" hidden="1" x14ac:dyDescent="0.2">
      <c r="A975" t="s">
        <v>285</v>
      </c>
      <c r="B975" t="s">
        <v>18</v>
      </c>
      <c r="C975" s="1">
        <v>42256</v>
      </c>
      <c r="D975" t="s">
        <v>286</v>
      </c>
      <c r="E975">
        <v>13101001</v>
      </c>
      <c r="F975" t="s">
        <v>2149</v>
      </c>
      <c r="G975" s="4">
        <v>42317</v>
      </c>
      <c r="H975" t="s">
        <v>21</v>
      </c>
      <c r="I975" s="2">
        <v>8820</v>
      </c>
      <c r="J975">
        <v>0</v>
      </c>
      <c r="K975" s="2">
        <v>8820</v>
      </c>
      <c r="L975" s="3">
        <v>1</v>
      </c>
      <c r="M975" s="2">
        <v>8820</v>
      </c>
      <c r="N975" s="3">
        <f t="array" ref="N975">$D$4</f>
        <v>3.55</v>
      </c>
      <c r="O975" s="2">
        <f t="array" ref="O975">IF(Tabela_padrão__GM_CONTAS_PAGAR_ABERTOS[[#This Row],[SIGLA_MOEDA]]="US$",Tabela_padrão__GM_CONTAS_PAGAR_ABERTOS[[#This Row],[VALOR_DOCUM]]*$D$4,Tabela_padrão__GM_CONTAS_PAGAR_ABERTOS[[#This Row],[SALDO_CONVERTIDO]])</f>
        <v>8820</v>
      </c>
      <c r="P9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5" t="s">
        <v>28</v>
      </c>
      <c r="R975" t="s">
        <v>1328</v>
      </c>
      <c r="S975" s="1">
        <v>42557</v>
      </c>
      <c r="T975" t="s">
        <v>2150</v>
      </c>
      <c r="U975" s="3">
        <v>3.8028</v>
      </c>
      <c r="V975" s="2">
        <f>Tabela_padrão__GM_CONTAS_PAGAR_ABERTOS[[#This Row],[PTAX DESEMB]]*Tabela_padrão__GM_CONTAS_PAGAR_ABERTOS[[#This Row],[VALOR_DOCUM]]</f>
        <v>33540.695999999996</v>
      </c>
    </row>
    <row r="976" spans="1:22" hidden="1" x14ac:dyDescent="0.2">
      <c r="A976" t="s">
        <v>17</v>
      </c>
      <c r="B976" t="s">
        <v>202</v>
      </c>
      <c r="C976" s="1">
        <v>42265</v>
      </c>
      <c r="D976" t="s">
        <v>400</v>
      </c>
      <c r="E976">
        <v>13101001</v>
      </c>
      <c r="F976" t="s">
        <v>2151</v>
      </c>
      <c r="G976" s="4">
        <v>42643</v>
      </c>
      <c r="H976" t="s">
        <v>66</v>
      </c>
      <c r="I976" s="2">
        <v>23010</v>
      </c>
      <c r="J976">
        <v>0</v>
      </c>
      <c r="K976" s="2">
        <v>23010</v>
      </c>
      <c r="L976" s="3">
        <v>3.2904</v>
      </c>
      <c r="M976" s="2">
        <v>75712.104000000007</v>
      </c>
      <c r="N976" s="3">
        <f t="array" ref="N976">$D$4</f>
        <v>3.55</v>
      </c>
      <c r="O976" s="2">
        <f t="array" ref="O976">IF(Tabela_padrão__GM_CONTAS_PAGAR_ABERTOS[[#This Row],[SIGLA_MOEDA]]="US$",Tabela_padrão__GM_CONTAS_PAGAR_ABERTOS[[#This Row],[VALOR_DOCUM]]*$D$4,Tabela_padrão__GM_CONTAS_PAGAR_ABERTOS[[#This Row],[SALDO_CONVERTIDO]])</f>
        <v>81685.5</v>
      </c>
      <c r="P976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976" t="s">
        <v>28</v>
      </c>
      <c r="R976" t="s">
        <v>492</v>
      </c>
      <c r="S976" s="1">
        <v>42557</v>
      </c>
      <c r="T976" t="s">
        <v>2152</v>
      </c>
      <c r="U976" s="3">
        <v>3.8921000000000001</v>
      </c>
      <c r="V976" s="2">
        <f>Tabela_padrão__GM_CONTAS_PAGAR_ABERTOS[[#This Row],[PTAX DESEMB]]*Tabela_padrão__GM_CONTAS_PAGAR_ABERTOS[[#This Row],[VALOR_DOCUM]]</f>
        <v>89557.221000000005</v>
      </c>
    </row>
    <row r="977" spans="1:22" hidden="1" x14ac:dyDescent="0.2">
      <c r="A977" t="s">
        <v>45</v>
      </c>
      <c r="B977" t="s">
        <v>18</v>
      </c>
      <c r="C977" s="1">
        <v>41339</v>
      </c>
      <c r="D977" t="s">
        <v>91</v>
      </c>
      <c r="E977">
        <v>19105002</v>
      </c>
      <c r="F977" t="s">
        <v>92</v>
      </c>
      <c r="G977" s="4">
        <v>42901</v>
      </c>
      <c r="H977" t="s">
        <v>21</v>
      </c>
      <c r="I977" s="2">
        <v>20000</v>
      </c>
      <c r="K977" s="2">
        <v>20000</v>
      </c>
      <c r="L977" s="3">
        <v>1</v>
      </c>
      <c r="M977" s="2">
        <v>20000</v>
      </c>
      <c r="N977" s="3">
        <f t="array" ref="N977">$D$4</f>
        <v>3.55</v>
      </c>
      <c r="O977" s="2">
        <f t="array" ref="O977">IF(Tabela_padrão__GM_CONTAS_PAGAR_ABERTOS[[#This Row],[SIGLA_MOEDA]]="US$",Tabela_padrão__GM_CONTAS_PAGAR_ABERTOS[[#This Row],[VALOR_DOCUM]]*$D$4,Tabela_padrão__GM_CONTAS_PAGAR_ABERTOS[[#This Row],[SALDO_CONVERTIDO]])</f>
        <v>20000</v>
      </c>
      <c r="P9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7" t="s">
        <v>93</v>
      </c>
      <c r="R977" t="s">
        <v>94</v>
      </c>
      <c r="S977" s="1">
        <v>42557</v>
      </c>
      <c r="T977" t="s">
        <v>3430</v>
      </c>
      <c r="U977" s="3">
        <v>1.9693000000000001</v>
      </c>
      <c r="V977" s="2">
        <f>Tabela_padrão__GM_CONTAS_PAGAR_ABERTOS[[#This Row],[PTAX DESEMB]]*Tabela_padrão__GM_CONTAS_PAGAR_ABERTOS[[#This Row],[VALOR_DOCUM]]</f>
        <v>39386</v>
      </c>
    </row>
    <row r="978" spans="1:22" hidden="1" x14ac:dyDescent="0.2">
      <c r="A978" t="s">
        <v>17</v>
      </c>
      <c r="B978" t="s">
        <v>18</v>
      </c>
      <c r="C978" s="1">
        <v>41327</v>
      </c>
      <c r="D978" t="s">
        <v>19</v>
      </c>
      <c r="E978">
        <v>13140001</v>
      </c>
      <c r="F978" t="s">
        <v>20</v>
      </c>
      <c r="G978" s="4">
        <v>42901</v>
      </c>
      <c r="H978" t="s">
        <v>21</v>
      </c>
      <c r="I978" s="2">
        <v>24843.14</v>
      </c>
      <c r="K978" s="2">
        <v>24843.14</v>
      </c>
      <c r="L978" s="3">
        <v>1</v>
      </c>
      <c r="M978" s="2">
        <v>24843.14</v>
      </c>
      <c r="N978" s="3">
        <f t="array" ref="N978">$D$4</f>
        <v>3.55</v>
      </c>
      <c r="O978" s="2">
        <f t="array" ref="O978">IF(Tabela_padrão__GM_CONTAS_PAGAR_ABERTOS[[#This Row],[SIGLA_MOEDA]]="US$",Tabela_padrão__GM_CONTAS_PAGAR_ABERTOS[[#This Row],[VALOR_DOCUM]]*$D$4,Tabela_padrão__GM_CONTAS_PAGAR_ABERTOS[[#This Row],[SALDO_CONVERTIDO]])</f>
        <v>24843.14</v>
      </c>
      <c r="P9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8" t="s">
        <v>47</v>
      </c>
      <c r="R978" t="s">
        <v>23</v>
      </c>
      <c r="S978" s="1">
        <v>42557</v>
      </c>
      <c r="T978" t="s">
        <v>3450</v>
      </c>
      <c r="U978" s="3">
        <v>1.972</v>
      </c>
      <c r="V978" s="2">
        <f>Tabela_padrão__GM_CONTAS_PAGAR_ABERTOS[[#This Row],[PTAX DESEMB]]*Tabela_padrão__GM_CONTAS_PAGAR_ABERTOS[[#This Row],[VALOR_DOCUM]]</f>
        <v>48990.672079999997</v>
      </c>
    </row>
    <row r="979" spans="1:22" hidden="1" x14ac:dyDescent="0.2">
      <c r="A979" t="s">
        <v>17</v>
      </c>
      <c r="B979" t="s">
        <v>18</v>
      </c>
      <c r="C979" s="1">
        <v>41508</v>
      </c>
      <c r="D979" t="s">
        <v>60</v>
      </c>
      <c r="E979">
        <v>19105002</v>
      </c>
      <c r="F979" t="s">
        <v>166</v>
      </c>
      <c r="G979" s="4">
        <v>42901</v>
      </c>
      <c r="H979" t="s">
        <v>21</v>
      </c>
      <c r="I979" s="2">
        <v>202500</v>
      </c>
      <c r="K979" s="2">
        <v>202500</v>
      </c>
      <c r="L979" s="3">
        <v>1</v>
      </c>
      <c r="M979" s="2">
        <v>202500</v>
      </c>
      <c r="N979" s="3">
        <f t="array" ref="N979">$D$4</f>
        <v>3.55</v>
      </c>
      <c r="O979" s="2">
        <f t="array" ref="O979">IF(Tabela_padrão__GM_CONTAS_PAGAR_ABERTOS[[#This Row],[SIGLA_MOEDA]]="US$",Tabela_padrão__GM_CONTAS_PAGAR_ABERTOS[[#This Row],[VALOR_DOCUM]]*$D$4,Tabela_padrão__GM_CONTAS_PAGAR_ABERTOS[[#This Row],[SALDO_CONVERTIDO]])</f>
        <v>202500</v>
      </c>
      <c r="P9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79" t="s">
        <v>62</v>
      </c>
      <c r="R979" t="s">
        <v>167</v>
      </c>
      <c r="S979" s="1">
        <v>42557</v>
      </c>
      <c r="T979" t="s">
        <v>3480</v>
      </c>
      <c r="U979" s="3">
        <v>2.4169</v>
      </c>
      <c r="V979" s="2">
        <f>Tabela_padrão__GM_CONTAS_PAGAR_ABERTOS[[#This Row],[PTAX DESEMB]]*Tabela_padrão__GM_CONTAS_PAGAR_ABERTOS[[#This Row],[VALOR_DOCUM]]</f>
        <v>489422.25</v>
      </c>
    </row>
    <row r="980" spans="1:22" hidden="1" x14ac:dyDescent="0.2">
      <c r="A980" t="s">
        <v>17</v>
      </c>
      <c r="B980" t="s">
        <v>18</v>
      </c>
      <c r="C980" s="1">
        <v>41613</v>
      </c>
      <c r="D980" t="s">
        <v>60</v>
      </c>
      <c r="E980">
        <v>13140001</v>
      </c>
      <c r="F980" t="s">
        <v>185</v>
      </c>
      <c r="G980" s="4">
        <v>42901</v>
      </c>
      <c r="H980" t="s">
        <v>21</v>
      </c>
      <c r="I980" s="2">
        <v>6389.03</v>
      </c>
      <c r="K980" s="2">
        <v>6389.03</v>
      </c>
      <c r="L980" s="3">
        <v>1</v>
      </c>
      <c r="M980" s="2">
        <v>6389.03</v>
      </c>
      <c r="N980" s="3">
        <f t="array" ref="N980">$D$4</f>
        <v>3.55</v>
      </c>
      <c r="O980" s="2">
        <f t="array" ref="O980">IF(Tabela_padrão__GM_CONTAS_PAGAR_ABERTOS[[#This Row],[SIGLA_MOEDA]]="US$",Tabela_padrão__GM_CONTAS_PAGAR_ABERTOS[[#This Row],[VALOR_DOCUM]]*$D$4,Tabela_padrão__GM_CONTAS_PAGAR_ABERTOS[[#This Row],[SALDO_CONVERTIDO]])</f>
        <v>6389.03</v>
      </c>
      <c r="P9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0" t="s">
        <v>47</v>
      </c>
      <c r="R980" t="s">
        <v>186</v>
      </c>
      <c r="S980" s="1">
        <v>42557</v>
      </c>
      <c r="T980" t="s">
        <v>3483</v>
      </c>
      <c r="U980" s="3">
        <v>2.3740000000000001</v>
      </c>
      <c r="V980" s="2">
        <f>Tabela_padrão__GM_CONTAS_PAGAR_ABERTOS[[#This Row],[PTAX DESEMB]]*Tabela_padrão__GM_CONTAS_PAGAR_ABERTOS[[#This Row],[VALOR_DOCUM]]</f>
        <v>15167.557220000001</v>
      </c>
    </row>
    <row r="981" spans="1:22" hidden="1" x14ac:dyDescent="0.2">
      <c r="A981" t="s">
        <v>17</v>
      </c>
      <c r="B981" t="s">
        <v>18</v>
      </c>
      <c r="C981" s="1">
        <v>41592</v>
      </c>
      <c r="D981" t="s">
        <v>19</v>
      </c>
      <c r="E981">
        <v>13140001</v>
      </c>
      <c r="F981" t="s">
        <v>182</v>
      </c>
      <c r="G981" s="4">
        <v>42901</v>
      </c>
      <c r="H981" t="s">
        <v>21</v>
      </c>
      <c r="I981" s="2">
        <v>20709.84</v>
      </c>
      <c r="K981" s="2">
        <v>20709.84</v>
      </c>
      <c r="L981" s="3">
        <v>1</v>
      </c>
      <c r="M981" s="2">
        <v>20709.84</v>
      </c>
      <c r="N981" s="3">
        <f t="array" ref="N981">$D$4</f>
        <v>3.55</v>
      </c>
      <c r="O981" s="2">
        <f t="array" ref="O981">IF(Tabela_padrão__GM_CONTAS_PAGAR_ABERTOS[[#This Row],[SIGLA_MOEDA]]="US$",Tabela_padrão__GM_CONTAS_PAGAR_ABERTOS[[#This Row],[VALOR_DOCUM]]*$D$4,Tabela_padrão__GM_CONTAS_PAGAR_ABERTOS[[#This Row],[SALDO_CONVERTIDO]])</f>
        <v>20709.84</v>
      </c>
      <c r="P9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1" t="s">
        <v>47</v>
      </c>
      <c r="R981" t="s">
        <v>183</v>
      </c>
      <c r="S981" s="1">
        <v>42557</v>
      </c>
      <c r="T981" t="s">
        <v>4189</v>
      </c>
      <c r="U981" s="3">
        <v>2.3233999999999999</v>
      </c>
      <c r="V981" s="2">
        <f>Tabela_padrão__GM_CONTAS_PAGAR_ABERTOS[[#This Row],[PTAX DESEMB]]*Tabela_padrão__GM_CONTAS_PAGAR_ABERTOS[[#This Row],[VALOR_DOCUM]]</f>
        <v>48117.242255999998</v>
      </c>
    </row>
    <row r="982" spans="1:22" hidden="1" x14ac:dyDescent="0.2">
      <c r="A982" t="s">
        <v>17</v>
      </c>
      <c r="B982" t="s">
        <v>25</v>
      </c>
      <c r="C982" s="1">
        <v>41893</v>
      </c>
      <c r="D982" t="s">
        <v>19</v>
      </c>
      <c r="E982">
        <v>13140001</v>
      </c>
      <c r="F982" t="s">
        <v>2070</v>
      </c>
      <c r="G982" s="4">
        <v>42901</v>
      </c>
      <c r="H982" t="s">
        <v>21</v>
      </c>
      <c r="I982" s="2">
        <v>13092.7</v>
      </c>
      <c r="K982" s="2">
        <v>13092.7</v>
      </c>
      <c r="L982" s="3">
        <v>1</v>
      </c>
      <c r="M982" s="2">
        <v>13092.7</v>
      </c>
      <c r="N982" s="3">
        <f t="array" ref="N982">$D$4</f>
        <v>3.55</v>
      </c>
      <c r="O982" s="2">
        <f t="array" ref="O982">IF(Tabela_padrão__GM_CONTAS_PAGAR_ABERTOS[[#This Row],[SIGLA_MOEDA]]="US$",Tabela_padrão__GM_CONTAS_PAGAR_ABERTOS[[#This Row],[VALOR_DOCUM]]*$D$4,Tabela_padrão__GM_CONTAS_PAGAR_ABERTOS[[#This Row],[SALDO_CONVERTIDO]])</f>
        <v>13092.7</v>
      </c>
      <c r="P9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2" t="s">
        <v>47</v>
      </c>
      <c r="R982" t="s">
        <v>2071</v>
      </c>
      <c r="S982" s="1">
        <v>42557</v>
      </c>
      <c r="T982" t="s">
        <v>4226</v>
      </c>
      <c r="U982" s="3">
        <v>2.2967</v>
      </c>
      <c r="V982" s="2">
        <f>Tabela_padrão__GM_CONTAS_PAGAR_ABERTOS[[#This Row],[PTAX DESEMB]]*Tabela_padrão__GM_CONTAS_PAGAR_ABERTOS[[#This Row],[VALOR_DOCUM]]</f>
        <v>30070.004090000002</v>
      </c>
    </row>
    <row r="983" spans="1:22" hidden="1" x14ac:dyDescent="0.2">
      <c r="A983" t="s">
        <v>17</v>
      </c>
      <c r="B983" t="s">
        <v>160</v>
      </c>
      <c r="C983" s="1">
        <v>42268</v>
      </c>
      <c r="D983" t="s">
        <v>386</v>
      </c>
      <c r="E983">
        <v>13101001</v>
      </c>
      <c r="F983" t="s">
        <v>2159</v>
      </c>
      <c r="G983" s="4">
        <v>42677</v>
      </c>
      <c r="H983" t="s">
        <v>66</v>
      </c>
      <c r="I983" s="2">
        <v>81390</v>
      </c>
      <c r="J983">
        <v>0</v>
      </c>
      <c r="K983" s="2">
        <v>81390</v>
      </c>
      <c r="L983" s="3">
        <v>3.2904</v>
      </c>
      <c r="M983" s="2">
        <v>267805.65600000002</v>
      </c>
      <c r="N983" s="3">
        <f t="array" ref="N983">$D$4</f>
        <v>3.55</v>
      </c>
      <c r="O983" s="2">
        <f t="array" ref="O983">IF(Tabela_padrão__GM_CONTAS_PAGAR_ABERTOS[[#This Row],[SIGLA_MOEDA]]="US$",Tabela_padrão__GM_CONTAS_PAGAR_ABERTOS[[#This Row],[VALOR_DOCUM]]*$D$4,Tabela_padrão__GM_CONTAS_PAGAR_ABERTOS[[#This Row],[SALDO_CONVERTIDO]])</f>
        <v>288934.5</v>
      </c>
      <c r="P983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983" t="s">
        <v>28</v>
      </c>
      <c r="R983" t="s">
        <v>388</v>
      </c>
      <c r="S983" s="1">
        <v>42557</v>
      </c>
      <c r="T983" t="s">
        <v>2160</v>
      </c>
      <c r="U983" s="3">
        <v>3.9020999999999999</v>
      </c>
      <c r="V983" s="2">
        <f>Tabela_padrão__GM_CONTAS_PAGAR_ABERTOS[[#This Row],[PTAX DESEMB]]*Tabela_padrão__GM_CONTAS_PAGAR_ABERTOS[[#This Row],[VALOR_DOCUM]]</f>
        <v>317591.91899999999</v>
      </c>
    </row>
    <row r="984" spans="1:22" hidden="1" x14ac:dyDescent="0.2">
      <c r="A984" t="s">
        <v>17</v>
      </c>
      <c r="B984" t="s">
        <v>80</v>
      </c>
      <c r="C984" s="1">
        <v>42268</v>
      </c>
      <c r="D984" t="s">
        <v>386</v>
      </c>
      <c r="E984">
        <v>13101001</v>
      </c>
      <c r="F984" t="s">
        <v>2161</v>
      </c>
      <c r="G984" s="4">
        <v>42677</v>
      </c>
      <c r="H984" t="s">
        <v>66</v>
      </c>
      <c r="I984" s="2">
        <v>65112</v>
      </c>
      <c r="J984">
        <v>0</v>
      </c>
      <c r="K984" s="2">
        <v>65112</v>
      </c>
      <c r="L984" s="3">
        <v>3.2904</v>
      </c>
      <c r="M984" s="2">
        <v>214244.52480000001</v>
      </c>
      <c r="N984" s="3">
        <f t="array" ref="N984">$D$4</f>
        <v>3.55</v>
      </c>
      <c r="O984" s="2">
        <f t="array" ref="O984">IF(Tabela_padrão__GM_CONTAS_PAGAR_ABERTOS[[#This Row],[SIGLA_MOEDA]]="US$",Tabela_padrão__GM_CONTAS_PAGAR_ABERTOS[[#This Row],[VALOR_DOCUM]]*$D$4,Tabela_padrão__GM_CONTAS_PAGAR_ABERTOS[[#This Row],[SALDO_CONVERTIDO]])</f>
        <v>231147.59999999998</v>
      </c>
      <c r="P984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984" t="s">
        <v>28</v>
      </c>
      <c r="R984" t="s">
        <v>388</v>
      </c>
      <c r="S984" s="1">
        <v>42557</v>
      </c>
      <c r="T984" t="s">
        <v>2162</v>
      </c>
      <c r="U984" s="3">
        <v>3.9020999999999999</v>
      </c>
      <c r="V984" s="2">
        <f>Tabela_padrão__GM_CONTAS_PAGAR_ABERTOS[[#This Row],[PTAX DESEMB]]*Tabela_padrão__GM_CONTAS_PAGAR_ABERTOS[[#This Row],[VALOR_DOCUM]]</f>
        <v>254073.53519999998</v>
      </c>
    </row>
    <row r="985" spans="1:22" hidden="1" x14ac:dyDescent="0.2">
      <c r="A985" t="s">
        <v>17</v>
      </c>
      <c r="B985" t="s">
        <v>25</v>
      </c>
      <c r="C985" s="1">
        <v>42276</v>
      </c>
      <c r="D985" t="s">
        <v>1151</v>
      </c>
      <c r="E985">
        <v>13101001</v>
      </c>
      <c r="F985" t="s">
        <v>2163</v>
      </c>
      <c r="G985" s="4">
        <v>42358</v>
      </c>
      <c r="H985" t="s">
        <v>21</v>
      </c>
      <c r="I985" s="2">
        <v>21599.99</v>
      </c>
      <c r="J985">
        <v>0</v>
      </c>
      <c r="K985" s="2">
        <v>21599.99</v>
      </c>
      <c r="L985" s="3">
        <v>1</v>
      </c>
      <c r="M985" s="2">
        <v>21599.99</v>
      </c>
      <c r="N985" s="3">
        <f t="array" ref="N985">$D$4</f>
        <v>3.55</v>
      </c>
      <c r="O985" s="2">
        <f t="array" ref="O985">IF(Tabela_padrão__GM_CONTAS_PAGAR_ABERTOS[[#This Row],[SIGLA_MOEDA]]="US$",Tabela_padrão__GM_CONTAS_PAGAR_ABERTOS[[#This Row],[VALOR_DOCUM]]*$D$4,Tabela_padrão__GM_CONTAS_PAGAR_ABERTOS[[#This Row],[SALDO_CONVERTIDO]])</f>
        <v>21599.99</v>
      </c>
      <c r="P9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5" t="s">
        <v>28</v>
      </c>
      <c r="R985" t="s">
        <v>2164</v>
      </c>
      <c r="S985" s="1">
        <v>42557</v>
      </c>
      <c r="T985" t="s">
        <v>2165</v>
      </c>
      <c r="U985" s="3">
        <v>4.0099</v>
      </c>
      <c r="V985" s="2">
        <f>Tabela_padrão__GM_CONTAS_PAGAR_ABERTOS[[#This Row],[PTAX DESEMB]]*Tabela_padrão__GM_CONTAS_PAGAR_ABERTOS[[#This Row],[VALOR_DOCUM]]</f>
        <v>86613.799901000006</v>
      </c>
    </row>
    <row r="986" spans="1:22" hidden="1" x14ac:dyDescent="0.2">
      <c r="A986" t="s">
        <v>17</v>
      </c>
      <c r="B986" t="s">
        <v>385</v>
      </c>
      <c r="C986" s="1">
        <v>42327</v>
      </c>
      <c r="D986" t="s">
        <v>400</v>
      </c>
      <c r="E986">
        <v>13101001</v>
      </c>
      <c r="F986" t="s">
        <v>2166</v>
      </c>
      <c r="G986" s="4">
        <v>42643</v>
      </c>
      <c r="H986" t="s">
        <v>66</v>
      </c>
      <c r="I986" s="2">
        <v>4290</v>
      </c>
      <c r="J986">
        <v>0</v>
      </c>
      <c r="K986" s="2">
        <v>4290</v>
      </c>
      <c r="L986" s="3">
        <v>3.2904</v>
      </c>
      <c r="M986" s="2">
        <v>14115.816000000001</v>
      </c>
      <c r="N986" s="3">
        <f t="array" ref="N986">$D$4</f>
        <v>3.55</v>
      </c>
      <c r="O986" s="2">
        <f t="array" ref="O986">IF(Tabela_padrão__GM_CONTAS_PAGAR_ABERTOS[[#This Row],[SIGLA_MOEDA]]="US$",Tabela_padrão__GM_CONTAS_PAGAR_ABERTOS[[#This Row],[VALOR_DOCUM]]*$D$4,Tabela_padrão__GM_CONTAS_PAGAR_ABERTOS[[#This Row],[SALDO_CONVERTIDO]])</f>
        <v>15229.5</v>
      </c>
      <c r="P986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986" t="s">
        <v>28</v>
      </c>
      <c r="R986" t="s">
        <v>402</v>
      </c>
      <c r="S986" s="1">
        <v>42557</v>
      </c>
      <c r="T986" t="s">
        <v>2167</v>
      </c>
      <c r="U986" s="3">
        <v>3.7921</v>
      </c>
      <c r="V986" s="2">
        <f>Tabela_padrão__GM_CONTAS_PAGAR_ABERTOS[[#This Row],[PTAX DESEMB]]*Tabela_padrão__GM_CONTAS_PAGAR_ABERTOS[[#This Row],[VALOR_DOCUM]]</f>
        <v>16268.109</v>
      </c>
    </row>
    <row r="987" spans="1:22" hidden="1" x14ac:dyDescent="0.2">
      <c r="A987" t="s">
        <v>17</v>
      </c>
      <c r="B987" t="s">
        <v>18</v>
      </c>
      <c r="C987" s="1">
        <v>42374</v>
      </c>
      <c r="D987" t="s">
        <v>412</v>
      </c>
      <c r="E987">
        <v>13180003</v>
      </c>
      <c r="F987" t="s">
        <v>413</v>
      </c>
      <c r="G987" s="4">
        <v>42648</v>
      </c>
      <c r="H987" t="s">
        <v>21</v>
      </c>
      <c r="I987" s="2">
        <v>34000</v>
      </c>
      <c r="K987" s="2">
        <v>34000</v>
      </c>
      <c r="L987" s="3">
        <v>1</v>
      </c>
      <c r="M987" s="2">
        <v>34000</v>
      </c>
      <c r="N987" s="3">
        <f t="array" ref="N987">$D$4</f>
        <v>3.55</v>
      </c>
      <c r="O987" s="2">
        <f t="array" ref="O987">IF(Tabela_padrão__GM_CONTAS_PAGAR_ABERTOS[[#This Row],[SIGLA_MOEDA]]="US$",Tabela_padrão__GM_CONTAS_PAGAR_ABERTOS[[#This Row],[VALOR_DOCUM]]*$D$4,Tabela_padrão__GM_CONTAS_PAGAR_ABERTOS[[#This Row],[SALDO_CONVERTIDO]])</f>
        <v>34000</v>
      </c>
      <c r="P9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7" t="s">
        <v>414</v>
      </c>
      <c r="R987" t="s">
        <v>415</v>
      </c>
      <c r="S987" s="1">
        <v>42557</v>
      </c>
      <c r="T987" t="s">
        <v>2168</v>
      </c>
      <c r="U987" s="3">
        <v>4.0387000000000004</v>
      </c>
      <c r="V987" s="2">
        <f>Tabela_padrão__GM_CONTAS_PAGAR_ABERTOS[[#This Row],[PTAX DESEMB]]*Tabela_padrão__GM_CONTAS_PAGAR_ABERTOS[[#This Row],[VALOR_DOCUM]]</f>
        <v>137315.80000000002</v>
      </c>
    </row>
    <row r="988" spans="1:22" hidden="1" x14ac:dyDescent="0.2">
      <c r="A988" t="s">
        <v>17</v>
      </c>
      <c r="B988" t="s">
        <v>18</v>
      </c>
      <c r="C988" s="1">
        <v>41320</v>
      </c>
      <c r="D988" t="s">
        <v>19</v>
      </c>
      <c r="E988">
        <v>13140001</v>
      </c>
      <c r="F988" t="s">
        <v>2705</v>
      </c>
      <c r="G988" s="4">
        <v>42901</v>
      </c>
      <c r="H988" t="s">
        <v>21</v>
      </c>
      <c r="I988" s="2">
        <v>12183.4</v>
      </c>
      <c r="K988" s="2">
        <v>12183.4</v>
      </c>
      <c r="L988" s="3">
        <v>1</v>
      </c>
      <c r="M988" s="2">
        <v>12183.4</v>
      </c>
      <c r="N988" s="3">
        <f t="array" ref="N988">$D$4</f>
        <v>3.55</v>
      </c>
      <c r="O988" s="2">
        <f t="array" ref="O988">IF(Tabela_padrão__GM_CONTAS_PAGAR_ABERTOS[[#This Row],[SIGLA_MOEDA]]="US$",Tabela_padrão__GM_CONTAS_PAGAR_ABERTOS[[#This Row],[VALOR_DOCUM]]*$D$4,Tabela_padrão__GM_CONTAS_PAGAR_ABERTOS[[#This Row],[SALDO_CONVERTIDO]])</f>
        <v>12183.4</v>
      </c>
      <c r="P9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8" t="s">
        <v>47</v>
      </c>
      <c r="R988" t="s">
        <v>2706</v>
      </c>
      <c r="S988" s="1">
        <v>42557</v>
      </c>
      <c r="T988" t="s">
        <v>4862</v>
      </c>
      <c r="U988" s="3">
        <v>1.9665999999999999</v>
      </c>
      <c r="V988" s="2">
        <f>Tabela_padrão__GM_CONTAS_PAGAR_ABERTOS[[#This Row],[PTAX DESEMB]]*Tabela_padrão__GM_CONTAS_PAGAR_ABERTOS[[#This Row],[VALOR_DOCUM]]</f>
        <v>23959.87444</v>
      </c>
    </row>
    <row r="989" spans="1:22" hidden="1" x14ac:dyDescent="0.2">
      <c r="A989" t="s">
        <v>17</v>
      </c>
      <c r="B989" t="s">
        <v>18</v>
      </c>
      <c r="C989" s="1">
        <v>41320</v>
      </c>
      <c r="D989" t="s">
        <v>19</v>
      </c>
      <c r="E989">
        <v>19105002</v>
      </c>
      <c r="F989" t="s">
        <v>2705</v>
      </c>
      <c r="G989" s="4">
        <v>42901</v>
      </c>
      <c r="H989" t="s">
        <v>21</v>
      </c>
      <c r="I989" s="2">
        <v>109200</v>
      </c>
      <c r="K989" s="2">
        <v>109200</v>
      </c>
      <c r="L989" s="3">
        <v>1</v>
      </c>
      <c r="M989" s="2">
        <v>109200</v>
      </c>
      <c r="N989" s="3">
        <f t="array" ref="N989">$D$4</f>
        <v>3.55</v>
      </c>
      <c r="O989" s="2">
        <f t="array" ref="O989">IF(Tabela_padrão__GM_CONTAS_PAGAR_ABERTOS[[#This Row],[SIGLA_MOEDA]]="US$",Tabela_padrão__GM_CONTAS_PAGAR_ABERTOS[[#This Row],[VALOR_DOCUM]]*$D$4,Tabela_padrão__GM_CONTAS_PAGAR_ABERTOS[[#This Row],[SALDO_CONVERTIDO]])</f>
        <v>109200</v>
      </c>
      <c r="P9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89" t="s">
        <v>22</v>
      </c>
      <c r="R989" t="s">
        <v>2706</v>
      </c>
      <c r="S989" s="1">
        <v>42557</v>
      </c>
      <c r="T989" t="s">
        <v>4863</v>
      </c>
      <c r="U989" s="3">
        <v>1.9665999999999999</v>
      </c>
      <c r="V989" s="2">
        <f>Tabela_padrão__GM_CONTAS_PAGAR_ABERTOS[[#This Row],[PTAX DESEMB]]*Tabela_padrão__GM_CONTAS_PAGAR_ABERTOS[[#This Row],[VALOR_DOCUM]]</f>
        <v>214752.72</v>
      </c>
    </row>
    <row r="990" spans="1:22" hidden="1" x14ac:dyDescent="0.2">
      <c r="A990" t="s">
        <v>45</v>
      </c>
      <c r="B990" t="s">
        <v>18</v>
      </c>
      <c r="C990" s="1">
        <v>41319</v>
      </c>
      <c r="D990" t="s">
        <v>91</v>
      </c>
      <c r="E990">
        <v>19105002</v>
      </c>
      <c r="F990" t="s">
        <v>102</v>
      </c>
      <c r="G990" s="4">
        <v>42901</v>
      </c>
      <c r="H990" t="s">
        <v>21</v>
      </c>
      <c r="I990" s="2">
        <v>8000</v>
      </c>
      <c r="K990" s="2">
        <v>8000</v>
      </c>
      <c r="L990" s="3">
        <v>1</v>
      </c>
      <c r="M990" s="2">
        <v>8000</v>
      </c>
      <c r="N990" s="3">
        <f t="array" ref="N990">$D$4</f>
        <v>3.55</v>
      </c>
      <c r="O990" s="2">
        <f t="array" ref="O990">IF(Tabela_padrão__GM_CONTAS_PAGAR_ABERTOS[[#This Row],[SIGLA_MOEDA]]="US$",Tabela_padrão__GM_CONTAS_PAGAR_ABERTOS[[#This Row],[VALOR_DOCUM]]*$D$4,Tabela_padrão__GM_CONTAS_PAGAR_ABERTOS[[#This Row],[SALDO_CONVERTIDO]])</f>
        <v>8000</v>
      </c>
      <c r="P9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0" t="s">
        <v>93</v>
      </c>
      <c r="R990" t="s">
        <v>103</v>
      </c>
      <c r="S990" s="1">
        <v>42557</v>
      </c>
      <c r="T990" t="s">
        <v>4874</v>
      </c>
      <c r="U990" s="3">
        <v>1.9670000000000001</v>
      </c>
      <c r="V990" s="2">
        <f>Tabela_padrão__GM_CONTAS_PAGAR_ABERTOS[[#This Row],[PTAX DESEMB]]*Tabela_padrão__GM_CONTAS_PAGAR_ABERTOS[[#This Row],[VALOR_DOCUM]]</f>
        <v>15736</v>
      </c>
    </row>
    <row r="991" spans="1:22" hidden="1" x14ac:dyDescent="0.2">
      <c r="A991" t="s">
        <v>45</v>
      </c>
      <c r="B991" t="s">
        <v>18</v>
      </c>
      <c r="C991" s="1">
        <v>41319</v>
      </c>
      <c r="D991" t="s">
        <v>91</v>
      </c>
      <c r="E991">
        <v>13140001</v>
      </c>
      <c r="F991" t="s">
        <v>99</v>
      </c>
      <c r="G991" s="4">
        <v>42901</v>
      </c>
      <c r="H991" t="s">
        <v>21</v>
      </c>
      <c r="I991" s="2">
        <v>47.58</v>
      </c>
      <c r="K991" s="2">
        <v>47.58</v>
      </c>
      <c r="L991" s="3">
        <v>1</v>
      </c>
      <c r="M991" s="2">
        <v>47.58</v>
      </c>
      <c r="N991" s="3">
        <f t="array" ref="N991">$D$4</f>
        <v>3.55</v>
      </c>
      <c r="O991" s="2">
        <f t="array" ref="O991">IF(Tabela_padrão__GM_CONTAS_PAGAR_ABERTOS[[#This Row],[SIGLA_MOEDA]]="US$",Tabela_padrão__GM_CONTAS_PAGAR_ABERTOS[[#This Row],[VALOR_DOCUM]]*$D$4,Tabela_padrão__GM_CONTAS_PAGAR_ABERTOS[[#This Row],[SALDO_CONVERTIDO]])</f>
        <v>47.58</v>
      </c>
      <c r="P9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1" t="s">
        <v>47</v>
      </c>
      <c r="R991" t="s">
        <v>100</v>
      </c>
      <c r="S991" s="1">
        <v>42557</v>
      </c>
      <c r="T991" t="s">
        <v>4884</v>
      </c>
      <c r="U991" s="3">
        <v>1.9670000000000001</v>
      </c>
      <c r="V991" s="2">
        <f>Tabela_padrão__GM_CONTAS_PAGAR_ABERTOS[[#This Row],[PTAX DESEMB]]*Tabela_padrão__GM_CONTAS_PAGAR_ABERTOS[[#This Row],[VALOR_DOCUM]]</f>
        <v>93.589860000000002</v>
      </c>
    </row>
    <row r="992" spans="1:22" hidden="1" x14ac:dyDescent="0.2">
      <c r="A992" t="s">
        <v>17</v>
      </c>
      <c r="B992" t="s">
        <v>385</v>
      </c>
      <c r="C992" s="1">
        <v>42374</v>
      </c>
      <c r="D992" t="s">
        <v>433</v>
      </c>
      <c r="E992">
        <v>13115012</v>
      </c>
      <c r="F992" t="s">
        <v>434</v>
      </c>
      <c r="G992" s="4">
        <v>42561</v>
      </c>
      <c r="H992" t="s">
        <v>21</v>
      </c>
      <c r="I992" s="2">
        <v>850</v>
      </c>
      <c r="K992" s="2">
        <v>850</v>
      </c>
      <c r="L992" s="3">
        <v>1</v>
      </c>
      <c r="M992" s="2">
        <v>850</v>
      </c>
      <c r="N992" s="3">
        <f t="array" ref="N992">$D$4</f>
        <v>3.55</v>
      </c>
      <c r="O992" s="2">
        <f t="array" ref="O992">IF(Tabela_padrão__GM_CONTAS_PAGAR_ABERTOS[[#This Row],[SIGLA_MOEDA]]="US$",Tabela_padrão__GM_CONTAS_PAGAR_ABERTOS[[#This Row],[VALOR_DOCUM]]*$D$4,Tabela_padrão__GM_CONTAS_PAGAR_ABERTOS[[#This Row],[SALDO_CONVERTIDO]])</f>
        <v>850</v>
      </c>
      <c r="P9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2" t="s">
        <v>435</v>
      </c>
      <c r="R992" t="s">
        <v>436</v>
      </c>
      <c r="S992" s="1">
        <v>42557</v>
      </c>
      <c r="T992" t="s">
        <v>2177</v>
      </c>
      <c r="U992" s="3">
        <v>4.0387000000000004</v>
      </c>
      <c r="V992" s="2">
        <f>Tabela_padrão__GM_CONTAS_PAGAR_ABERTOS[[#This Row],[PTAX DESEMB]]*Tabela_padrão__GM_CONTAS_PAGAR_ABERTOS[[#This Row],[VALOR_DOCUM]]</f>
        <v>3432.8950000000004</v>
      </c>
    </row>
    <row r="993" spans="1:22" hidden="1" x14ac:dyDescent="0.2">
      <c r="A993" t="s">
        <v>17</v>
      </c>
      <c r="B993" t="s">
        <v>385</v>
      </c>
      <c r="C993" s="1">
        <v>42374</v>
      </c>
      <c r="D993" t="s">
        <v>433</v>
      </c>
      <c r="E993">
        <v>13115012</v>
      </c>
      <c r="F993" t="s">
        <v>434</v>
      </c>
      <c r="G993" s="4">
        <v>42592</v>
      </c>
      <c r="H993" t="s">
        <v>21</v>
      </c>
      <c r="I993" s="2">
        <v>850</v>
      </c>
      <c r="K993" s="2">
        <v>850</v>
      </c>
      <c r="L993" s="3">
        <v>1</v>
      </c>
      <c r="M993" s="2">
        <v>850</v>
      </c>
      <c r="N993" s="3">
        <f t="array" ref="N993">$D$4</f>
        <v>3.55</v>
      </c>
      <c r="O993" s="2">
        <f t="array" ref="O993">IF(Tabela_padrão__GM_CONTAS_PAGAR_ABERTOS[[#This Row],[SIGLA_MOEDA]]="US$",Tabela_padrão__GM_CONTAS_PAGAR_ABERTOS[[#This Row],[VALOR_DOCUM]]*$D$4,Tabela_padrão__GM_CONTAS_PAGAR_ABERTOS[[#This Row],[SALDO_CONVERTIDO]])</f>
        <v>850</v>
      </c>
      <c r="P9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3" t="s">
        <v>435</v>
      </c>
      <c r="R993" t="s">
        <v>436</v>
      </c>
      <c r="S993" s="1">
        <v>42557</v>
      </c>
      <c r="T993" t="s">
        <v>2178</v>
      </c>
      <c r="U993" s="3">
        <v>4.0387000000000004</v>
      </c>
      <c r="V993" s="2">
        <f>Tabela_padrão__GM_CONTAS_PAGAR_ABERTOS[[#This Row],[PTAX DESEMB]]*Tabela_padrão__GM_CONTAS_PAGAR_ABERTOS[[#This Row],[VALOR_DOCUM]]</f>
        <v>3432.8950000000004</v>
      </c>
    </row>
    <row r="994" spans="1:22" hidden="1" x14ac:dyDescent="0.2">
      <c r="A994" t="s">
        <v>17</v>
      </c>
      <c r="B994" t="s">
        <v>323</v>
      </c>
      <c r="C994" s="1">
        <v>42374</v>
      </c>
      <c r="D994" t="s">
        <v>433</v>
      </c>
      <c r="E994">
        <v>13115012</v>
      </c>
      <c r="F994" t="s">
        <v>438</v>
      </c>
      <c r="G994" s="4">
        <v>42684</v>
      </c>
      <c r="H994" t="s">
        <v>21</v>
      </c>
      <c r="I994" s="2">
        <v>850</v>
      </c>
      <c r="K994" s="2">
        <v>850</v>
      </c>
      <c r="L994" s="3">
        <v>1</v>
      </c>
      <c r="M994" s="2">
        <v>850</v>
      </c>
      <c r="N994" s="3">
        <f t="array" ref="N994">$D$4</f>
        <v>3.55</v>
      </c>
      <c r="O994" s="2">
        <f t="array" ref="O994">IF(Tabela_padrão__GM_CONTAS_PAGAR_ABERTOS[[#This Row],[SIGLA_MOEDA]]="US$",Tabela_padrão__GM_CONTAS_PAGAR_ABERTOS[[#This Row],[VALOR_DOCUM]]*$D$4,Tabela_padrão__GM_CONTAS_PAGAR_ABERTOS[[#This Row],[SALDO_CONVERTIDO]])</f>
        <v>850</v>
      </c>
      <c r="P9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4" t="s">
        <v>435</v>
      </c>
      <c r="R994" t="s">
        <v>439</v>
      </c>
      <c r="S994" s="1">
        <v>42557</v>
      </c>
      <c r="T994" t="s">
        <v>2179</v>
      </c>
      <c r="U994" s="3">
        <v>4.0387000000000004</v>
      </c>
      <c r="V994" s="2">
        <f>Tabela_padrão__GM_CONTAS_PAGAR_ABERTOS[[#This Row],[PTAX DESEMB]]*Tabela_padrão__GM_CONTAS_PAGAR_ABERTOS[[#This Row],[VALOR_DOCUM]]</f>
        <v>3432.8950000000004</v>
      </c>
    </row>
    <row r="995" spans="1:22" hidden="1" x14ac:dyDescent="0.2">
      <c r="A995" t="s">
        <v>45</v>
      </c>
      <c r="B995" t="s">
        <v>18</v>
      </c>
      <c r="C995" s="1">
        <v>41319</v>
      </c>
      <c r="D995" t="s">
        <v>91</v>
      </c>
      <c r="E995">
        <v>13140001</v>
      </c>
      <c r="F995" t="s">
        <v>102</v>
      </c>
      <c r="G995" s="4">
        <v>42901</v>
      </c>
      <c r="H995" t="s">
        <v>21</v>
      </c>
      <c r="I995" s="2">
        <v>134.34</v>
      </c>
      <c r="K995" s="2">
        <v>134.34</v>
      </c>
      <c r="L995" s="3">
        <v>1</v>
      </c>
      <c r="M995" s="2">
        <v>134.34</v>
      </c>
      <c r="N995" s="3">
        <f t="array" ref="N995">$D$4</f>
        <v>3.55</v>
      </c>
      <c r="O995" s="2">
        <f t="array" ref="O995">IF(Tabela_padrão__GM_CONTAS_PAGAR_ABERTOS[[#This Row],[SIGLA_MOEDA]]="US$",Tabela_padrão__GM_CONTAS_PAGAR_ABERTOS[[#This Row],[VALOR_DOCUM]]*$D$4,Tabela_padrão__GM_CONTAS_PAGAR_ABERTOS[[#This Row],[SALDO_CONVERTIDO]])</f>
        <v>134.34</v>
      </c>
      <c r="P9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5" t="s">
        <v>47</v>
      </c>
      <c r="R995" t="s">
        <v>103</v>
      </c>
      <c r="S995" s="1">
        <v>42557</v>
      </c>
      <c r="T995" t="s">
        <v>4889</v>
      </c>
      <c r="U995" s="3">
        <v>1.9670000000000001</v>
      </c>
      <c r="V995" s="2">
        <f>Tabela_padrão__GM_CONTAS_PAGAR_ABERTOS[[#This Row],[PTAX DESEMB]]*Tabela_padrão__GM_CONTAS_PAGAR_ABERTOS[[#This Row],[VALOR_DOCUM]]</f>
        <v>264.24678</v>
      </c>
    </row>
    <row r="996" spans="1:22" hidden="1" x14ac:dyDescent="0.2">
      <c r="A996" t="s">
        <v>45</v>
      </c>
      <c r="B996" t="s">
        <v>18</v>
      </c>
      <c r="C996" s="1">
        <v>41823</v>
      </c>
      <c r="D996" t="s">
        <v>72</v>
      </c>
      <c r="E996">
        <v>13140001</v>
      </c>
      <c r="F996" t="s">
        <v>233</v>
      </c>
      <c r="G996" s="4">
        <v>42901</v>
      </c>
      <c r="H996" t="s">
        <v>21</v>
      </c>
      <c r="I996" s="2">
        <v>1428.38</v>
      </c>
      <c r="K996" s="2">
        <v>1428.38</v>
      </c>
      <c r="L996" s="3">
        <v>1</v>
      </c>
      <c r="M996" s="2">
        <v>1428.38</v>
      </c>
      <c r="N996" s="3">
        <f t="array" ref="N996">$D$4</f>
        <v>3.55</v>
      </c>
      <c r="O996" s="2">
        <f t="array" ref="O996">IF(Tabela_padrão__GM_CONTAS_PAGAR_ABERTOS[[#This Row],[SIGLA_MOEDA]]="US$",Tabela_padrão__GM_CONTAS_PAGAR_ABERTOS[[#This Row],[VALOR_DOCUM]]*$D$4,Tabela_padrão__GM_CONTAS_PAGAR_ABERTOS[[#This Row],[SALDO_CONVERTIDO]])</f>
        <v>1428.38</v>
      </c>
      <c r="P9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6" t="s">
        <v>47</v>
      </c>
      <c r="R996" t="s">
        <v>234</v>
      </c>
      <c r="S996" s="1">
        <v>42557</v>
      </c>
      <c r="T996" t="s">
        <v>4940</v>
      </c>
      <c r="U996" s="3">
        <v>2.2134</v>
      </c>
      <c r="V996" s="2">
        <f>Tabela_padrão__GM_CONTAS_PAGAR_ABERTOS[[#This Row],[PTAX DESEMB]]*Tabela_padrão__GM_CONTAS_PAGAR_ABERTOS[[#This Row],[VALOR_DOCUM]]</f>
        <v>3161.5762920000002</v>
      </c>
    </row>
    <row r="997" spans="1:22" hidden="1" x14ac:dyDescent="0.2">
      <c r="A997" t="s">
        <v>17</v>
      </c>
      <c r="B997" t="s">
        <v>18</v>
      </c>
      <c r="C997" s="1">
        <v>41320</v>
      </c>
      <c r="D997" t="s">
        <v>19</v>
      </c>
      <c r="E997">
        <v>19105002</v>
      </c>
      <c r="F997" t="s">
        <v>1142</v>
      </c>
      <c r="G997" s="4">
        <v>42901</v>
      </c>
      <c r="H997" t="s">
        <v>21</v>
      </c>
      <c r="I997" s="2">
        <v>44850</v>
      </c>
      <c r="K997" s="2">
        <v>44850</v>
      </c>
      <c r="L997" s="3">
        <v>1</v>
      </c>
      <c r="M997" s="2">
        <v>44850</v>
      </c>
      <c r="N997" s="3">
        <f t="array" ref="N997">$D$4</f>
        <v>3.55</v>
      </c>
      <c r="O997" s="2">
        <f t="array" ref="O997">IF(Tabela_padrão__GM_CONTAS_PAGAR_ABERTOS[[#This Row],[SIGLA_MOEDA]]="US$",Tabela_padrão__GM_CONTAS_PAGAR_ABERTOS[[#This Row],[VALOR_DOCUM]]*$D$4,Tabela_padrão__GM_CONTAS_PAGAR_ABERTOS[[#This Row],[SALDO_CONVERTIDO]])</f>
        <v>44850</v>
      </c>
      <c r="P9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7" t="s">
        <v>22</v>
      </c>
      <c r="R997" t="s">
        <v>1143</v>
      </c>
      <c r="S997" s="1">
        <v>42557</v>
      </c>
      <c r="T997" t="s">
        <v>5550</v>
      </c>
      <c r="U997" s="3">
        <v>1.9665999999999999</v>
      </c>
      <c r="V997" s="2">
        <f>Tabela_padrão__GM_CONTAS_PAGAR_ABERTOS[[#This Row],[PTAX DESEMB]]*Tabela_padrão__GM_CONTAS_PAGAR_ABERTOS[[#This Row],[VALOR_DOCUM]]</f>
        <v>88202.01</v>
      </c>
    </row>
    <row r="998" spans="1:22" hidden="1" x14ac:dyDescent="0.2">
      <c r="A998" t="s">
        <v>45</v>
      </c>
      <c r="B998" t="s">
        <v>18</v>
      </c>
      <c r="C998" s="1">
        <v>41925</v>
      </c>
      <c r="D998" t="s">
        <v>122</v>
      </c>
      <c r="E998">
        <v>13140001</v>
      </c>
      <c r="F998" t="s">
        <v>248</v>
      </c>
      <c r="G998" s="4">
        <v>42901</v>
      </c>
      <c r="H998" t="s">
        <v>21</v>
      </c>
      <c r="I998" s="2">
        <v>273.5</v>
      </c>
      <c r="K998" s="2">
        <v>273.5</v>
      </c>
      <c r="L998" s="3">
        <v>1</v>
      </c>
      <c r="M998" s="2">
        <v>273.5</v>
      </c>
      <c r="N998" s="3">
        <f t="array" ref="N998">$D$4</f>
        <v>3.55</v>
      </c>
      <c r="O998" s="2">
        <f t="array" ref="O998">IF(Tabela_padrão__GM_CONTAS_PAGAR_ABERTOS[[#This Row],[SIGLA_MOEDA]]="US$",Tabela_padrão__GM_CONTAS_PAGAR_ABERTOS[[#This Row],[VALOR_DOCUM]]*$D$4,Tabela_padrão__GM_CONTAS_PAGAR_ABERTOS[[#This Row],[SALDO_CONVERTIDO]])</f>
        <v>273.5</v>
      </c>
      <c r="P9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8" t="s">
        <v>47</v>
      </c>
      <c r="R998" t="s">
        <v>249</v>
      </c>
      <c r="S998" s="1">
        <v>42557</v>
      </c>
      <c r="T998" t="s">
        <v>5642</v>
      </c>
      <c r="U998" s="3">
        <v>2.4102999999999999</v>
      </c>
      <c r="V998" s="2">
        <f>Tabela_padrão__GM_CONTAS_PAGAR_ABERTOS[[#This Row],[PTAX DESEMB]]*Tabela_padrão__GM_CONTAS_PAGAR_ABERTOS[[#This Row],[VALOR_DOCUM]]</f>
        <v>659.21704999999997</v>
      </c>
    </row>
    <row r="999" spans="1:22" hidden="1" x14ac:dyDescent="0.2">
      <c r="A999" t="s">
        <v>17</v>
      </c>
      <c r="B999" t="s">
        <v>18</v>
      </c>
      <c r="C999" s="1">
        <v>42374</v>
      </c>
      <c r="D999" t="s">
        <v>1374</v>
      </c>
      <c r="E999">
        <v>13130010</v>
      </c>
      <c r="F999" t="s">
        <v>430</v>
      </c>
      <c r="G999" s="4">
        <v>42699</v>
      </c>
      <c r="H999" t="s">
        <v>21</v>
      </c>
      <c r="I999" s="2">
        <v>1500</v>
      </c>
      <c r="K999" s="2">
        <v>1500</v>
      </c>
      <c r="L999" s="3">
        <v>1</v>
      </c>
      <c r="M999" s="2">
        <v>1500</v>
      </c>
      <c r="N999" s="3">
        <f t="array" ref="N999">$D$4</f>
        <v>3.55</v>
      </c>
      <c r="O999" s="2">
        <f t="array" ref="O999">IF(Tabela_padrão__GM_CONTAS_PAGAR_ABERTOS[[#This Row],[SIGLA_MOEDA]]="US$",Tabela_padrão__GM_CONTAS_PAGAR_ABERTOS[[#This Row],[VALOR_DOCUM]]*$D$4,Tabela_padrão__GM_CONTAS_PAGAR_ABERTOS[[#This Row],[SALDO_CONVERTIDO]])</f>
        <v>1500</v>
      </c>
      <c r="P9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999" t="s">
        <v>1375</v>
      </c>
      <c r="R999" t="s">
        <v>1376</v>
      </c>
      <c r="S999" s="1">
        <v>42557</v>
      </c>
      <c r="T999" t="s">
        <v>2185</v>
      </c>
      <c r="U999" s="3">
        <v>4.0387000000000004</v>
      </c>
      <c r="V999" s="2">
        <f>Tabela_padrão__GM_CONTAS_PAGAR_ABERTOS[[#This Row],[PTAX DESEMB]]*Tabela_padrão__GM_CONTAS_PAGAR_ABERTOS[[#This Row],[VALOR_DOCUM]]</f>
        <v>6058.05</v>
      </c>
    </row>
    <row r="1000" spans="1:22" hidden="1" x14ac:dyDescent="0.2">
      <c r="A1000" t="s">
        <v>17</v>
      </c>
      <c r="B1000" t="s">
        <v>18</v>
      </c>
      <c r="C1000" s="1">
        <v>42376</v>
      </c>
      <c r="D1000" t="s">
        <v>286</v>
      </c>
      <c r="E1000">
        <v>13180001</v>
      </c>
      <c r="F1000" t="s">
        <v>413</v>
      </c>
      <c r="G1000" s="4">
        <v>42679</v>
      </c>
      <c r="H1000" t="s">
        <v>21</v>
      </c>
      <c r="I1000" s="2">
        <v>30000</v>
      </c>
      <c r="K1000" s="2">
        <v>30000</v>
      </c>
      <c r="L1000" s="3">
        <v>1</v>
      </c>
      <c r="M1000" s="2">
        <v>30000</v>
      </c>
      <c r="N1000" s="3">
        <f t="array" ref="N1000">$D$4</f>
        <v>3.55</v>
      </c>
      <c r="O1000" s="2">
        <f t="array" ref="O1000">IF(Tabela_padrão__GM_CONTAS_PAGAR_ABERTOS[[#This Row],[SIGLA_MOEDA]]="US$",Tabela_padrão__GM_CONTAS_PAGAR_ABERTOS[[#This Row],[VALOR_DOCUM]]*$D$4,Tabela_padrão__GM_CONTAS_PAGAR_ABERTOS[[#This Row],[SALDO_CONVERTIDO]])</f>
        <v>30000</v>
      </c>
      <c r="P10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0" t="s">
        <v>414</v>
      </c>
      <c r="R1000" t="s">
        <v>1378</v>
      </c>
      <c r="S1000" s="1">
        <v>42557</v>
      </c>
      <c r="T1000" t="s">
        <v>2186</v>
      </c>
      <c r="U1000" s="3">
        <v>4.0303000000000004</v>
      </c>
      <c r="V1000" s="2">
        <f>Tabela_padrão__GM_CONTAS_PAGAR_ABERTOS[[#This Row],[PTAX DESEMB]]*Tabela_padrão__GM_CONTAS_PAGAR_ABERTOS[[#This Row],[VALOR_DOCUM]]</f>
        <v>120909.00000000001</v>
      </c>
    </row>
    <row r="1001" spans="1:22" hidden="1" x14ac:dyDescent="0.2">
      <c r="A1001" t="s">
        <v>17</v>
      </c>
      <c r="B1001" t="s">
        <v>18</v>
      </c>
      <c r="C1001" s="1">
        <v>42376</v>
      </c>
      <c r="D1001" t="s">
        <v>286</v>
      </c>
      <c r="E1001">
        <v>13180001</v>
      </c>
      <c r="F1001" t="s">
        <v>413</v>
      </c>
      <c r="G1001" s="4">
        <v>42740</v>
      </c>
      <c r="H1001" t="s">
        <v>21</v>
      </c>
      <c r="I1001" s="2">
        <v>30000</v>
      </c>
      <c r="K1001" s="2">
        <v>30000</v>
      </c>
      <c r="L1001" s="3">
        <v>1</v>
      </c>
      <c r="M1001" s="2">
        <v>30000</v>
      </c>
      <c r="N1001" s="3">
        <f t="array" ref="N1001">$D$4</f>
        <v>3.55</v>
      </c>
      <c r="O1001" s="2">
        <f t="array" ref="O1001">IF(Tabela_padrão__GM_CONTAS_PAGAR_ABERTOS[[#This Row],[SIGLA_MOEDA]]="US$",Tabela_padrão__GM_CONTAS_PAGAR_ABERTOS[[#This Row],[VALOR_DOCUM]]*$D$4,Tabela_padrão__GM_CONTAS_PAGAR_ABERTOS[[#This Row],[SALDO_CONVERTIDO]])</f>
        <v>30000</v>
      </c>
      <c r="P10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1" t="s">
        <v>414</v>
      </c>
      <c r="R1001" t="s">
        <v>1378</v>
      </c>
      <c r="S1001" s="1">
        <v>42557</v>
      </c>
      <c r="T1001" t="s">
        <v>2187</v>
      </c>
      <c r="U1001" s="3">
        <v>4.0303000000000004</v>
      </c>
      <c r="V1001" s="2">
        <f>Tabela_padrão__GM_CONTAS_PAGAR_ABERTOS[[#This Row],[PTAX DESEMB]]*Tabela_padrão__GM_CONTAS_PAGAR_ABERTOS[[#This Row],[VALOR_DOCUM]]</f>
        <v>120909.00000000001</v>
      </c>
    </row>
    <row r="1002" spans="1:22" hidden="1" x14ac:dyDescent="0.2">
      <c r="A1002" t="s">
        <v>17</v>
      </c>
      <c r="B1002" t="s">
        <v>18</v>
      </c>
      <c r="C1002" s="1">
        <v>42376</v>
      </c>
      <c r="D1002" t="s">
        <v>2188</v>
      </c>
      <c r="E1002">
        <v>13180005</v>
      </c>
      <c r="F1002" t="s">
        <v>413</v>
      </c>
      <c r="G1002" s="4">
        <v>42679</v>
      </c>
      <c r="H1002" t="s">
        <v>21</v>
      </c>
      <c r="I1002" s="2">
        <v>30000</v>
      </c>
      <c r="K1002" s="2">
        <v>30000</v>
      </c>
      <c r="L1002" s="3">
        <v>1</v>
      </c>
      <c r="M1002" s="2">
        <v>30000</v>
      </c>
      <c r="N1002" s="3">
        <f t="array" ref="N1002">$D$4</f>
        <v>3.55</v>
      </c>
      <c r="O1002" s="2">
        <f t="array" ref="O1002">IF(Tabela_padrão__GM_CONTAS_PAGAR_ABERTOS[[#This Row],[SIGLA_MOEDA]]="US$",Tabela_padrão__GM_CONTAS_PAGAR_ABERTOS[[#This Row],[VALOR_DOCUM]]*$D$4,Tabela_padrão__GM_CONTAS_PAGAR_ABERTOS[[#This Row],[SALDO_CONVERTIDO]])</f>
        <v>30000</v>
      </c>
      <c r="P10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2" t="s">
        <v>414</v>
      </c>
      <c r="R1002" t="s">
        <v>2189</v>
      </c>
      <c r="S1002" s="1">
        <v>42557</v>
      </c>
      <c r="T1002" t="s">
        <v>2190</v>
      </c>
      <c r="U1002" s="3">
        <v>4.0303000000000004</v>
      </c>
      <c r="V1002" s="2">
        <f>Tabela_padrão__GM_CONTAS_PAGAR_ABERTOS[[#This Row],[PTAX DESEMB]]*Tabela_padrão__GM_CONTAS_PAGAR_ABERTOS[[#This Row],[VALOR_DOCUM]]</f>
        <v>120909.00000000001</v>
      </c>
    </row>
    <row r="1003" spans="1:22" hidden="1" x14ac:dyDescent="0.2">
      <c r="A1003" t="s">
        <v>17</v>
      </c>
      <c r="B1003" t="s">
        <v>25</v>
      </c>
      <c r="C1003" s="1">
        <v>42396</v>
      </c>
      <c r="D1003" t="s">
        <v>400</v>
      </c>
      <c r="E1003">
        <v>13101001</v>
      </c>
      <c r="F1003" t="s">
        <v>2191</v>
      </c>
      <c r="G1003" s="4">
        <v>42643</v>
      </c>
      <c r="H1003" t="s">
        <v>21</v>
      </c>
      <c r="I1003" s="2">
        <v>187600</v>
      </c>
      <c r="J1003">
        <v>4200</v>
      </c>
      <c r="K1003" s="2">
        <v>183400</v>
      </c>
      <c r="L1003" s="3">
        <v>1</v>
      </c>
      <c r="M1003" s="2">
        <v>183400</v>
      </c>
      <c r="N1003" s="3">
        <f t="array" ref="N1003">$D$4</f>
        <v>3.55</v>
      </c>
      <c r="O1003" s="2">
        <f t="array" ref="O1003">IF(Tabela_padrão__GM_CONTAS_PAGAR_ABERTOS[[#This Row],[SIGLA_MOEDA]]="US$",Tabela_padrão__GM_CONTAS_PAGAR_ABERTOS[[#This Row],[VALOR_DOCUM]]*$D$4,Tabela_padrão__GM_CONTAS_PAGAR_ABERTOS[[#This Row],[SALDO_CONVERTIDO]])</f>
        <v>183400</v>
      </c>
      <c r="P10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3" t="s">
        <v>28</v>
      </c>
      <c r="R1003" t="s">
        <v>2192</v>
      </c>
      <c r="S1003" s="1">
        <v>42557</v>
      </c>
      <c r="T1003" t="s">
        <v>2193</v>
      </c>
      <c r="U1003" s="3">
        <v>4.0967000000000002</v>
      </c>
      <c r="V1003" s="2">
        <f>Tabela_padrão__GM_CONTAS_PAGAR_ABERTOS[[#This Row],[PTAX DESEMB]]*Tabela_padrão__GM_CONTAS_PAGAR_ABERTOS[[#This Row],[VALOR_DOCUM]]</f>
        <v>768540.92</v>
      </c>
    </row>
    <row r="1004" spans="1:22" hidden="1" x14ac:dyDescent="0.2">
      <c r="A1004" t="s">
        <v>17</v>
      </c>
      <c r="B1004" t="s">
        <v>80</v>
      </c>
      <c r="C1004" s="1">
        <v>42412</v>
      </c>
      <c r="D1004" t="s">
        <v>2194</v>
      </c>
      <c r="E1004">
        <v>13101001</v>
      </c>
      <c r="F1004" t="s">
        <v>2195</v>
      </c>
      <c r="G1004" s="4">
        <v>42643</v>
      </c>
      <c r="H1004" t="s">
        <v>66</v>
      </c>
      <c r="I1004" s="2">
        <v>7020</v>
      </c>
      <c r="J1004">
        <v>0</v>
      </c>
      <c r="K1004" s="2">
        <v>7020</v>
      </c>
      <c r="L1004" s="3">
        <v>3.2904</v>
      </c>
      <c r="M1004" s="2">
        <v>23098.608</v>
      </c>
      <c r="N1004" s="3">
        <f t="array" ref="N1004">$D$4</f>
        <v>3.55</v>
      </c>
      <c r="O1004" s="2">
        <f t="array" ref="O1004">IF(Tabela_padrão__GM_CONTAS_PAGAR_ABERTOS[[#This Row],[SIGLA_MOEDA]]="US$",Tabela_padrão__GM_CONTAS_PAGAR_ABERTOS[[#This Row],[VALOR_DOCUM]]*$D$4,Tabela_padrão__GM_CONTAS_PAGAR_ABERTOS[[#This Row],[SALDO_CONVERTIDO]])</f>
        <v>24921</v>
      </c>
      <c r="P1004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1004" t="s">
        <v>28</v>
      </c>
      <c r="R1004" t="s">
        <v>2196</v>
      </c>
      <c r="S1004" s="1">
        <v>42557</v>
      </c>
      <c r="T1004" t="s">
        <v>2197</v>
      </c>
      <c r="U1004" s="3">
        <v>3.9641999999999999</v>
      </c>
      <c r="V1004" s="2">
        <f>Tabela_padrão__GM_CONTAS_PAGAR_ABERTOS[[#This Row],[PTAX DESEMB]]*Tabela_padrão__GM_CONTAS_PAGAR_ABERTOS[[#This Row],[VALOR_DOCUM]]</f>
        <v>27828.684000000001</v>
      </c>
    </row>
    <row r="1005" spans="1:22" hidden="1" x14ac:dyDescent="0.2">
      <c r="A1005" t="s">
        <v>17</v>
      </c>
      <c r="B1005" t="s">
        <v>202</v>
      </c>
      <c r="C1005" s="1">
        <v>42395</v>
      </c>
      <c r="D1005" t="s">
        <v>456</v>
      </c>
      <c r="E1005">
        <v>13115011</v>
      </c>
      <c r="F1005" t="s">
        <v>457</v>
      </c>
      <c r="G1005" s="4">
        <v>42625</v>
      </c>
      <c r="H1005" t="s">
        <v>21</v>
      </c>
      <c r="I1005" s="2">
        <v>2000</v>
      </c>
      <c r="K1005" s="2">
        <v>2000</v>
      </c>
      <c r="L1005" s="3">
        <v>1</v>
      </c>
      <c r="M1005" s="2">
        <v>2000</v>
      </c>
      <c r="N1005" s="3">
        <f t="array" ref="N1005">$D$4</f>
        <v>3.55</v>
      </c>
      <c r="O1005" s="2">
        <f t="array" ref="O1005">IF(Tabela_padrão__GM_CONTAS_PAGAR_ABERTOS[[#This Row],[SIGLA_MOEDA]]="US$",Tabela_padrão__GM_CONTAS_PAGAR_ABERTOS[[#This Row],[VALOR_DOCUM]]*$D$4,Tabela_padrão__GM_CONTAS_PAGAR_ABERTOS[[#This Row],[SALDO_CONVERTIDO]])</f>
        <v>2000</v>
      </c>
      <c r="P10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5" t="s">
        <v>458</v>
      </c>
      <c r="R1005" t="s">
        <v>459</v>
      </c>
      <c r="S1005" s="1">
        <v>42557</v>
      </c>
      <c r="T1005" t="s">
        <v>2198</v>
      </c>
      <c r="U1005" s="3">
        <v>4.1002000000000001</v>
      </c>
      <c r="V1005" s="2">
        <f>Tabela_padrão__GM_CONTAS_PAGAR_ABERTOS[[#This Row],[PTAX DESEMB]]*Tabela_padrão__GM_CONTAS_PAGAR_ABERTOS[[#This Row],[VALOR_DOCUM]]</f>
        <v>8200.4</v>
      </c>
    </row>
    <row r="1006" spans="1:22" hidden="1" x14ac:dyDescent="0.2">
      <c r="A1006" t="s">
        <v>17</v>
      </c>
      <c r="B1006" t="s">
        <v>18</v>
      </c>
      <c r="C1006" s="1">
        <v>42395</v>
      </c>
      <c r="D1006" t="s">
        <v>461</v>
      </c>
      <c r="E1006">
        <v>13130007</v>
      </c>
      <c r="F1006" t="s">
        <v>462</v>
      </c>
      <c r="G1006" s="4">
        <v>42618</v>
      </c>
      <c r="H1006" t="s">
        <v>21</v>
      </c>
      <c r="I1006" s="2">
        <v>550</v>
      </c>
      <c r="K1006" s="2">
        <v>550</v>
      </c>
      <c r="L1006" s="3">
        <v>1</v>
      </c>
      <c r="M1006" s="2">
        <v>550</v>
      </c>
      <c r="N1006" s="3">
        <f t="array" ref="N1006">$D$4</f>
        <v>3.55</v>
      </c>
      <c r="O1006" s="2">
        <f t="array" ref="O1006">IF(Tabela_padrão__GM_CONTAS_PAGAR_ABERTOS[[#This Row],[SIGLA_MOEDA]]="US$",Tabela_padrão__GM_CONTAS_PAGAR_ABERTOS[[#This Row],[VALOR_DOCUM]]*$D$4,Tabela_padrão__GM_CONTAS_PAGAR_ABERTOS[[#This Row],[SALDO_CONVERTIDO]])</f>
        <v>550</v>
      </c>
      <c r="P10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6" t="s">
        <v>463</v>
      </c>
      <c r="R1006" t="s">
        <v>464</v>
      </c>
      <c r="S1006" s="1">
        <v>42557</v>
      </c>
      <c r="T1006" t="s">
        <v>2199</v>
      </c>
      <c r="U1006" s="3">
        <v>4.1002000000000001</v>
      </c>
      <c r="V1006" s="2">
        <f>Tabela_padrão__GM_CONTAS_PAGAR_ABERTOS[[#This Row],[PTAX DESEMB]]*Tabela_padrão__GM_CONTAS_PAGAR_ABERTOS[[#This Row],[VALOR_DOCUM]]</f>
        <v>2255.11</v>
      </c>
    </row>
    <row r="1007" spans="1:22" hidden="1" x14ac:dyDescent="0.2">
      <c r="A1007" t="s">
        <v>17</v>
      </c>
      <c r="B1007" t="s">
        <v>330</v>
      </c>
      <c r="C1007" s="1">
        <v>42401</v>
      </c>
      <c r="D1007" t="s">
        <v>466</v>
      </c>
      <c r="E1007">
        <v>13103006</v>
      </c>
      <c r="F1007" t="s">
        <v>467</v>
      </c>
      <c r="G1007" s="4">
        <v>42575</v>
      </c>
      <c r="H1007" t="s">
        <v>21</v>
      </c>
      <c r="I1007" s="2">
        <v>2574.52</v>
      </c>
      <c r="K1007" s="2">
        <v>2574.52</v>
      </c>
      <c r="L1007" s="3">
        <v>1</v>
      </c>
      <c r="M1007" s="2">
        <v>2574.52</v>
      </c>
      <c r="N1007" s="3">
        <f t="array" ref="N1007">$D$4</f>
        <v>3.55</v>
      </c>
      <c r="O1007" s="2">
        <f t="array" ref="O1007">IF(Tabela_padrão__GM_CONTAS_PAGAR_ABERTOS[[#This Row],[SIGLA_MOEDA]]="US$",Tabela_padrão__GM_CONTAS_PAGAR_ABERTOS[[#This Row],[VALOR_DOCUM]]*$D$4,Tabela_padrão__GM_CONTAS_PAGAR_ABERTOS[[#This Row],[SALDO_CONVERTIDO]])</f>
        <v>2574.52</v>
      </c>
      <c r="P10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7" t="s">
        <v>28</v>
      </c>
      <c r="S1007" s="1">
        <v>42557</v>
      </c>
      <c r="T1007" t="s">
        <v>2200</v>
      </c>
      <c r="U1007" s="3">
        <v>4.0427999999999997</v>
      </c>
      <c r="V1007" s="2">
        <f>Tabela_padrão__GM_CONTAS_PAGAR_ABERTOS[[#This Row],[PTAX DESEMB]]*Tabela_padrão__GM_CONTAS_PAGAR_ABERTOS[[#This Row],[VALOR_DOCUM]]</f>
        <v>10408.269456</v>
      </c>
    </row>
    <row r="1008" spans="1:22" hidden="1" x14ac:dyDescent="0.2">
      <c r="A1008" t="s">
        <v>17</v>
      </c>
      <c r="B1008" t="s">
        <v>18</v>
      </c>
      <c r="C1008" s="1">
        <v>42398</v>
      </c>
      <c r="D1008" t="s">
        <v>470</v>
      </c>
      <c r="E1008">
        <v>19105029</v>
      </c>
      <c r="F1008" t="s">
        <v>1383</v>
      </c>
      <c r="G1008" s="4">
        <v>42623</v>
      </c>
      <c r="H1008" t="s">
        <v>21</v>
      </c>
      <c r="I1008" s="2">
        <v>26700</v>
      </c>
      <c r="K1008" s="2">
        <v>26700</v>
      </c>
      <c r="L1008" s="3">
        <v>1</v>
      </c>
      <c r="M1008" s="2">
        <v>26700</v>
      </c>
      <c r="N1008" s="3">
        <f t="array" ref="N1008">$D$4</f>
        <v>3.55</v>
      </c>
      <c r="O1008" s="2">
        <f t="array" ref="O1008">IF(Tabela_padrão__GM_CONTAS_PAGAR_ABERTOS[[#This Row],[SIGLA_MOEDA]]="US$",Tabela_padrão__GM_CONTAS_PAGAR_ABERTOS[[#This Row],[VALOR_DOCUM]]*$D$4,Tabela_padrão__GM_CONTAS_PAGAR_ABERTOS[[#This Row],[SALDO_CONVERTIDO]])</f>
        <v>26700</v>
      </c>
      <c r="P10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8" t="s">
        <v>338</v>
      </c>
      <c r="R1008" t="s">
        <v>1384</v>
      </c>
      <c r="S1008" s="1">
        <v>42557</v>
      </c>
      <c r="T1008" t="s">
        <v>2201</v>
      </c>
      <c r="U1008" s="3">
        <v>4.0838000000000001</v>
      </c>
      <c r="V1008" s="2">
        <f>Tabela_padrão__GM_CONTAS_PAGAR_ABERTOS[[#This Row],[PTAX DESEMB]]*Tabela_padrão__GM_CONTAS_PAGAR_ABERTOS[[#This Row],[VALOR_DOCUM]]</f>
        <v>109037.46</v>
      </c>
    </row>
    <row r="1009" spans="1:22" hidden="1" x14ac:dyDescent="0.2">
      <c r="A1009" t="s">
        <v>17</v>
      </c>
      <c r="B1009" t="s">
        <v>18</v>
      </c>
      <c r="C1009" s="1">
        <v>42398</v>
      </c>
      <c r="D1009" t="s">
        <v>470</v>
      </c>
      <c r="E1009">
        <v>19105029</v>
      </c>
      <c r="F1009" t="s">
        <v>471</v>
      </c>
      <c r="G1009" s="4">
        <v>42561</v>
      </c>
      <c r="H1009" t="s">
        <v>21</v>
      </c>
      <c r="I1009" s="2">
        <v>68300</v>
      </c>
      <c r="K1009" s="2">
        <v>68300</v>
      </c>
      <c r="L1009" s="3">
        <v>1</v>
      </c>
      <c r="M1009" s="2">
        <v>68300</v>
      </c>
      <c r="N1009" s="3">
        <f t="array" ref="N1009">$D$4</f>
        <v>3.55</v>
      </c>
      <c r="O1009" s="2">
        <f t="array" ref="O1009">IF(Tabela_padrão__GM_CONTAS_PAGAR_ABERTOS[[#This Row],[SIGLA_MOEDA]]="US$",Tabela_padrão__GM_CONTAS_PAGAR_ABERTOS[[#This Row],[VALOR_DOCUM]]*$D$4,Tabela_padrão__GM_CONTAS_PAGAR_ABERTOS[[#This Row],[SALDO_CONVERTIDO]])</f>
        <v>68300</v>
      </c>
      <c r="P10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09" t="s">
        <v>338</v>
      </c>
      <c r="R1009" t="s">
        <v>472</v>
      </c>
      <c r="S1009" s="1">
        <v>42557</v>
      </c>
      <c r="T1009" t="s">
        <v>2202</v>
      </c>
      <c r="U1009" s="3">
        <v>4.0838000000000001</v>
      </c>
      <c r="V1009" s="2">
        <f>Tabela_padrão__GM_CONTAS_PAGAR_ABERTOS[[#This Row],[PTAX DESEMB]]*Tabela_padrão__GM_CONTAS_PAGAR_ABERTOS[[#This Row],[VALOR_DOCUM]]</f>
        <v>278923.53999999998</v>
      </c>
    </row>
    <row r="1010" spans="1:22" hidden="1" x14ac:dyDescent="0.2">
      <c r="A1010" t="s">
        <v>17</v>
      </c>
      <c r="B1010" t="s">
        <v>18</v>
      </c>
      <c r="C1010" s="1">
        <v>42374</v>
      </c>
      <c r="D1010" t="s">
        <v>449</v>
      </c>
      <c r="E1010">
        <v>13130030</v>
      </c>
      <c r="F1010" t="s">
        <v>430</v>
      </c>
      <c r="G1010" s="4">
        <v>42587</v>
      </c>
      <c r="H1010" t="s">
        <v>21</v>
      </c>
      <c r="I1010" s="2">
        <v>8800</v>
      </c>
      <c r="K1010" s="2">
        <v>8800</v>
      </c>
      <c r="L1010" s="3">
        <v>1</v>
      </c>
      <c r="M1010" s="2">
        <v>8800</v>
      </c>
      <c r="N1010" s="3">
        <f t="array" ref="N1010">$D$4</f>
        <v>3.55</v>
      </c>
      <c r="O1010" s="2">
        <f t="array" ref="O1010">IF(Tabela_padrão__GM_CONTAS_PAGAR_ABERTOS[[#This Row],[SIGLA_MOEDA]]="US$",Tabela_padrão__GM_CONTAS_PAGAR_ABERTOS[[#This Row],[VALOR_DOCUM]]*$D$4,Tabela_padrão__GM_CONTAS_PAGAR_ABERTOS[[#This Row],[SALDO_CONVERTIDO]])</f>
        <v>8800</v>
      </c>
      <c r="P10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0" t="s">
        <v>312</v>
      </c>
      <c r="R1010" t="s">
        <v>450</v>
      </c>
      <c r="S1010" s="1">
        <v>42557</v>
      </c>
      <c r="T1010" t="s">
        <v>2203</v>
      </c>
      <c r="U1010" s="3">
        <v>4.0387000000000004</v>
      </c>
      <c r="V1010" s="2">
        <f>Tabela_padrão__GM_CONTAS_PAGAR_ABERTOS[[#This Row],[PTAX DESEMB]]*Tabela_padrão__GM_CONTAS_PAGAR_ABERTOS[[#This Row],[VALOR_DOCUM]]</f>
        <v>35540.560000000005</v>
      </c>
    </row>
    <row r="1011" spans="1:22" hidden="1" x14ac:dyDescent="0.2">
      <c r="A1011" t="s">
        <v>17</v>
      </c>
      <c r="B1011" t="s">
        <v>330</v>
      </c>
      <c r="C1011" s="1">
        <v>42412</v>
      </c>
      <c r="D1011" t="s">
        <v>466</v>
      </c>
      <c r="E1011">
        <v>13103006</v>
      </c>
      <c r="F1011" t="s">
        <v>1387</v>
      </c>
      <c r="G1011" s="4">
        <v>42637</v>
      </c>
      <c r="H1011" t="s">
        <v>21</v>
      </c>
      <c r="I1011" s="2">
        <v>1265.48</v>
      </c>
      <c r="K1011" s="2">
        <v>1265.48</v>
      </c>
      <c r="L1011" s="3">
        <v>1</v>
      </c>
      <c r="M1011" s="2">
        <v>1265.48</v>
      </c>
      <c r="N1011" s="3">
        <f t="array" ref="N1011">$D$4</f>
        <v>3.55</v>
      </c>
      <c r="O1011" s="2">
        <f t="array" ref="O1011">IF(Tabela_padrão__GM_CONTAS_PAGAR_ABERTOS[[#This Row],[SIGLA_MOEDA]]="US$",Tabela_padrão__GM_CONTAS_PAGAR_ABERTOS[[#This Row],[VALOR_DOCUM]]*$D$4,Tabela_padrão__GM_CONTAS_PAGAR_ABERTOS[[#This Row],[SALDO_CONVERTIDO]])</f>
        <v>1265.48</v>
      </c>
      <c r="P10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1" t="s">
        <v>28</v>
      </c>
      <c r="S1011" s="1">
        <v>42557</v>
      </c>
      <c r="T1011" t="s">
        <v>2204</v>
      </c>
      <c r="U1011" s="3">
        <v>3.9641999999999999</v>
      </c>
      <c r="V1011" s="2">
        <f>Tabela_padrão__GM_CONTAS_PAGAR_ABERTOS[[#This Row],[PTAX DESEMB]]*Tabela_padrão__GM_CONTAS_PAGAR_ABERTOS[[#This Row],[VALOR_DOCUM]]</f>
        <v>5016.6158160000005</v>
      </c>
    </row>
    <row r="1012" spans="1:22" hidden="1" x14ac:dyDescent="0.2">
      <c r="A1012" t="s">
        <v>17</v>
      </c>
      <c r="B1012" t="s">
        <v>330</v>
      </c>
      <c r="C1012" s="1">
        <v>42412</v>
      </c>
      <c r="D1012" t="s">
        <v>466</v>
      </c>
      <c r="E1012">
        <v>13103006</v>
      </c>
      <c r="F1012" t="s">
        <v>1387</v>
      </c>
      <c r="G1012" s="4">
        <v>42818</v>
      </c>
      <c r="H1012" t="s">
        <v>21</v>
      </c>
      <c r="I1012" s="2">
        <v>1265.49</v>
      </c>
      <c r="K1012" s="2">
        <v>1265.49</v>
      </c>
      <c r="L1012" s="3">
        <v>1</v>
      </c>
      <c r="M1012" s="2">
        <v>1265.49</v>
      </c>
      <c r="N1012" s="3">
        <f t="array" ref="N1012">$D$4</f>
        <v>3.55</v>
      </c>
      <c r="O1012" s="2">
        <f t="array" ref="O1012">IF(Tabela_padrão__GM_CONTAS_PAGAR_ABERTOS[[#This Row],[SIGLA_MOEDA]]="US$",Tabela_padrão__GM_CONTAS_PAGAR_ABERTOS[[#This Row],[VALOR_DOCUM]]*$D$4,Tabela_padrão__GM_CONTAS_PAGAR_ABERTOS[[#This Row],[SALDO_CONVERTIDO]])</f>
        <v>1265.49</v>
      </c>
      <c r="P10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2" t="s">
        <v>28</v>
      </c>
      <c r="S1012" s="1">
        <v>42557</v>
      </c>
      <c r="T1012" t="s">
        <v>2205</v>
      </c>
      <c r="U1012" s="3">
        <v>3.9641999999999999</v>
      </c>
      <c r="V1012" s="2">
        <f>Tabela_padrão__GM_CONTAS_PAGAR_ABERTOS[[#This Row],[PTAX DESEMB]]*Tabela_padrão__GM_CONTAS_PAGAR_ABERTOS[[#This Row],[VALOR_DOCUM]]</f>
        <v>5016.6554580000002</v>
      </c>
    </row>
    <row r="1013" spans="1:22" hidden="1" x14ac:dyDescent="0.2">
      <c r="A1013" t="s">
        <v>17</v>
      </c>
      <c r="B1013" t="s">
        <v>330</v>
      </c>
      <c r="C1013" s="1">
        <v>42412</v>
      </c>
      <c r="D1013" t="s">
        <v>466</v>
      </c>
      <c r="E1013">
        <v>13103006</v>
      </c>
      <c r="F1013" t="s">
        <v>1387</v>
      </c>
      <c r="G1013" s="4">
        <v>42790</v>
      </c>
      <c r="H1013" t="s">
        <v>21</v>
      </c>
      <c r="I1013" s="2">
        <v>1265.49</v>
      </c>
      <c r="J1013">
        <v>0</v>
      </c>
      <c r="K1013" s="2">
        <v>1265.49</v>
      </c>
      <c r="L1013" s="3">
        <v>1</v>
      </c>
      <c r="M1013" s="2">
        <v>1265.49</v>
      </c>
      <c r="N1013" s="3">
        <f t="array" ref="N1013">$D$4</f>
        <v>3.55</v>
      </c>
      <c r="O1013" s="2">
        <f t="array" ref="O1013">IF(Tabela_padrão__GM_CONTAS_PAGAR_ABERTOS[[#This Row],[SIGLA_MOEDA]]="US$",Tabela_padrão__GM_CONTAS_PAGAR_ABERTOS[[#This Row],[VALOR_DOCUM]]*$D$4,Tabela_padrão__GM_CONTAS_PAGAR_ABERTOS[[#This Row],[SALDO_CONVERTIDO]])</f>
        <v>1265.49</v>
      </c>
      <c r="P10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3" t="s">
        <v>28</v>
      </c>
      <c r="S1013" s="1">
        <v>42557</v>
      </c>
      <c r="T1013" t="s">
        <v>2206</v>
      </c>
      <c r="U1013" s="3">
        <v>3.9641999999999999</v>
      </c>
      <c r="V1013" s="2">
        <f>Tabela_padrão__GM_CONTAS_PAGAR_ABERTOS[[#This Row],[PTAX DESEMB]]*Tabela_padrão__GM_CONTAS_PAGAR_ABERTOS[[#This Row],[VALOR_DOCUM]]</f>
        <v>5016.6554580000002</v>
      </c>
    </row>
    <row r="1014" spans="1:22" hidden="1" x14ac:dyDescent="0.2">
      <c r="A1014" t="s">
        <v>17</v>
      </c>
      <c r="B1014" t="s">
        <v>18</v>
      </c>
      <c r="C1014" s="1">
        <v>42214</v>
      </c>
      <c r="D1014" t="s">
        <v>263</v>
      </c>
      <c r="E1014">
        <v>13140003</v>
      </c>
      <c r="F1014" t="s">
        <v>344</v>
      </c>
      <c r="G1014" s="4">
        <v>42901</v>
      </c>
      <c r="H1014" t="s">
        <v>66</v>
      </c>
      <c r="I1014" s="2">
        <v>496125</v>
      </c>
      <c r="K1014" s="2">
        <v>496125</v>
      </c>
      <c r="L1014" s="3">
        <v>3.2904</v>
      </c>
      <c r="M1014" s="2">
        <v>1632449.7</v>
      </c>
      <c r="N1014" s="3">
        <f t="array" ref="N1014">$D$4</f>
        <v>3.55</v>
      </c>
      <c r="O1014" s="2">
        <f t="array" ref="O1014">IF(Tabela_padrão__GM_CONTAS_PAGAR_ABERTOS[[#This Row],[SIGLA_MOEDA]]="US$",Tabela_padrão__GM_CONTAS_PAGAR_ABERTOS[[#This Row],[VALOR_DOCUM]]*$D$4,Tabela_padrão__GM_CONTAS_PAGAR_ABERTOS[[#This Row],[SALDO_CONVERTIDO]])</f>
        <v>1761243.75</v>
      </c>
      <c r="P1014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1014" t="s">
        <v>268</v>
      </c>
      <c r="R1014" t="s">
        <v>345</v>
      </c>
      <c r="S1014" s="1">
        <v>42557</v>
      </c>
      <c r="T1014" t="s">
        <v>5672</v>
      </c>
      <c r="U1014" s="3">
        <v>3.3815</v>
      </c>
      <c r="V1014" s="2">
        <f>Tabela_padrão__GM_CONTAS_PAGAR_ABERTOS[[#This Row],[PTAX DESEMB]]*Tabela_padrão__GM_CONTAS_PAGAR_ABERTOS[[#This Row],[VALOR_DOCUM]]</f>
        <v>1677646.6875</v>
      </c>
    </row>
    <row r="1015" spans="1:22" hidden="1" x14ac:dyDescent="0.2">
      <c r="A1015" t="s">
        <v>17</v>
      </c>
      <c r="B1015" t="s">
        <v>25</v>
      </c>
      <c r="C1015" s="1">
        <v>42439</v>
      </c>
      <c r="D1015" t="s">
        <v>2209</v>
      </c>
      <c r="E1015">
        <v>13101001</v>
      </c>
      <c r="F1015" t="s">
        <v>2210</v>
      </c>
      <c r="G1015" s="4">
        <v>42460</v>
      </c>
      <c r="H1015" t="s">
        <v>21</v>
      </c>
      <c r="I1015" s="2">
        <v>12010</v>
      </c>
      <c r="J1015">
        <v>0</v>
      </c>
      <c r="K1015" s="2">
        <v>12010</v>
      </c>
      <c r="L1015" s="3">
        <v>1</v>
      </c>
      <c r="M1015" s="2">
        <v>12010</v>
      </c>
      <c r="N1015" s="3">
        <f t="array" ref="N1015">$D$4</f>
        <v>3.55</v>
      </c>
      <c r="O1015" s="2">
        <f t="array" ref="O1015">IF(Tabela_padrão__GM_CONTAS_PAGAR_ABERTOS[[#This Row],[SIGLA_MOEDA]]="US$",Tabela_padrão__GM_CONTAS_PAGAR_ABERTOS[[#This Row],[VALOR_DOCUM]]*$D$4,Tabela_padrão__GM_CONTAS_PAGAR_ABERTOS[[#This Row],[SALDO_CONVERTIDO]])</f>
        <v>12010</v>
      </c>
      <c r="P10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5" t="s">
        <v>28</v>
      </c>
      <c r="R1015" t="s">
        <v>2211</v>
      </c>
      <c r="S1015" s="1">
        <v>42557</v>
      </c>
      <c r="T1015" t="s">
        <v>2212</v>
      </c>
      <c r="U1015" s="3">
        <v>3.7037</v>
      </c>
      <c r="V1015" s="2">
        <f>Tabela_padrão__GM_CONTAS_PAGAR_ABERTOS[[#This Row],[PTAX DESEMB]]*Tabela_padrão__GM_CONTAS_PAGAR_ABERTOS[[#This Row],[VALOR_DOCUM]]</f>
        <v>44481.436999999998</v>
      </c>
    </row>
    <row r="1016" spans="1:22" hidden="1" x14ac:dyDescent="0.2">
      <c r="A1016" t="s">
        <v>17</v>
      </c>
      <c r="B1016" t="s">
        <v>18</v>
      </c>
      <c r="C1016" s="1">
        <v>42283</v>
      </c>
      <c r="D1016" t="s">
        <v>263</v>
      </c>
      <c r="E1016">
        <v>13140003</v>
      </c>
      <c r="F1016" t="s">
        <v>372</v>
      </c>
      <c r="G1016" s="4">
        <v>42901</v>
      </c>
      <c r="H1016" t="s">
        <v>66</v>
      </c>
      <c r="I1016" s="2">
        <v>165375</v>
      </c>
      <c r="K1016" s="2">
        <v>165375</v>
      </c>
      <c r="L1016" s="3">
        <v>3.2904</v>
      </c>
      <c r="M1016" s="2">
        <v>544149.9</v>
      </c>
      <c r="N1016" s="3">
        <f t="array" ref="N1016">$D$4</f>
        <v>3.55</v>
      </c>
      <c r="O1016" s="2">
        <f t="array" ref="O1016">IF(Tabela_padrão__GM_CONTAS_PAGAR_ABERTOS[[#This Row],[SIGLA_MOEDA]]="US$",Tabela_padrão__GM_CONTAS_PAGAR_ABERTOS[[#This Row],[VALOR_DOCUM]]*$D$4,Tabela_padrão__GM_CONTAS_PAGAR_ABERTOS[[#This Row],[SALDO_CONVERTIDO]])</f>
        <v>587081.25</v>
      </c>
      <c r="P1016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016" t="s">
        <v>268</v>
      </c>
      <c r="R1016" t="s">
        <v>373</v>
      </c>
      <c r="S1016" s="1">
        <v>42557</v>
      </c>
      <c r="T1016" t="s">
        <v>5694</v>
      </c>
      <c r="U1016" s="3">
        <v>3.9140999999999999</v>
      </c>
      <c r="V1016" s="2">
        <f>Tabela_padrão__GM_CONTAS_PAGAR_ABERTOS[[#This Row],[PTAX DESEMB]]*Tabela_padrão__GM_CONTAS_PAGAR_ABERTOS[[#This Row],[VALOR_DOCUM]]</f>
        <v>647294.28749999998</v>
      </c>
    </row>
    <row r="1017" spans="1:22" hidden="1" x14ac:dyDescent="0.2">
      <c r="A1017" t="s">
        <v>285</v>
      </c>
      <c r="B1017" t="s">
        <v>18</v>
      </c>
      <c r="C1017" s="1">
        <v>42185</v>
      </c>
      <c r="D1017" t="s">
        <v>286</v>
      </c>
      <c r="E1017">
        <v>13101021</v>
      </c>
      <c r="F1017" t="s">
        <v>2216</v>
      </c>
      <c r="G1017" s="4">
        <v>42449</v>
      </c>
      <c r="H1017" t="s">
        <v>21</v>
      </c>
      <c r="I1017" s="2">
        <v>129507.66</v>
      </c>
      <c r="J1017">
        <v>0</v>
      </c>
      <c r="K1017" s="2">
        <v>129507.66</v>
      </c>
      <c r="L1017" s="3">
        <v>1</v>
      </c>
      <c r="M1017" s="2">
        <v>129507.66</v>
      </c>
      <c r="N1017" s="3">
        <f t="array" ref="N1017">$D$4</f>
        <v>3.55</v>
      </c>
      <c r="O1017" s="2">
        <f t="array" ref="O1017">IF(Tabela_padrão__GM_CONTAS_PAGAR_ABERTOS[[#This Row],[SIGLA_MOEDA]]="US$",Tabela_padrão__GM_CONTAS_PAGAR_ABERTOS[[#This Row],[VALOR_DOCUM]]*$D$4,Tabela_padrão__GM_CONTAS_PAGAR_ABERTOS[[#This Row],[SALDO_CONVERTIDO]])</f>
        <v>129507.66</v>
      </c>
      <c r="P10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7" t="s">
        <v>28</v>
      </c>
      <c r="R1017" t="s">
        <v>2217</v>
      </c>
      <c r="S1017" s="1">
        <v>42557</v>
      </c>
      <c r="T1017" t="s">
        <v>2218</v>
      </c>
      <c r="U1017" s="3">
        <v>3.1389999999999998</v>
      </c>
      <c r="V1017" s="2">
        <f>Tabela_padrão__GM_CONTAS_PAGAR_ABERTOS[[#This Row],[PTAX DESEMB]]*Tabela_padrão__GM_CONTAS_PAGAR_ABERTOS[[#This Row],[VALOR_DOCUM]]</f>
        <v>406524.54473999998</v>
      </c>
    </row>
    <row r="1018" spans="1:22" hidden="1" x14ac:dyDescent="0.2">
      <c r="A1018" t="s">
        <v>285</v>
      </c>
      <c r="B1018" t="s">
        <v>18</v>
      </c>
      <c r="C1018" s="1">
        <v>42424</v>
      </c>
      <c r="D1018" t="s">
        <v>496</v>
      </c>
      <c r="E1018">
        <v>15101003</v>
      </c>
      <c r="F1018" t="s">
        <v>2219</v>
      </c>
      <c r="G1018" s="4">
        <v>42424</v>
      </c>
      <c r="H1018" t="s">
        <v>21</v>
      </c>
      <c r="I1018" s="2">
        <v>37500</v>
      </c>
      <c r="J1018">
        <v>0</v>
      </c>
      <c r="K1018" s="2">
        <v>37500</v>
      </c>
      <c r="L1018" s="3">
        <v>1</v>
      </c>
      <c r="M1018" s="2">
        <v>37500</v>
      </c>
      <c r="N1018" s="3">
        <f t="array" ref="N1018">$D$4</f>
        <v>3.55</v>
      </c>
      <c r="O1018" s="2">
        <f t="array" ref="O1018">IF(Tabela_padrão__GM_CONTAS_PAGAR_ABERTOS[[#This Row],[SIGLA_MOEDA]]="US$",Tabela_padrão__GM_CONTAS_PAGAR_ABERTOS[[#This Row],[VALOR_DOCUM]]*$D$4,Tabela_padrão__GM_CONTAS_PAGAR_ABERTOS[[#This Row],[SALDO_CONVERTIDO]])</f>
        <v>37500</v>
      </c>
      <c r="P10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8" t="s">
        <v>28</v>
      </c>
      <c r="R1018" t="s">
        <v>498</v>
      </c>
      <c r="S1018" s="1">
        <v>42557</v>
      </c>
      <c r="T1018" t="s">
        <v>2220</v>
      </c>
      <c r="U1018" s="3">
        <v>3.9683999999999999</v>
      </c>
      <c r="V1018" s="2">
        <f>Tabela_padrão__GM_CONTAS_PAGAR_ABERTOS[[#This Row],[PTAX DESEMB]]*Tabela_padrão__GM_CONTAS_PAGAR_ABERTOS[[#This Row],[VALOR_DOCUM]]</f>
        <v>148815</v>
      </c>
    </row>
    <row r="1019" spans="1:22" hidden="1" x14ac:dyDescent="0.2">
      <c r="A1019" t="s">
        <v>285</v>
      </c>
      <c r="B1019" t="s">
        <v>18</v>
      </c>
      <c r="C1019" s="1">
        <v>42439</v>
      </c>
      <c r="D1019" t="s">
        <v>203</v>
      </c>
      <c r="E1019">
        <v>19105018</v>
      </c>
      <c r="F1019" t="s">
        <v>513</v>
      </c>
      <c r="G1019" s="4">
        <v>42684</v>
      </c>
      <c r="H1019" t="s">
        <v>21</v>
      </c>
      <c r="I1019" s="2">
        <v>45808.77</v>
      </c>
      <c r="K1019" s="2">
        <v>45808.77</v>
      </c>
      <c r="L1019" s="3">
        <v>1</v>
      </c>
      <c r="M1019" s="2">
        <v>45808.77</v>
      </c>
      <c r="N1019" s="3">
        <f t="array" ref="N1019">$D$4</f>
        <v>3.55</v>
      </c>
      <c r="O1019" s="2">
        <f t="array" ref="O1019">IF(Tabela_padrão__GM_CONTAS_PAGAR_ABERTOS[[#This Row],[SIGLA_MOEDA]]="US$",Tabela_padrão__GM_CONTAS_PAGAR_ABERTOS[[#This Row],[VALOR_DOCUM]]*$D$4,Tabela_padrão__GM_CONTAS_PAGAR_ABERTOS[[#This Row],[SALDO_CONVERTIDO]])</f>
        <v>45808.77</v>
      </c>
      <c r="P10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19" t="s">
        <v>514</v>
      </c>
      <c r="R1019" t="s">
        <v>515</v>
      </c>
      <c r="S1019" s="1">
        <v>42557</v>
      </c>
      <c r="T1019" t="s">
        <v>2221</v>
      </c>
      <c r="U1019" s="3">
        <v>3.7037</v>
      </c>
      <c r="V1019" s="2">
        <f>Tabela_padrão__GM_CONTAS_PAGAR_ABERTOS[[#This Row],[PTAX DESEMB]]*Tabela_padrão__GM_CONTAS_PAGAR_ABERTOS[[#This Row],[VALOR_DOCUM]]</f>
        <v>169661.94144899998</v>
      </c>
    </row>
    <row r="1020" spans="1:22" hidden="1" x14ac:dyDescent="0.2">
      <c r="A1020" t="s">
        <v>285</v>
      </c>
      <c r="B1020" t="s">
        <v>18</v>
      </c>
      <c r="C1020" s="1">
        <v>42439</v>
      </c>
      <c r="D1020" t="s">
        <v>203</v>
      </c>
      <c r="E1020">
        <v>19105018</v>
      </c>
      <c r="F1020" t="s">
        <v>513</v>
      </c>
      <c r="G1020" s="4">
        <v>42926</v>
      </c>
      <c r="H1020" t="s">
        <v>21</v>
      </c>
      <c r="I1020" s="2">
        <v>45808.77</v>
      </c>
      <c r="K1020" s="2">
        <v>45808.77</v>
      </c>
      <c r="L1020" s="3">
        <v>1</v>
      </c>
      <c r="M1020" s="2">
        <v>45808.77</v>
      </c>
      <c r="N1020" s="3">
        <f t="array" ref="N1020">$D$4</f>
        <v>3.55</v>
      </c>
      <c r="O1020" s="2">
        <f t="array" ref="O1020">IF(Tabela_padrão__GM_CONTAS_PAGAR_ABERTOS[[#This Row],[SIGLA_MOEDA]]="US$",Tabela_padrão__GM_CONTAS_PAGAR_ABERTOS[[#This Row],[VALOR_DOCUM]]*$D$4,Tabela_padrão__GM_CONTAS_PAGAR_ABERTOS[[#This Row],[SALDO_CONVERTIDO]])</f>
        <v>45808.77</v>
      </c>
      <c r="P10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0" t="s">
        <v>514</v>
      </c>
      <c r="R1020" t="s">
        <v>515</v>
      </c>
      <c r="S1020" s="1">
        <v>42557</v>
      </c>
      <c r="T1020" t="s">
        <v>2222</v>
      </c>
      <c r="U1020" s="3">
        <v>3.7037</v>
      </c>
      <c r="V1020" s="2">
        <f>Tabela_padrão__GM_CONTAS_PAGAR_ABERTOS[[#This Row],[PTAX DESEMB]]*Tabela_padrão__GM_CONTAS_PAGAR_ABERTOS[[#This Row],[VALOR_DOCUM]]</f>
        <v>169661.94144899998</v>
      </c>
    </row>
    <row r="1021" spans="1:22" hidden="1" x14ac:dyDescent="0.2">
      <c r="A1021" t="s">
        <v>17</v>
      </c>
      <c r="B1021" t="s">
        <v>25</v>
      </c>
      <c r="C1021" s="1">
        <v>42482</v>
      </c>
      <c r="D1021" t="s">
        <v>2223</v>
      </c>
      <c r="E1021">
        <v>15101003</v>
      </c>
      <c r="F1021" t="s">
        <v>2224</v>
      </c>
      <c r="G1021" s="4">
        <v>42613</v>
      </c>
      <c r="H1021" t="s">
        <v>21</v>
      </c>
      <c r="I1021" s="2">
        <v>60000</v>
      </c>
      <c r="K1021" s="2">
        <v>60000</v>
      </c>
      <c r="L1021" s="3">
        <v>1</v>
      </c>
      <c r="M1021" s="2">
        <v>60000</v>
      </c>
      <c r="N1021" s="3">
        <f t="array" ref="N1021">$D$4</f>
        <v>3.55</v>
      </c>
      <c r="O1021" s="2">
        <f t="array" ref="O1021">IF(Tabela_padrão__GM_CONTAS_PAGAR_ABERTOS[[#This Row],[SIGLA_MOEDA]]="US$",Tabela_padrão__GM_CONTAS_PAGAR_ABERTOS[[#This Row],[VALOR_DOCUM]]*$D$4,Tabela_padrão__GM_CONTAS_PAGAR_ABERTOS[[#This Row],[SALDO_CONVERTIDO]])</f>
        <v>60000</v>
      </c>
      <c r="P10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1" t="s">
        <v>607</v>
      </c>
      <c r="R1021" t="s">
        <v>2225</v>
      </c>
      <c r="S1021" s="1">
        <v>42557</v>
      </c>
      <c r="T1021" t="s">
        <v>2226</v>
      </c>
      <c r="U1021" s="3">
        <v>3.5503</v>
      </c>
      <c r="V1021" s="2">
        <f>Tabela_padrão__GM_CONTAS_PAGAR_ABERTOS[[#This Row],[PTAX DESEMB]]*Tabela_padrão__GM_CONTAS_PAGAR_ABERTOS[[#This Row],[VALOR_DOCUM]]</f>
        <v>213018</v>
      </c>
    </row>
    <row r="1022" spans="1:22" hidden="1" x14ac:dyDescent="0.2">
      <c r="A1022" t="s">
        <v>17</v>
      </c>
      <c r="B1022" t="s">
        <v>80</v>
      </c>
      <c r="C1022" s="1">
        <v>42482</v>
      </c>
      <c r="D1022" t="s">
        <v>1410</v>
      </c>
      <c r="E1022">
        <v>13101001</v>
      </c>
      <c r="F1022" t="s">
        <v>2227</v>
      </c>
      <c r="G1022" s="4">
        <v>42850</v>
      </c>
      <c r="H1022" t="s">
        <v>21</v>
      </c>
      <c r="I1022" s="2">
        <v>759772.5</v>
      </c>
      <c r="J1022">
        <v>0</v>
      </c>
      <c r="K1022" s="2">
        <v>759772.5</v>
      </c>
      <c r="L1022" s="3">
        <v>1</v>
      </c>
      <c r="M1022" s="2">
        <v>759772.5</v>
      </c>
      <c r="N1022" s="3">
        <f t="array" ref="N1022">$D$4</f>
        <v>3.55</v>
      </c>
      <c r="O1022" s="2">
        <f t="array" ref="O1022">IF(Tabela_padrão__GM_CONTAS_PAGAR_ABERTOS[[#This Row],[SIGLA_MOEDA]]="US$",Tabela_padrão__GM_CONTAS_PAGAR_ABERTOS[[#This Row],[VALOR_DOCUM]]*$D$4,Tabela_padrão__GM_CONTAS_PAGAR_ABERTOS[[#This Row],[SALDO_CONVERTIDO]])</f>
        <v>759772.5</v>
      </c>
      <c r="P10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2" t="s">
        <v>28</v>
      </c>
      <c r="R1022" t="s">
        <v>492</v>
      </c>
      <c r="S1022" s="1">
        <v>42557</v>
      </c>
      <c r="T1022" t="s">
        <v>2228</v>
      </c>
      <c r="U1022" s="3">
        <v>3.5503</v>
      </c>
      <c r="V1022" s="2">
        <f>Tabela_padrão__GM_CONTAS_PAGAR_ABERTOS[[#This Row],[PTAX DESEMB]]*Tabela_padrão__GM_CONTAS_PAGAR_ABERTOS[[#This Row],[VALOR_DOCUM]]</f>
        <v>2697420.30675</v>
      </c>
    </row>
    <row r="1023" spans="1:22" hidden="1" x14ac:dyDescent="0.2">
      <c r="A1023" t="s">
        <v>17</v>
      </c>
      <c r="B1023" t="s">
        <v>18</v>
      </c>
      <c r="C1023" s="1">
        <v>42466</v>
      </c>
      <c r="D1023" t="s">
        <v>203</v>
      </c>
      <c r="E1023">
        <v>19105029</v>
      </c>
      <c r="F1023" t="s">
        <v>526</v>
      </c>
      <c r="G1023" s="4">
        <v>44510</v>
      </c>
      <c r="H1023" t="s">
        <v>21</v>
      </c>
      <c r="I1023" s="2">
        <v>27801.58</v>
      </c>
      <c r="K1023" s="2">
        <v>27801.58</v>
      </c>
      <c r="L1023" s="3">
        <v>1</v>
      </c>
      <c r="M1023" s="2">
        <v>27801.58</v>
      </c>
      <c r="N1023" s="3">
        <f t="array" ref="N1023">$D$4</f>
        <v>3.55</v>
      </c>
      <c r="O1023" s="2">
        <f t="array" ref="O1023">IF(Tabela_padrão__GM_CONTAS_PAGAR_ABERTOS[[#This Row],[SIGLA_MOEDA]]="US$",Tabela_padrão__GM_CONTAS_PAGAR_ABERTOS[[#This Row],[VALOR_DOCUM]]*$D$4,Tabela_padrão__GM_CONTAS_PAGAR_ABERTOS[[#This Row],[SALDO_CONVERTIDO]])</f>
        <v>27801.58</v>
      </c>
      <c r="P10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3" t="s">
        <v>527</v>
      </c>
      <c r="R1023" t="s">
        <v>528</v>
      </c>
      <c r="S1023" s="1">
        <v>42557</v>
      </c>
      <c r="T1023" t="s">
        <v>2229</v>
      </c>
      <c r="U1023" s="3">
        <v>3.6581000000000001</v>
      </c>
      <c r="V1023" s="2">
        <f>Tabela_padrão__GM_CONTAS_PAGAR_ABERTOS[[#This Row],[PTAX DESEMB]]*Tabela_padrão__GM_CONTAS_PAGAR_ABERTOS[[#This Row],[VALOR_DOCUM]]</f>
        <v>101700.95979800001</v>
      </c>
    </row>
    <row r="1024" spans="1:22" hidden="1" x14ac:dyDescent="0.2">
      <c r="A1024" t="s">
        <v>17</v>
      </c>
      <c r="B1024" t="s">
        <v>18</v>
      </c>
      <c r="C1024" s="1">
        <v>42466</v>
      </c>
      <c r="D1024" t="s">
        <v>203</v>
      </c>
      <c r="E1024">
        <v>19105029</v>
      </c>
      <c r="F1024" t="s">
        <v>526</v>
      </c>
      <c r="G1024" s="4">
        <v>44602</v>
      </c>
      <c r="H1024" t="s">
        <v>21</v>
      </c>
      <c r="I1024" s="2">
        <v>27801.58</v>
      </c>
      <c r="K1024" s="2">
        <v>27801.58</v>
      </c>
      <c r="L1024" s="3">
        <v>1</v>
      </c>
      <c r="M1024" s="2">
        <v>27801.58</v>
      </c>
      <c r="N1024" s="3">
        <f t="array" ref="N1024">$D$4</f>
        <v>3.55</v>
      </c>
      <c r="O1024" s="2">
        <f t="array" ref="O1024">IF(Tabela_padrão__GM_CONTAS_PAGAR_ABERTOS[[#This Row],[SIGLA_MOEDA]]="US$",Tabela_padrão__GM_CONTAS_PAGAR_ABERTOS[[#This Row],[VALOR_DOCUM]]*$D$4,Tabela_padrão__GM_CONTAS_PAGAR_ABERTOS[[#This Row],[SALDO_CONVERTIDO]])</f>
        <v>27801.58</v>
      </c>
      <c r="P10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4" t="s">
        <v>527</v>
      </c>
      <c r="R1024" t="s">
        <v>528</v>
      </c>
      <c r="S1024" s="1">
        <v>42557</v>
      </c>
      <c r="T1024" t="s">
        <v>2230</v>
      </c>
      <c r="U1024" s="3">
        <v>3.6581000000000001</v>
      </c>
      <c r="V1024" s="2">
        <f>Tabela_padrão__GM_CONTAS_PAGAR_ABERTOS[[#This Row],[PTAX DESEMB]]*Tabela_padrão__GM_CONTAS_PAGAR_ABERTOS[[#This Row],[VALOR_DOCUM]]</f>
        <v>101700.95979800001</v>
      </c>
    </row>
    <row r="1025" spans="1:22" hidden="1" x14ac:dyDescent="0.2">
      <c r="A1025" t="s">
        <v>17</v>
      </c>
      <c r="B1025" t="s">
        <v>18</v>
      </c>
      <c r="C1025" s="1">
        <v>42466</v>
      </c>
      <c r="D1025" t="s">
        <v>203</v>
      </c>
      <c r="E1025">
        <v>19105029</v>
      </c>
      <c r="F1025" t="s">
        <v>526</v>
      </c>
      <c r="G1025" s="4">
        <v>44661</v>
      </c>
      <c r="H1025" t="s">
        <v>21</v>
      </c>
      <c r="I1025" s="2">
        <v>27801.58</v>
      </c>
      <c r="K1025" s="2">
        <v>27801.58</v>
      </c>
      <c r="L1025" s="3">
        <v>1</v>
      </c>
      <c r="M1025" s="2">
        <v>27801.58</v>
      </c>
      <c r="N1025" s="3">
        <f t="array" ref="N1025">$D$4</f>
        <v>3.55</v>
      </c>
      <c r="O1025" s="2">
        <f t="array" ref="O1025">IF(Tabela_padrão__GM_CONTAS_PAGAR_ABERTOS[[#This Row],[SIGLA_MOEDA]]="US$",Tabela_padrão__GM_CONTAS_PAGAR_ABERTOS[[#This Row],[VALOR_DOCUM]]*$D$4,Tabela_padrão__GM_CONTAS_PAGAR_ABERTOS[[#This Row],[SALDO_CONVERTIDO]])</f>
        <v>27801.58</v>
      </c>
      <c r="P10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5" t="s">
        <v>527</v>
      </c>
      <c r="R1025" t="s">
        <v>528</v>
      </c>
      <c r="S1025" s="1">
        <v>42557</v>
      </c>
      <c r="T1025" t="s">
        <v>2231</v>
      </c>
      <c r="U1025" s="3">
        <v>3.6581000000000001</v>
      </c>
      <c r="V1025" s="2">
        <f>Tabela_padrão__GM_CONTAS_PAGAR_ABERTOS[[#This Row],[PTAX DESEMB]]*Tabela_padrão__GM_CONTAS_PAGAR_ABERTOS[[#This Row],[VALOR_DOCUM]]</f>
        <v>101700.95979800001</v>
      </c>
    </row>
    <row r="1026" spans="1:22" hidden="1" x14ac:dyDescent="0.2">
      <c r="A1026" t="s">
        <v>17</v>
      </c>
      <c r="B1026" t="s">
        <v>18</v>
      </c>
      <c r="C1026" s="1">
        <v>42466</v>
      </c>
      <c r="D1026" t="s">
        <v>203</v>
      </c>
      <c r="E1026">
        <v>19105029</v>
      </c>
      <c r="F1026" t="s">
        <v>526</v>
      </c>
      <c r="G1026" s="4">
        <v>44995</v>
      </c>
      <c r="H1026" t="s">
        <v>21</v>
      </c>
      <c r="I1026" s="2">
        <v>27801.58</v>
      </c>
      <c r="K1026" s="2">
        <v>27801.58</v>
      </c>
      <c r="L1026" s="3">
        <v>1</v>
      </c>
      <c r="M1026" s="2">
        <v>27801.58</v>
      </c>
      <c r="N1026" s="3">
        <f t="array" ref="N1026">$D$4</f>
        <v>3.55</v>
      </c>
      <c r="O1026" s="2">
        <f t="array" ref="O1026">IF(Tabela_padrão__GM_CONTAS_PAGAR_ABERTOS[[#This Row],[SIGLA_MOEDA]]="US$",Tabela_padrão__GM_CONTAS_PAGAR_ABERTOS[[#This Row],[VALOR_DOCUM]]*$D$4,Tabela_padrão__GM_CONTAS_PAGAR_ABERTOS[[#This Row],[SALDO_CONVERTIDO]])</f>
        <v>27801.58</v>
      </c>
      <c r="P10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6" t="s">
        <v>527</v>
      </c>
      <c r="R1026" t="s">
        <v>528</v>
      </c>
      <c r="S1026" s="1">
        <v>42557</v>
      </c>
      <c r="T1026" t="s">
        <v>2232</v>
      </c>
      <c r="U1026" s="3">
        <v>3.6581000000000001</v>
      </c>
      <c r="V1026" s="2">
        <f>Tabela_padrão__GM_CONTAS_PAGAR_ABERTOS[[#This Row],[PTAX DESEMB]]*Tabela_padrão__GM_CONTAS_PAGAR_ABERTOS[[#This Row],[VALOR_DOCUM]]</f>
        <v>101700.95979800001</v>
      </c>
    </row>
    <row r="1027" spans="1:22" hidden="1" x14ac:dyDescent="0.2">
      <c r="A1027" t="s">
        <v>17</v>
      </c>
      <c r="B1027" t="s">
        <v>18</v>
      </c>
      <c r="C1027" s="1">
        <v>42466</v>
      </c>
      <c r="D1027" t="s">
        <v>203</v>
      </c>
      <c r="E1027">
        <v>19105029</v>
      </c>
      <c r="F1027" t="s">
        <v>526</v>
      </c>
      <c r="G1027" s="4">
        <v>45148</v>
      </c>
      <c r="H1027" t="s">
        <v>21</v>
      </c>
      <c r="I1027" s="2">
        <v>27801.58</v>
      </c>
      <c r="K1027" s="2">
        <v>27801.58</v>
      </c>
      <c r="L1027" s="3">
        <v>1</v>
      </c>
      <c r="M1027" s="2">
        <v>27801.58</v>
      </c>
      <c r="N1027" s="3">
        <f t="array" ref="N1027">$D$4</f>
        <v>3.55</v>
      </c>
      <c r="O1027" s="2">
        <f t="array" ref="O1027">IF(Tabela_padrão__GM_CONTAS_PAGAR_ABERTOS[[#This Row],[SIGLA_MOEDA]]="US$",Tabela_padrão__GM_CONTAS_PAGAR_ABERTOS[[#This Row],[VALOR_DOCUM]]*$D$4,Tabela_padrão__GM_CONTAS_PAGAR_ABERTOS[[#This Row],[SALDO_CONVERTIDO]])</f>
        <v>27801.58</v>
      </c>
      <c r="P10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7" t="s">
        <v>527</v>
      </c>
      <c r="R1027" t="s">
        <v>528</v>
      </c>
      <c r="S1027" s="1">
        <v>42557</v>
      </c>
      <c r="T1027" t="s">
        <v>2233</v>
      </c>
      <c r="U1027" s="3">
        <v>3.6581000000000001</v>
      </c>
      <c r="V1027" s="2">
        <f>Tabela_padrão__GM_CONTAS_PAGAR_ABERTOS[[#This Row],[PTAX DESEMB]]*Tabela_padrão__GM_CONTAS_PAGAR_ABERTOS[[#This Row],[VALOR_DOCUM]]</f>
        <v>101700.95979800001</v>
      </c>
    </row>
    <row r="1028" spans="1:22" hidden="1" x14ac:dyDescent="0.2">
      <c r="A1028" t="s">
        <v>17</v>
      </c>
      <c r="B1028" t="s">
        <v>18</v>
      </c>
      <c r="C1028" s="1">
        <v>42466</v>
      </c>
      <c r="D1028" t="s">
        <v>203</v>
      </c>
      <c r="E1028">
        <v>19105029</v>
      </c>
      <c r="F1028" t="s">
        <v>526</v>
      </c>
      <c r="G1028" s="4">
        <v>45332</v>
      </c>
      <c r="H1028" t="s">
        <v>21</v>
      </c>
      <c r="I1028" s="2">
        <v>27801.58</v>
      </c>
      <c r="K1028" s="2">
        <v>27801.58</v>
      </c>
      <c r="L1028" s="3">
        <v>1</v>
      </c>
      <c r="M1028" s="2">
        <v>27801.58</v>
      </c>
      <c r="N1028" s="3">
        <f t="array" ref="N1028">$D$4</f>
        <v>3.55</v>
      </c>
      <c r="O1028" s="2">
        <f t="array" ref="O1028">IF(Tabela_padrão__GM_CONTAS_PAGAR_ABERTOS[[#This Row],[SIGLA_MOEDA]]="US$",Tabela_padrão__GM_CONTAS_PAGAR_ABERTOS[[#This Row],[VALOR_DOCUM]]*$D$4,Tabela_padrão__GM_CONTAS_PAGAR_ABERTOS[[#This Row],[SALDO_CONVERTIDO]])</f>
        <v>27801.58</v>
      </c>
      <c r="P10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8" t="s">
        <v>527</v>
      </c>
      <c r="R1028" t="s">
        <v>528</v>
      </c>
      <c r="S1028" s="1">
        <v>42557</v>
      </c>
      <c r="T1028" t="s">
        <v>2234</v>
      </c>
      <c r="U1028" s="3">
        <v>3.6581000000000001</v>
      </c>
      <c r="V1028" s="2">
        <f>Tabela_padrão__GM_CONTAS_PAGAR_ABERTOS[[#This Row],[PTAX DESEMB]]*Tabela_padrão__GM_CONTAS_PAGAR_ABERTOS[[#This Row],[VALOR_DOCUM]]</f>
        <v>101700.95979800001</v>
      </c>
    </row>
    <row r="1029" spans="1:22" hidden="1" x14ac:dyDescent="0.2">
      <c r="A1029" t="s">
        <v>17</v>
      </c>
      <c r="B1029" t="s">
        <v>18</v>
      </c>
      <c r="C1029" s="1">
        <v>42466</v>
      </c>
      <c r="D1029" t="s">
        <v>203</v>
      </c>
      <c r="E1029">
        <v>19105029</v>
      </c>
      <c r="F1029" t="s">
        <v>526</v>
      </c>
      <c r="G1029" s="4">
        <v>45392</v>
      </c>
      <c r="H1029" t="s">
        <v>21</v>
      </c>
      <c r="I1029" s="2">
        <v>27801.58</v>
      </c>
      <c r="K1029" s="2">
        <v>27801.58</v>
      </c>
      <c r="L1029" s="3">
        <v>1</v>
      </c>
      <c r="M1029" s="2">
        <v>27801.58</v>
      </c>
      <c r="N1029" s="3">
        <f t="array" ref="N1029">$D$4</f>
        <v>3.55</v>
      </c>
      <c r="O1029" s="2">
        <f t="array" ref="O1029">IF(Tabela_padrão__GM_CONTAS_PAGAR_ABERTOS[[#This Row],[SIGLA_MOEDA]]="US$",Tabela_padrão__GM_CONTAS_PAGAR_ABERTOS[[#This Row],[VALOR_DOCUM]]*$D$4,Tabela_padrão__GM_CONTAS_PAGAR_ABERTOS[[#This Row],[SALDO_CONVERTIDO]])</f>
        <v>27801.58</v>
      </c>
      <c r="P10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29" t="s">
        <v>527</v>
      </c>
      <c r="R1029" t="s">
        <v>528</v>
      </c>
      <c r="S1029" s="1">
        <v>42557</v>
      </c>
      <c r="T1029" t="s">
        <v>2235</v>
      </c>
      <c r="U1029" s="3">
        <v>3.6581000000000001</v>
      </c>
      <c r="V1029" s="2">
        <f>Tabela_padrão__GM_CONTAS_PAGAR_ABERTOS[[#This Row],[PTAX DESEMB]]*Tabela_padrão__GM_CONTAS_PAGAR_ABERTOS[[#This Row],[VALOR_DOCUM]]</f>
        <v>101700.95979800001</v>
      </c>
    </row>
    <row r="1030" spans="1:22" hidden="1" x14ac:dyDescent="0.2">
      <c r="A1030" t="s">
        <v>17</v>
      </c>
      <c r="B1030" t="s">
        <v>18</v>
      </c>
      <c r="C1030" s="1">
        <v>42466</v>
      </c>
      <c r="D1030" t="s">
        <v>203</v>
      </c>
      <c r="E1030">
        <v>19105029</v>
      </c>
      <c r="F1030" t="s">
        <v>526</v>
      </c>
      <c r="G1030" s="4">
        <v>42745</v>
      </c>
      <c r="H1030" t="s">
        <v>21</v>
      </c>
      <c r="I1030" s="2">
        <v>18404.310000000001</v>
      </c>
      <c r="K1030" s="2">
        <v>18404.310000000001</v>
      </c>
      <c r="L1030" s="3">
        <v>1</v>
      </c>
      <c r="M1030" s="2">
        <v>18404.310000000001</v>
      </c>
      <c r="N1030" s="3">
        <f t="array" ref="N1030">$D$4</f>
        <v>3.55</v>
      </c>
      <c r="O1030" s="2">
        <f t="array" ref="O1030">IF(Tabela_padrão__GM_CONTAS_PAGAR_ABERTOS[[#This Row],[SIGLA_MOEDA]]="US$",Tabela_padrão__GM_CONTAS_PAGAR_ABERTOS[[#This Row],[VALOR_DOCUM]]*$D$4,Tabela_padrão__GM_CONTAS_PAGAR_ABERTOS[[#This Row],[SALDO_CONVERTIDO]])</f>
        <v>18404.310000000001</v>
      </c>
      <c r="P10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0" t="s">
        <v>527</v>
      </c>
      <c r="R1030" t="s">
        <v>528</v>
      </c>
      <c r="S1030" s="1">
        <v>42557</v>
      </c>
      <c r="T1030" t="s">
        <v>2236</v>
      </c>
      <c r="U1030" s="3">
        <v>3.6581000000000001</v>
      </c>
      <c r="V1030" s="2">
        <f>Tabela_padrão__GM_CONTAS_PAGAR_ABERTOS[[#This Row],[PTAX DESEMB]]*Tabela_padrão__GM_CONTAS_PAGAR_ABERTOS[[#This Row],[VALOR_DOCUM]]</f>
        <v>67324.806411000012</v>
      </c>
    </row>
    <row r="1031" spans="1:22" hidden="1" x14ac:dyDescent="0.2">
      <c r="A1031" t="s">
        <v>17</v>
      </c>
      <c r="B1031" t="s">
        <v>18</v>
      </c>
      <c r="C1031" s="1">
        <v>42466</v>
      </c>
      <c r="D1031" t="s">
        <v>203</v>
      </c>
      <c r="E1031">
        <v>19105029</v>
      </c>
      <c r="F1031" t="s">
        <v>526</v>
      </c>
      <c r="G1031" s="4">
        <v>42776</v>
      </c>
      <c r="H1031" t="s">
        <v>21</v>
      </c>
      <c r="I1031" s="2">
        <v>18216.509999999998</v>
      </c>
      <c r="K1031" s="2">
        <v>18216.509999999998</v>
      </c>
      <c r="L1031" s="3">
        <v>1</v>
      </c>
      <c r="M1031" s="2">
        <v>18216.509999999998</v>
      </c>
      <c r="N1031" s="3">
        <f t="array" ref="N1031">$D$4</f>
        <v>3.55</v>
      </c>
      <c r="O1031" s="2">
        <f t="array" ref="O1031">IF(Tabela_padrão__GM_CONTAS_PAGAR_ABERTOS[[#This Row],[SIGLA_MOEDA]]="US$",Tabela_padrão__GM_CONTAS_PAGAR_ABERTOS[[#This Row],[VALOR_DOCUM]]*$D$4,Tabela_padrão__GM_CONTAS_PAGAR_ABERTOS[[#This Row],[SALDO_CONVERTIDO]])</f>
        <v>18216.509999999998</v>
      </c>
      <c r="P10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1" t="s">
        <v>527</v>
      </c>
      <c r="R1031" t="s">
        <v>528</v>
      </c>
      <c r="S1031" s="1">
        <v>42557</v>
      </c>
      <c r="T1031" t="s">
        <v>2237</v>
      </c>
      <c r="U1031" s="3">
        <v>3.6581000000000001</v>
      </c>
      <c r="V1031" s="2">
        <f>Tabela_padrão__GM_CONTAS_PAGAR_ABERTOS[[#This Row],[PTAX DESEMB]]*Tabela_padrão__GM_CONTAS_PAGAR_ABERTOS[[#This Row],[VALOR_DOCUM]]</f>
        <v>66637.815231</v>
      </c>
    </row>
    <row r="1032" spans="1:22" hidden="1" x14ac:dyDescent="0.2">
      <c r="A1032" t="s">
        <v>17</v>
      </c>
      <c r="B1032" t="s">
        <v>18</v>
      </c>
      <c r="C1032" s="1">
        <v>42466</v>
      </c>
      <c r="D1032" t="s">
        <v>203</v>
      </c>
      <c r="E1032">
        <v>19105029</v>
      </c>
      <c r="F1032" t="s">
        <v>526</v>
      </c>
      <c r="G1032" s="4">
        <v>42835</v>
      </c>
      <c r="H1032" t="s">
        <v>21</v>
      </c>
      <c r="I1032" s="2">
        <v>17840.91</v>
      </c>
      <c r="K1032" s="2">
        <v>17840.91</v>
      </c>
      <c r="L1032" s="3">
        <v>1</v>
      </c>
      <c r="M1032" s="2">
        <v>17840.91</v>
      </c>
      <c r="N1032" s="3">
        <f t="array" ref="N1032">$D$4</f>
        <v>3.55</v>
      </c>
      <c r="O1032" s="2">
        <f t="array" ref="O1032">IF(Tabela_padrão__GM_CONTAS_PAGAR_ABERTOS[[#This Row],[SIGLA_MOEDA]]="US$",Tabela_padrão__GM_CONTAS_PAGAR_ABERTOS[[#This Row],[VALOR_DOCUM]]*$D$4,Tabela_padrão__GM_CONTAS_PAGAR_ABERTOS[[#This Row],[SALDO_CONVERTIDO]])</f>
        <v>17840.91</v>
      </c>
      <c r="P10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2" t="s">
        <v>527</v>
      </c>
      <c r="R1032" t="s">
        <v>528</v>
      </c>
      <c r="S1032" s="1">
        <v>42557</v>
      </c>
      <c r="T1032" t="s">
        <v>2238</v>
      </c>
      <c r="U1032" s="3">
        <v>3.6581000000000001</v>
      </c>
      <c r="V1032" s="2">
        <f>Tabela_padrão__GM_CONTAS_PAGAR_ABERTOS[[#This Row],[PTAX DESEMB]]*Tabela_padrão__GM_CONTAS_PAGAR_ABERTOS[[#This Row],[VALOR_DOCUM]]</f>
        <v>65263.832870999999</v>
      </c>
    </row>
    <row r="1033" spans="1:22" hidden="1" x14ac:dyDescent="0.2">
      <c r="A1033" t="s">
        <v>17</v>
      </c>
      <c r="B1033" t="s">
        <v>18</v>
      </c>
      <c r="C1033" s="1">
        <v>42466</v>
      </c>
      <c r="D1033" t="s">
        <v>203</v>
      </c>
      <c r="E1033">
        <v>19105029</v>
      </c>
      <c r="F1033" t="s">
        <v>526</v>
      </c>
      <c r="G1033" s="4">
        <v>42865</v>
      </c>
      <c r="H1033" t="s">
        <v>21</v>
      </c>
      <c r="I1033" s="2">
        <v>17653.11</v>
      </c>
      <c r="K1033" s="2">
        <v>17653.11</v>
      </c>
      <c r="L1033" s="3">
        <v>1</v>
      </c>
      <c r="M1033" s="2">
        <v>17653.11</v>
      </c>
      <c r="N1033" s="3">
        <f t="array" ref="N1033">$D$4</f>
        <v>3.55</v>
      </c>
      <c r="O1033" s="2">
        <f t="array" ref="O1033">IF(Tabela_padrão__GM_CONTAS_PAGAR_ABERTOS[[#This Row],[SIGLA_MOEDA]]="US$",Tabela_padrão__GM_CONTAS_PAGAR_ABERTOS[[#This Row],[VALOR_DOCUM]]*$D$4,Tabela_padrão__GM_CONTAS_PAGAR_ABERTOS[[#This Row],[SALDO_CONVERTIDO]])</f>
        <v>17653.11</v>
      </c>
      <c r="P10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3" t="s">
        <v>527</v>
      </c>
      <c r="R1033" t="s">
        <v>528</v>
      </c>
      <c r="S1033" s="1">
        <v>42557</v>
      </c>
      <c r="T1033" t="s">
        <v>2239</v>
      </c>
      <c r="U1033" s="3">
        <v>3.6581000000000001</v>
      </c>
      <c r="V1033" s="2">
        <f>Tabela_padrão__GM_CONTAS_PAGAR_ABERTOS[[#This Row],[PTAX DESEMB]]*Tabela_padrão__GM_CONTAS_PAGAR_ABERTOS[[#This Row],[VALOR_DOCUM]]</f>
        <v>64576.841691000001</v>
      </c>
    </row>
    <row r="1034" spans="1:22" hidden="1" x14ac:dyDescent="0.2">
      <c r="A1034" t="s">
        <v>17</v>
      </c>
      <c r="B1034" t="s">
        <v>18</v>
      </c>
      <c r="C1034" s="1">
        <v>42466</v>
      </c>
      <c r="D1034" t="s">
        <v>203</v>
      </c>
      <c r="E1034">
        <v>19105029</v>
      </c>
      <c r="F1034" t="s">
        <v>526</v>
      </c>
      <c r="G1034" s="4">
        <v>43079</v>
      </c>
      <c r="H1034" t="s">
        <v>21</v>
      </c>
      <c r="I1034" s="2">
        <v>16338.52</v>
      </c>
      <c r="K1034" s="2">
        <v>16338.52</v>
      </c>
      <c r="L1034" s="3">
        <v>1</v>
      </c>
      <c r="M1034" s="2">
        <v>16338.52</v>
      </c>
      <c r="N1034" s="3">
        <f t="array" ref="N1034">$D$4</f>
        <v>3.55</v>
      </c>
      <c r="O1034" s="2">
        <f t="array" ref="O1034">IF(Tabela_padrão__GM_CONTAS_PAGAR_ABERTOS[[#This Row],[SIGLA_MOEDA]]="US$",Tabela_padrão__GM_CONTAS_PAGAR_ABERTOS[[#This Row],[VALOR_DOCUM]]*$D$4,Tabela_padrão__GM_CONTAS_PAGAR_ABERTOS[[#This Row],[SALDO_CONVERTIDO]])</f>
        <v>16338.52</v>
      </c>
      <c r="P10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4" t="s">
        <v>527</v>
      </c>
      <c r="R1034" t="s">
        <v>528</v>
      </c>
      <c r="S1034" s="1">
        <v>42557</v>
      </c>
      <c r="T1034" t="s">
        <v>2240</v>
      </c>
      <c r="U1034" s="3">
        <v>3.6581000000000001</v>
      </c>
      <c r="V1034" s="2">
        <f>Tabela_padrão__GM_CONTAS_PAGAR_ABERTOS[[#This Row],[PTAX DESEMB]]*Tabela_padrão__GM_CONTAS_PAGAR_ABERTOS[[#This Row],[VALOR_DOCUM]]</f>
        <v>59767.940012000006</v>
      </c>
    </row>
    <row r="1035" spans="1:22" hidden="1" x14ac:dyDescent="0.2">
      <c r="A1035" t="s">
        <v>17</v>
      </c>
      <c r="B1035" t="s">
        <v>18</v>
      </c>
      <c r="C1035" s="1">
        <v>42466</v>
      </c>
      <c r="D1035" t="s">
        <v>203</v>
      </c>
      <c r="E1035">
        <v>19105029</v>
      </c>
      <c r="F1035" t="s">
        <v>526</v>
      </c>
      <c r="G1035" s="4">
        <v>43169</v>
      </c>
      <c r="H1035" t="s">
        <v>21</v>
      </c>
      <c r="I1035" s="2">
        <v>15775.12</v>
      </c>
      <c r="K1035" s="2">
        <v>15775.12</v>
      </c>
      <c r="L1035" s="3">
        <v>1</v>
      </c>
      <c r="M1035" s="2">
        <v>15775.12</v>
      </c>
      <c r="N1035" s="3">
        <f t="array" ref="N1035">$D$4</f>
        <v>3.55</v>
      </c>
      <c r="O1035" s="2">
        <f t="array" ref="O1035">IF(Tabela_padrão__GM_CONTAS_PAGAR_ABERTOS[[#This Row],[SIGLA_MOEDA]]="US$",Tabela_padrão__GM_CONTAS_PAGAR_ABERTOS[[#This Row],[VALOR_DOCUM]]*$D$4,Tabela_padrão__GM_CONTAS_PAGAR_ABERTOS[[#This Row],[SALDO_CONVERTIDO]])</f>
        <v>15775.12</v>
      </c>
      <c r="P10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5" t="s">
        <v>527</v>
      </c>
      <c r="R1035" t="s">
        <v>528</v>
      </c>
      <c r="S1035" s="1">
        <v>42557</v>
      </c>
      <c r="T1035" t="s">
        <v>2241</v>
      </c>
      <c r="U1035" s="3">
        <v>3.6581000000000001</v>
      </c>
      <c r="V1035" s="2">
        <f>Tabela_padrão__GM_CONTAS_PAGAR_ABERTOS[[#This Row],[PTAX DESEMB]]*Tabela_padrão__GM_CONTAS_PAGAR_ABERTOS[[#This Row],[VALOR_DOCUM]]</f>
        <v>57706.966472000007</v>
      </c>
    </row>
    <row r="1036" spans="1:22" hidden="1" x14ac:dyDescent="0.2">
      <c r="A1036" t="s">
        <v>17</v>
      </c>
      <c r="B1036" t="s">
        <v>18</v>
      </c>
      <c r="C1036" s="1">
        <v>42466</v>
      </c>
      <c r="D1036" t="s">
        <v>203</v>
      </c>
      <c r="E1036">
        <v>19105029</v>
      </c>
      <c r="F1036" t="s">
        <v>526</v>
      </c>
      <c r="G1036" s="4">
        <v>43322</v>
      </c>
      <c r="H1036" t="s">
        <v>21</v>
      </c>
      <c r="I1036" s="2">
        <v>14836.13</v>
      </c>
      <c r="K1036" s="2">
        <v>14836.13</v>
      </c>
      <c r="L1036" s="3">
        <v>1</v>
      </c>
      <c r="M1036" s="2">
        <v>14836.13</v>
      </c>
      <c r="N1036" s="3">
        <f t="array" ref="N1036">$D$4</f>
        <v>3.55</v>
      </c>
      <c r="O1036" s="2">
        <f t="array" ref="O1036">IF(Tabela_padrão__GM_CONTAS_PAGAR_ABERTOS[[#This Row],[SIGLA_MOEDA]]="US$",Tabela_padrão__GM_CONTAS_PAGAR_ABERTOS[[#This Row],[VALOR_DOCUM]]*$D$4,Tabela_padrão__GM_CONTAS_PAGAR_ABERTOS[[#This Row],[SALDO_CONVERTIDO]])</f>
        <v>14836.13</v>
      </c>
      <c r="P10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6" t="s">
        <v>527</v>
      </c>
      <c r="R1036" t="s">
        <v>528</v>
      </c>
      <c r="S1036" s="1">
        <v>42557</v>
      </c>
      <c r="T1036" t="s">
        <v>2242</v>
      </c>
      <c r="U1036" s="3">
        <v>3.6581000000000001</v>
      </c>
      <c r="V1036" s="2">
        <f>Tabela_padrão__GM_CONTAS_PAGAR_ABERTOS[[#This Row],[PTAX DESEMB]]*Tabela_padrão__GM_CONTAS_PAGAR_ABERTOS[[#This Row],[VALOR_DOCUM]]</f>
        <v>54272.047153</v>
      </c>
    </row>
    <row r="1037" spans="1:22" hidden="1" x14ac:dyDescent="0.2">
      <c r="A1037" t="s">
        <v>17</v>
      </c>
      <c r="B1037" t="s">
        <v>18</v>
      </c>
      <c r="C1037" s="1">
        <v>42466</v>
      </c>
      <c r="D1037" t="s">
        <v>203</v>
      </c>
      <c r="E1037">
        <v>19105029</v>
      </c>
      <c r="F1037" t="s">
        <v>526</v>
      </c>
      <c r="G1037" s="4">
        <v>43534</v>
      </c>
      <c r="H1037" t="s">
        <v>21</v>
      </c>
      <c r="I1037" s="2">
        <v>13521.54</v>
      </c>
      <c r="K1037" s="2">
        <v>13521.54</v>
      </c>
      <c r="L1037" s="3">
        <v>1</v>
      </c>
      <c r="M1037" s="2">
        <v>13521.54</v>
      </c>
      <c r="N1037" s="3">
        <f t="array" ref="N1037">$D$4</f>
        <v>3.55</v>
      </c>
      <c r="O1037" s="2">
        <f t="array" ref="O1037">IF(Tabela_padrão__GM_CONTAS_PAGAR_ABERTOS[[#This Row],[SIGLA_MOEDA]]="US$",Tabela_padrão__GM_CONTAS_PAGAR_ABERTOS[[#This Row],[VALOR_DOCUM]]*$D$4,Tabela_padrão__GM_CONTAS_PAGAR_ABERTOS[[#This Row],[SALDO_CONVERTIDO]])</f>
        <v>13521.54</v>
      </c>
      <c r="P10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7" t="s">
        <v>527</v>
      </c>
      <c r="R1037" t="s">
        <v>528</v>
      </c>
      <c r="S1037" s="1">
        <v>42557</v>
      </c>
      <c r="T1037" t="s">
        <v>2243</v>
      </c>
      <c r="U1037" s="3">
        <v>3.6581000000000001</v>
      </c>
      <c r="V1037" s="2">
        <f>Tabela_padrão__GM_CONTAS_PAGAR_ABERTOS[[#This Row],[PTAX DESEMB]]*Tabela_padrão__GM_CONTAS_PAGAR_ABERTOS[[#This Row],[VALOR_DOCUM]]</f>
        <v>49463.145474000004</v>
      </c>
    </row>
    <row r="1038" spans="1:22" hidden="1" x14ac:dyDescent="0.2">
      <c r="A1038" t="s">
        <v>17</v>
      </c>
      <c r="B1038" t="s">
        <v>18</v>
      </c>
      <c r="C1038" s="1">
        <v>42466</v>
      </c>
      <c r="D1038" t="s">
        <v>203</v>
      </c>
      <c r="E1038">
        <v>19105029</v>
      </c>
      <c r="F1038" t="s">
        <v>526</v>
      </c>
      <c r="G1038" s="4">
        <v>43779</v>
      </c>
      <c r="H1038" t="s">
        <v>21</v>
      </c>
      <c r="I1038" s="2">
        <v>12000</v>
      </c>
      <c r="K1038" s="2">
        <v>12000</v>
      </c>
      <c r="L1038" s="3">
        <v>1</v>
      </c>
      <c r="M1038" s="2">
        <v>12000</v>
      </c>
      <c r="N1038" s="3">
        <f t="array" ref="N1038">$D$4</f>
        <v>3.55</v>
      </c>
      <c r="O1038" s="2">
        <f t="array" ref="O1038">IF(Tabela_padrão__GM_CONTAS_PAGAR_ABERTOS[[#This Row],[SIGLA_MOEDA]]="US$",Tabela_padrão__GM_CONTAS_PAGAR_ABERTOS[[#This Row],[VALOR_DOCUM]]*$D$4,Tabela_padrão__GM_CONTAS_PAGAR_ABERTOS[[#This Row],[SALDO_CONVERTIDO]])</f>
        <v>12000</v>
      </c>
      <c r="P10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8" t="s">
        <v>527</v>
      </c>
      <c r="R1038" t="s">
        <v>528</v>
      </c>
      <c r="S1038" s="1">
        <v>42557</v>
      </c>
      <c r="T1038" t="s">
        <v>2244</v>
      </c>
      <c r="U1038" s="3">
        <v>3.6581000000000001</v>
      </c>
      <c r="V1038" s="2">
        <f>Tabela_padrão__GM_CONTAS_PAGAR_ABERTOS[[#This Row],[PTAX DESEMB]]*Tabela_padrão__GM_CONTAS_PAGAR_ABERTOS[[#This Row],[VALOR_DOCUM]]</f>
        <v>43897.200000000004</v>
      </c>
    </row>
    <row r="1039" spans="1:22" hidden="1" x14ac:dyDescent="0.2">
      <c r="A1039" t="s">
        <v>17</v>
      </c>
      <c r="B1039" t="s">
        <v>18</v>
      </c>
      <c r="C1039" s="1">
        <v>42466</v>
      </c>
      <c r="D1039" t="s">
        <v>203</v>
      </c>
      <c r="E1039">
        <v>19105029</v>
      </c>
      <c r="F1039" t="s">
        <v>526</v>
      </c>
      <c r="G1039" s="4">
        <v>44145</v>
      </c>
      <c r="H1039" t="s">
        <v>21</v>
      </c>
      <c r="I1039" s="2">
        <v>9765.56</v>
      </c>
      <c r="K1039" s="2">
        <v>9765.56</v>
      </c>
      <c r="L1039" s="3">
        <v>1</v>
      </c>
      <c r="M1039" s="2">
        <v>9765.56</v>
      </c>
      <c r="N1039" s="3">
        <f t="array" ref="N1039">$D$4</f>
        <v>3.55</v>
      </c>
      <c r="O1039" s="2">
        <f t="array" ref="O1039">IF(Tabela_padrão__GM_CONTAS_PAGAR_ABERTOS[[#This Row],[SIGLA_MOEDA]]="US$",Tabela_padrão__GM_CONTAS_PAGAR_ABERTOS[[#This Row],[VALOR_DOCUM]]*$D$4,Tabela_padrão__GM_CONTAS_PAGAR_ABERTOS[[#This Row],[SALDO_CONVERTIDO]])</f>
        <v>9765.56</v>
      </c>
      <c r="P10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39" t="s">
        <v>527</v>
      </c>
      <c r="R1039" t="s">
        <v>528</v>
      </c>
      <c r="S1039" s="1">
        <v>42557</v>
      </c>
      <c r="T1039" t="s">
        <v>2245</v>
      </c>
      <c r="U1039" s="3">
        <v>3.6581000000000001</v>
      </c>
      <c r="V1039" s="2">
        <f>Tabela_padrão__GM_CONTAS_PAGAR_ABERTOS[[#This Row],[PTAX DESEMB]]*Tabela_padrão__GM_CONTAS_PAGAR_ABERTOS[[#This Row],[VALOR_DOCUM]]</f>
        <v>35723.395036000002</v>
      </c>
    </row>
    <row r="1040" spans="1:22" hidden="1" x14ac:dyDescent="0.2">
      <c r="A1040" t="s">
        <v>17</v>
      </c>
      <c r="B1040" t="s">
        <v>18</v>
      </c>
      <c r="C1040" s="1">
        <v>42466</v>
      </c>
      <c r="D1040" t="s">
        <v>203</v>
      </c>
      <c r="E1040">
        <v>19105029</v>
      </c>
      <c r="F1040" t="s">
        <v>526</v>
      </c>
      <c r="G1040" s="4">
        <v>44206</v>
      </c>
      <c r="H1040" t="s">
        <v>21</v>
      </c>
      <c r="I1040" s="2">
        <v>9389.9599999999991</v>
      </c>
      <c r="K1040" s="2">
        <v>9389.9599999999991</v>
      </c>
      <c r="L1040" s="3">
        <v>1</v>
      </c>
      <c r="M1040" s="2">
        <v>9389.9599999999991</v>
      </c>
      <c r="N1040" s="3">
        <f t="array" ref="N1040">$D$4</f>
        <v>3.55</v>
      </c>
      <c r="O1040" s="2">
        <f t="array" ref="O1040">IF(Tabela_padrão__GM_CONTAS_PAGAR_ABERTOS[[#This Row],[SIGLA_MOEDA]]="US$",Tabela_padrão__GM_CONTAS_PAGAR_ABERTOS[[#This Row],[VALOR_DOCUM]]*$D$4,Tabela_padrão__GM_CONTAS_PAGAR_ABERTOS[[#This Row],[SALDO_CONVERTIDO]])</f>
        <v>9389.9599999999991</v>
      </c>
      <c r="P10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0" t="s">
        <v>527</v>
      </c>
      <c r="R1040" t="s">
        <v>528</v>
      </c>
      <c r="S1040" s="1">
        <v>42557</v>
      </c>
      <c r="T1040" t="s">
        <v>2246</v>
      </c>
      <c r="U1040" s="3">
        <v>3.6581000000000001</v>
      </c>
      <c r="V1040" s="2">
        <f>Tabela_padrão__GM_CONTAS_PAGAR_ABERTOS[[#This Row],[PTAX DESEMB]]*Tabela_padrão__GM_CONTAS_PAGAR_ABERTOS[[#This Row],[VALOR_DOCUM]]</f>
        <v>34349.412676</v>
      </c>
    </row>
    <row r="1041" spans="1:22" hidden="1" x14ac:dyDescent="0.2">
      <c r="A1041" t="s">
        <v>17</v>
      </c>
      <c r="B1041" t="s">
        <v>18</v>
      </c>
      <c r="C1041" s="1">
        <v>42466</v>
      </c>
      <c r="D1041" t="s">
        <v>203</v>
      </c>
      <c r="E1041">
        <v>19105029</v>
      </c>
      <c r="F1041" t="s">
        <v>526</v>
      </c>
      <c r="G1041" s="4">
        <v>44479</v>
      </c>
      <c r="H1041" t="s">
        <v>21</v>
      </c>
      <c r="I1041" s="2">
        <v>7699.77</v>
      </c>
      <c r="K1041" s="2">
        <v>7699.77</v>
      </c>
      <c r="L1041" s="3">
        <v>1</v>
      </c>
      <c r="M1041" s="2">
        <v>7699.77</v>
      </c>
      <c r="N1041" s="3">
        <f t="array" ref="N1041">$D$4</f>
        <v>3.55</v>
      </c>
      <c r="O1041" s="2">
        <f t="array" ref="O1041">IF(Tabela_padrão__GM_CONTAS_PAGAR_ABERTOS[[#This Row],[SIGLA_MOEDA]]="US$",Tabela_padrão__GM_CONTAS_PAGAR_ABERTOS[[#This Row],[VALOR_DOCUM]]*$D$4,Tabela_padrão__GM_CONTAS_PAGAR_ABERTOS[[#This Row],[SALDO_CONVERTIDO]])</f>
        <v>7699.77</v>
      </c>
      <c r="P10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1" t="s">
        <v>527</v>
      </c>
      <c r="R1041" t="s">
        <v>528</v>
      </c>
      <c r="S1041" s="1">
        <v>42557</v>
      </c>
      <c r="T1041" t="s">
        <v>2247</v>
      </c>
      <c r="U1041" s="3">
        <v>3.6581000000000001</v>
      </c>
      <c r="V1041" s="2">
        <f>Tabela_padrão__GM_CONTAS_PAGAR_ABERTOS[[#This Row],[PTAX DESEMB]]*Tabela_padrão__GM_CONTAS_PAGAR_ABERTOS[[#This Row],[VALOR_DOCUM]]</f>
        <v>28166.528637000003</v>
      </c>
    </row>
    <row r="1042" spans="1:22" hidden="1" x14ac:dyDescent="0.2">
      <c r="A1042" t="s">
        <v>17</v>
      </c>
      <c r="B1042" t="s">
        <v>18</v>
      </c>
      <c r="C1042" s="1">
        <v>42466</v>
      </c>
      <c r="D1042" t="s">
        <v>203</v>
      </c>
      <c r="E1042">
        <v>19105029</v>
      </c>
      <c r="F1042" t="s">
        <v>526</v>
      </c>
      <c r="G1042" s="4">
        <v>44510</v>
      </c>
      <c r="H1042" t="s">
        <v>21</v>
      </c>
      <c r="I1042" s="2">
        <v>7511.97</v>
      </c>
      <c r="K1042" s="2">
        <v>7511.97</v>
      </c>
      <c r="L1042" s="3">
        <v>1</v>
      </c>
      <c r="M1042" s="2">
        <v>7511.97</v>
      </c>
      <c r="N1042" s="3">
        <f t="array" ref="N1042">$D$4</f>
        <v>3.55</v>
      </c>
      <c r="O1042" s="2">
        <f t="array" ref="O1042">IF(Tabela_padrão__GM_CONTAS_PAGAR_ABERTOS[[#This Row],[SIGLA_MOEDA]]="US$",Tabela_padrão__GM_CONTAS_PAGAR_ABERTOS[[#This Row],[VALOR_DOCUM]]*$D$4,Tabela_padrão__GM_CONTAS_PAGAR_ABERTOS[[#This Row],[SALDO_CONVERTIDO]])</f>
        <v>7511.97</v>
      </c>
      <c r="P10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2" t="s">
        <v>527</v>
      </c>
      <c r="R1042" t="s">
        <v>528</v>
      </c>
      <c r="S1042" s="1">
        <v>42557</v>
      </c>
      <c r="T1042" t="s">
        <v>2248</v>
      </c>
      <c r="U1042" s="3">
        <v>3.6581000000000001</v>
      </c>
      <c r="V1042" s="2">
        <f>Tabela_padrão__GM_CONTAS_PAGAR_ABERTOS[[#This Row],[PTAX DESEMB]]*Tabela_padrão__GM_CONTAS_PAGAR_ABERTOS[[#This Row],[VALOR_DOCUM]]</f>
        <v>27479.537457000002</v>
      </c>
    </row>
    <row r="1043" spans="1:22" hidden="1" x14ac:dyDescent="0.2">
      <c r="A1043" t="s">
        <v>17</v>
      </c>
      <c r="B1043" t="s">
        <v>18</v>
      </c>
      <c r="C1043" s="1">
        <v>42466</v>
      </c>
      <c r="D1043" t="s">
        <v>203</v>
      </c>
      <c r="E1043">
        <v>19105029</v>
      </c>
      <c r="F1043" t="s">
        <v>526</v>
      </c>
      <c r="G1043" s="4">
        <v>44752</v>
      </c>
      <c r="H1043" t="s">
        <v>21</v>
      </c>
      <c r="I1043" s="2">
        <v>6009.57</v>
      </c>
      <c r="K1043" s="2">
        <v>6009.57</v>
      </c>
      <c r="L1043" s="3">
        <v>1</v>
      </c>
      <c r="M1043" s="2">
        <v>6009.57</v>
      </c>
      <c r="N1043" s="3">
        <f t="array" ref="N1043">$D$4</f>
        <v>3.55</v>
      </c>
      <c r="O1043" s="2">
        <f t="array" ref="O1043">IF(Tabela_padrão__GM_CONTAS_PAGAR_ABERTOS[[#This Row],[SIGLA_MOEDA]]="US$",Tabela_padrão__GM_CONTAS_PAGAR_ABERTOS[[#This Row],[VALOR_DOCUM]]*$D$4,Tabela_padrão__GM_CONTAS_PAGAR_ABERTOS[[#This Row],[SALDO_CONVERTIDO]])</f>
        <v>6009.57</v>
      </c>
      <c r="P10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3" t="s">
        <v>527</v>
      </c>
      <c r="R1043" t="s">
        <v>528</v>
      </c>
      <c r="S1043" s="1">
        <v>42557</v>
      </c>
      <c r="T1043" t="s">
        <v>2249</v>
      </c>
      <c r="U1043" s="3">
        <v>3.6581000000000001</v>
      </c>
      <c r="V1043" s="2">
        <f>Tabela_padrão__GM_CONTAS_PAGAR_ABERTOS[[#This Row],[PTAX DESEMB]]*Tabela_padrão__GM_CONTAS_PAGAR_ABERTOS[[#This Row],[VALOR_DOCUM]]</f>
        <v>21983.608016999999</v>
      </c>
    </row>
    <row r="1044" spans="1:22" hidden="1" x14ac:dyDescent="0.2">
      <c r="A1044" t="s">
        <v>17</v>
      </c>
      <c r="B1044" t="s">
        <v>18</v>
      </c>
      <c r="C1044" s="1">
        <v>42466</v>
      </c>
      <c r="D1044" t="s">
        <v>203</v>
      </c>
      <c r="E1044">
        <v>19105029</v>
      </c>
      <c r="F1044" t="s">
        <v>526</v>
      </c>
      <c r="G1044" s="4">
        <v>44814</v>
      </c>
      <c r="H1044" t="s">
        <v>21</v>
      </c>
      <c r="I1044" s="2">
        <v>5633.97</v>
      </c>
      <c r="K1044" s="2">
        <v>5633.97</v>
      </c>
      <c r="L1044" s="3">
        <v>1</v>
      </c>
      <c r="M1044" s="2">
        <v>5633.97</v>
      </c>
      <c r="N1044" s="3">
        <f t="array" ref="N1044">$D$4</f>
        <v>3.55</v>
      </c>
      <c r="O1044" s="2">
        <f t="array" ref="O1044">IF(Tabela_padrão__GM_CONTAS_PAGAR_ABERTOS[[#This Row],[SIGLA_MOEDA]]="US$",Tabela_padrão__GM_CONTAS_PAGAR_ABERTOS[[#This Row],[VALOR_DOCUM]]*$D$4,Tabela_padrão__GM_CONTAS_PAGAR_ABERTOS[[#This Row],[SALDO_CONVERTIDO]])</f>
        <v>5633.97</v>
      </c>
      <c r="P10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4" t="s">
        <v>527</v>
      </c>
      <c r="R1044" t="s">
        <v>528</v>
      </c>
      <c r="S1044" s="1">
        <v>42557</v>
      </c>
      <c r="T1044" t="s">
        <v>2250</v>
      </c>
      <c r="U1044" s="3">
        <v>3.6581000000000001</v>
      </c>
      <c r="V1044" s="2">
        <f>Tabela_padrão__GM_CONTAS_PAGAR_ABERTOS[[#This Row],[PTAX DESEMB]]*Tabela_padrão__GM_CONTAS_PAGAR_ABERTOS[[#This Row],[VALOR_DOCUM]]</f>
        <v>20609.625657000001</v>
      </c>
    </row>
    <row r="1045" spans="1:22" hidden="1" x14ac:dyDescent="0.2">
      <c r="A1045" t="s">
        <v>17</v>
      </c>
      <c r="B1045" t="s">
        <v>18</v>
      </c>
      <c r="C1045" s="1">
        <v>42466</v>
      </c>
      <c r="D1045" t="s">
        <v>203</v>
      </c>
      <c r="E1045">
        <v>19105029</v>
      </c>
      <c r="F1045" t="s">
        <v>526</v>
      </c>
      <c r="G1045" s="4">
        <v>44875</v>
      </c>
      <c r="H1045" t="s">
        <v>21</v>
      </c>
      <c r="I1045" s="2">
        <v>5258.37</v>
      </c>
      <c r="K1045" s="2">
        <v>5258.37</v>
      </c>
      <c r="L1045" s="3">
        <v>1</v>
      </c>
      <c r="M1045" s="2">
        <v>5258.37</v>
      </c>
      <c r="N1045" s="3">
        <f t="array" ref="N1045">$D$4</f>
        <v>3.55</v>
      </c>
      <c r="O1045" s="2">
        <f t="array" ref="O1045">IF(Tabela_padrão__GM_CONTAS_PAGAR_ABERTOS[[#This Row],[SIGLA_MOEDA]]="US$",Tabela_padrão__GM_CONTAS_PAGAR_ABERTOS[[#This Row],[VALOR_DOCUM]]*$D$4,Tabela_padrão__GM_CONTAS_PAGAR_ABERTOS[[#This Row],[SALDO_CONVERTIDO]])</f>
        <v>5258.37</v>
      </c>
      <c r="P10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5" t="s">
        <v>527</v>
      </c>
      <c r="R1045" t="s">
        <v>528</v>
      </c>
      <c r="S1045" s="1">
        <v>42557</v>
      </c>
      <c r="T1045" t="s">
        <v>2251</v>
      </c>
      <c r="U1045" s="3">
        <v>3.6581000000000001</v>
      </c>
      <c r="V1045" s="2">
        <f>Tabela_padrão__GM_CONTAS_PAGAR_ABERTOS[[#This Row],[PTAX DESEMB]]*Tabela_padrão__GM_CONTAS_PAGAR_ABERTOS[[#This Row],[VALOR_DOCUM]]</f>
        <v>19235.643296999999</v>
      </c>
    </row>
    <row r="1046" spans="1:22" hidden="1" x14ac:dyDescent="0.2">
      <c r="A1046" t="s">
        <v>17</v>
      </c>
      <c r="B1046" t="s">
        <v>18</v>
      </c>
      <c r="C1046" s="1">
        <v>42466</v>
      </c>
      <c r="D1046" t="s">
        <v>203</v>
      </c>
      <c r="E1046">
        <v>19105029</v>
      </c>
      <c r="F1046" t="s">
        <v>526</v>
      </c>
      <c r="G1046" s="4">
        <v>44936</v>
      </c>
      <c r="H1046" t="s">
        <v>21</v>
      </c>
      <c r="I1046" s="2">
        <v>4882.7700000000004</v>
      </c>
      <c r="K1046" s="2">
        <v>4882.7700000000004</v>
      </c>
      <c r="L1046" s="3">
        <v>1</v>
      </c>
      <c r="M1046" s="2">
        <v>4882.7700000000004</v>
      </c>
      <c r="N1046" s="3">
        <f t="array" ref="N1046">$D$4</f>
        <v>3.55</v>
      </c>
      <c r="O1046" s="2">
        <f t="array" ref="O1046">IF(Tabela_padrão__GM_CONTAS_PAGAR_ABERTOS[[#This Row],[SIGLA_MOEDA]]="US$",Tabela_padrão__GM_CONTAS_PAGAR_ABERTOS[[#This Row],[VALOR_DOCUM]]*$D$4,Tabela_padrão__GM_CONTAS_PAGAR_ABERTOS[[#This Row],[SALDO_CONVERTIDO]])</f>
        <v>4882.7700000000004</v>
      </c>
      <c r="P10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6" t="s">
        <v>527</v>
      </c>
      <c r="R1046" t="s">
        <v>528</v>
      </c>
      <c r="S1046" s="1">
        <v>42557</v>
      </c>
      <c r="T1046" t="s">
        <v>2252</v>
      </c>
      <c r="U1046" s="3">
        <v>3.6581000000000001</v>
      </c>
      <c r="V1046" s="2">
        <f>Tabela_padrão__GM_CONTAS_PAGAR_ABERTOS[[#This Row],[PTAX DESEMB]]*Tabela_padrão__GM_CONTAS_PAGAR_ABERTOS[[#This Row],[VALOR_DOCUM]]</f>
        <v>17861.660937000001</v>
      </c>
    </row>
    <row r="1047" spans="1:22" hidden="1" x14ac:dyDescent="0.2">
      <c r="A1047" t="s">
        <v>17</v>
      </c>
      <c r="B1047" t="s">
        <v>18</v>
      </c>
      <c r="C1047" s="1">
        <v>42466</v>
      </c>
      <c r="D1047" t="s">
        <v>203</v>
      </c>
      <c r="E1047">
        <v>19105029</v>
      </c>
      <c r="F1047" t="s">
        <v>526</v>
      </c>
      <c r="G1047" s="4">
        <v>45422</v>
      </c>
      <c r="H1047" t="s">
        <v>21</v>
      </c>
      <c r="I1047" s="2">
        <v>1877.99</v>
      </c>
      <c r="K1047" s="2">
        <v>1877.99</v>
      </c>
      <c r="L1047" s="3">
        <v>1</v>
      </c>
      <c r="M1047" s="2">
        <v>1877.99</v>
      </c>
      <c r="N1047" s="3">
        <f t="array" ref="N1047">$D$4</f>
        <v>3.55</v>
      </c>
      <c r="O1047" s="2">
        <f t="array" ref="O1047">IF(Tabela_padrão__GM_CONTAS_PAGAR_ABERTOS[[#This Row],[SIGLA_MOEDA]]="US$",Tabela_padrão__GM_CONTAS_PAGAR_ABERTOS[[#This Row],[VALOR_DOCUM]]*$D$4,Tabela_padrão__GM_CONTAS_PAGAR_ABERTOS[[#This Row],[SALDO_CONVERTIDO]])</f>
        <v>1877.99</v>
      </c>
      <c r="P10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7" t="s">
        <v>527</v>
      </c>
      <c r="R1047" t="s">
        <v>528</v>
      </c>
      <c r="S1047" s="1">
        <v>42557</v>
      </c>
      <c r="T1047" t="s">
        <v>2253</v>
      </c>
      <c r="U1047" s="3">
        <v>3.6581000000000001</v>
      </c>
      <c r="V1047" s="2">
        <f>Tabela_padrão__GM_CONTAS_PAGAR_ABERTOS[[#This Row],[PTAX DESEMB]]*Tabela_padrão__GM_CONTAS_PAGAR_ABERTOS[[#This Row],[VALOR_DOCUM]]</f>
        <v>6869.8752190000005</v>
      </c>
    </row>
    <row r="1048" spans="1:22" hidden="1" x14ac:dyDescent="0.2">
      <c r="A1048" t="s">
        <v>17</v>
      </c>
      <c r="B1048" t="s">
        <v>80</v>
      </c>
      <c r="C1048" s="1">
        <v>42474</v>
      </c>
      <c r="D1048" t="s">
        <v>552</v>
      </c>
      <c r="E1048">
        <v>13101008</v>
      </c>
      <c r="F1048" t="s">
        <v>553</v>
      </c>
      <c r="G1048" s="4">
        <v>42855</v>
      </c>
      <c r="H1048" t="s">
        <v>21</v>
      </c>
      <c r="I1048" s="2">
        <v>5832</v>
      </c>
      <c r="K1048" s="2">
        <v>5832</v>
      </c>
      <c r="L1048" s="3">
        <v>1</v>
      </c>
      <c r="M1048" s="2">
        <v>5832</v>
      </c>
      <c r="N1048" s="3">
        <f t="array" ref="N1048">$D$4</f>
        <v>3.55</v>
      </c>
      <c r="O1048" s="2">
        <f t="array" ref="O1048">IF(Tabela_padrão__GM_CONTAS_PAGAR_ABERTOS[[#This Row],[SIGLA_MOEDA]]="US$",Tabela_padrão__GM_CONTAS_PAGAR_ABERTOS[[#This Row],[VALOR_DOCUM]]*$D$4,Tabela_padrão__GM_CONTAS_PAGAR_ABERTOS[[#This Row],[SALDO_CONVERTIDO]])</f>
        <v>5832</v>
      </c>
      <c r="P10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8" t="s">
        <v>409</v>
      </c>
      <c r="R1048" t="s">
        <v>554</v>
      </c>
      <c r="S1048" s="1">
        <v>42557</v>
      </c>
      <c r="T1048" t="s">
        <v>2254</v>
      </c>
      <c r="U1048" s="3">
        <v>3.5428999999999999</v>
      </c>
      <c r="V1048" s="2">
        <f>Tabela_padrão__GM_CONTAS_PAGAR_ABERTOS[[#This Row],[PTAX DESEMB]]*Tabela_padrão__GM_CONTAS_PAGAR_ABERTOS[[#This Row],[VALOR_DOCUM]]</f>
        <v>20662.192800000001</v>
      </c>
    </row>
    <row r="1049" spans="1:22" hidden="1" x14ac:dyDescent="0.2">
      <c r="A1049" t="s">
        <v>17</v>
      </c>
      <c r="B1049" t="s">
        <v>18</v>
      </c>
      <c r="C1049" s="1">
        <v>42466</v>
      </c>
      <c r="D1049" t="s">
        <v>203</v>
      </c>
      <c r="E1049">
        <v>19105029</v>
      </c>
      <c r="F1049" t="s">
        <v>526</v>
      </c>
      <c r="G1049" s="4">
        <v>42835</v>
      </c>
      <c r="H1049" t="s">
        <v>21</v>
      </c>
      <c r="I1049" s="2">
        <v>27801.58</v>
      </c>
      <c r="K1049" s="2">
        <v>27801.58</v>
      </c>
      <c r="L1049" s="3">
        <v>1</v>
      </c>
      <c r="M1049" s="2">
        <v>27801.58</v>
      </c>
      <c r="N1049" s="3">
        <f t="array" ref="N1049">$D$4</f>
        <v>3.55</v>
      </c>
      <c r="O1049" s="2">
        <f t="array" ref="O1049">IF(Tabela_padrão__GM_CONTAS_PAGAR_ABERTOS[[#This Row],[SIGLA_MOEDA]]="US$",Tabela_padrão__GM_CONTAS_PAGAR_ABERTOS[[#This Row],[VALOR_DOCUM]]*$D$4,Tabela_padrão__GM_CONTAS_PAGAR_ABERTOS[[#This Row],[SALDO_CONVERTIDO]])</f>
        <v>27801.58</v>
      </c>
      <c r="P10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49" t="s">
        <v>527</v>
      </c>
      <c r="R1049" t="s">
        <v>528</v>
      </c>
      <c r="S1049" s="1">
        <v>42557</v>
      </c>
      <c r="T1049" t="s">
        <v>2255</v>
      </c>
      <c r="U1049" s="3">
        <v>3.6581000000000001</v>
      </c>
      <c r="V1049" s="2">
        <f>Tabela_padrão__GM_CONTAS_PAGAR_ABERTOS[[#This Row],[PTAX DESEMB]]*Tabela_padrão__GM_CONTAS_PAGAR_ABERTOS[[#This Row],[VALOR_DOCUM]]</f>
        <v>101700.95979800001</v>
      </c>
    </row>
    <row r="1050" spans="1:22" hidden="1" x14ac:dyDescent="0.2">
      <c r="A1050" t="s">
        <v>17</v>
      </c>
      <c r="B1050" t="s">
        <v>18</v>
      </c>
      <c r="C1050" s="1">
        <v>42466</v>
      </c>
      <c r="D1050" t="s">
        <v>203</v>
      </c>
      <c r="E1050">
        <v>19105029</v>
      </c>
      <c r="F1050" t="s">
        <v>526</v>
      </c>
      <c r="G1050" s="4">
        <v>43110</v>
      </c>
      <c r="H1050" t="s">
        <v>21</v>
      </c>
      <c r="I1050" s="2">
        <v>27801.58</v>
      </c>
      <c r="K1050" s="2">
        <v>27801.58</v>
      </c>
      <c r="L1050" s="3">
        <v>1</v>
      </c>
      <c r="M1050" s="2">
        <v>27801.58</v>
      </c>
      <c r="N1050" s="3">
        <f t="array" ref="N1050">$D$4</f>
        <v>3.55</v>
      </c>
      <c r="O1050" s="2">
        <f t="array" ref="O1050">IF(Tabela_padrão__GM_CONTAS_PAGAR_ABERTOS[[#This Row],[SIGLA_MOEDA]]="US$",Tabela_padrão__GM_CONTAS_PAGAR_ABERTOS[[#This Row],[VALOR_DOCUM]]*$D$4,Tabela_padrão__GM_CONTAS_PAGAR_ABERTOS[[#This Row],[SALDO_CONVERTIDO]])</f>
        <v>27801.58</v>
      </c>
      <c r="P10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0" t="s">
        <v>527</v>
      </c>
      <c r="R1050" t="s">
        <v>528</v>
      </c>
      <c r="S1050" s="1">
        <v>42557</v>
      </c>
      <c r="T1050" t="s">
        <v>2256</v>
      </c>
      <c r="U1050" s="3">
        <v>3.6581000000000001</v>
      </c>
      <c r="V1050" s="2">
        <f>Tabela_padrão__GM_CONTAS_PAGAR_ABERTOS[[#This Row],[PTAX DESEMB]]*Tabela_padrão__GM_CONTAS_PAGAR_ABERTOS[[#This Row],[VALOR_DOCUM]]</f>
        <v>101700.95979800001</v>
      </c>
    </row>
    <row r="1051" spans="1:22" hidden="1" x14ac:dyDescent="0.2">
      <c r="A1051" t="s">
        <v>17</v>
      </c>
      <c r="B1051" t="s">
        <v>18</v>
      </c>
      <c r="C1051" s="1">
        <v>42466</v>
      </c>
      <c r="D1051" t="s">
        <v>203</v>
      </c>
      <c r="E1051">
        <v>19105029</v>
      </c>
      <c r="F1051" t="s">
        <v>526</v>
      </c>
      <c r="G1051" s="4">
        <v>43656</v>
      </c>
      <c r="H1051" t="s">
        <v>21</v>
      </c>
      <c r="I1051" s="2">
        <v>27801.58</v>
      </c>
      <c r="K1051" s="2">
        <v>27801.58</v>
      </c>
      <c r="L1051" s="3">
        <v>1</v>
      </c>
      <c r="M1051" s="2">
        <v>27801.58</v>
      </c>
      <c r="N1051" s="3">
        <f t="array" ref="N1051">$D$4</f>
        <v>3.55</v>
      </c>
      <c r="O1051" s="2">
        <f t="array" ref="O1051">IF(Tabela_padrão__GM_CONTAS_PAGAR_ABERTOS[[#This Row],[SIGLA_MOEDA]]="US$",Tabela_padrão__GM_CONTAS_PAGAR_ABERTOS[[#This Row],[VALOR_DOCUM]]*$D$4,Tabela_padrão__GM_CONTAS_PAGAR_ABERTOS[[#This Row],[SALDO_CONVERTIDO]])</f>
        <v>27801.58</v>
      </c>
      <c r="P10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1" t="s">
        <v>527</v>
      </c>
      <c r="R1051" t="s">
        <v>528</v>
      </c>
      <c r="S1051" s="1">
        <v>42557</v>
      </c>
      <c r="T1051" t="s">
        <v>2257</v>
      </c>
      <c r="U1051" s="3">
        <v>3.6581000000000001</v>
      </c>
      <c r="V1051" s="2">
        <f>Tabela_padrão__GM_CONTAS_PAGAR_ABERTOS[[#This Row],[PTAX DESEMB]]*Tabela_padrão__GM_CONTAS_PAGAR_ABERTOS[[#This Row],[VALOR_DOCUM]]</f>
        <v>101700.95979800001</v>
      </c>
    </row>
    <row r="1052" spans="1:22" hidden="1" x14ac:dyDescent="0.2">
      <c r="A1052" t="s">
        <v>17</v>
      </c>
      <c r="B1052" t="s">
        <v>18</v>
      </c>
      <c r="C1052" s="1">
        <v>42466</v>
      </c>
      <c r="D1052" t="s">
        <v>203</v>
      </c>
      <c r="E1052">
        <v>19105029</v>
      </c>
      <c r="F1052" t="s">
        <v>526</v>
      </c>
      <c r="G1052" s="4">
        <v>43871</v>
      </c>
      <c r="H1052" t="s">
        <v>21</v>
      </c>
      <c r="I1052" s="2">
        <v>27801.58</v>
      </c>
      <c r="K1052" s="2">
        <v>27801.58</v>
      </c>
      <c r="L1052" s="3">
        <v>1</v>
      </c>
      <c r="M1052" s="2">
        <v>27801.58</v>
      </c>
      <c r="N1052" s="3">
        <f t="array" ref="N1052">$D$4</f>
        <v>3.55</v>
      </c>
      <c r="O1052" s="2">
        <f t="array" ref="O1052">IF(Tabela_padrão__GM_CONTAS_PAGAR_ABERTOS[[#This Row],[SIGLA_MOEDA]]="US$",Tabela_padrão__GM_CONTAS_PAGAR_ABERTOS[[#This Row],[VALOR_DOCUM]]*$D$4,Tabela_padrão__GM_CONTAS_PAGAR_ABERTOS[[#This Row],[SALDO_CONVERTIDO]])</f>
        <v>27801.58</v>
      </c>
      <c r="P10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2" t="s">
        <v>527</v>
      </c>
      <c r="R1052" t="s">
        <v>528</v>
      </c>
      <c r="S1052" s="1">
        <v>42557</v>
      </c>
      <c r="T1052" t="s">
        <v>2258</v>
      </c>
      <c r="U1052" s="3">
        <v>3.6581000000000001</v>
      </c>
      <c r="V1052" s="2">
        <f>Tabela_padrão__GM_CONTAS_PAGAR_ABERTOS[[#This Row],[PTAX DESEMB]]*Tabela_padrão__GM_CONTAS_PAGAR_ABERTOS[[#This Row],[VALOR_DOCUM]]</f>
        <v>101700.95979800001</v>
      </c>
    </row>
    <row r="1053" spans="1:22" hidden="1" x14ac:dyDescent="0.2">
      <c r="A1053" t="s">
        <v>17</v>
      </c>
      <c r="B1053" t="s">
        <v>18</v>
      </c>
      <c r="C1053" s="1">
        <v>42466</v>
      </c>
      <c r="D1053" t="s">
        <v>203</v>
      </c>
      <c r="E1053">
        <v>19105029</v>
      </c>
      <c r="F1053" t="s">
        <v>526</v>
      </c>
      <c r="G1053" s="4">
        <v>44265</v>
      </c>
      <c r="H1053" t="s">
        <v>21</v>
      </c>
      <c r="I1053" s="2">
        <v>27801.58</v>
      </c>
      <c r="K1053" s="2">
        <v>27801.58</v>
      </c>
      <c r="L1053" s="3">
        <v>1</v>
      </c>
      <c r="M1053" s="2">
        <v>27801.58</v>
      </c>
      <c r="N1053" s="3">
        <f t="array" ref="N1053">$D$4</f>
        <v>3.55</v>
      </c>
      <c r="O1053" s="2">
        <f t="array" ref="O1053">IF(Tabela_padrão__GM_CONTAS_PAGAR_ABERTOS[[#This Row],[SIGLA_MOEDA]]="US$",Tabela_padrão__GM_CONTAS_PAGAR_ABERTOS[[#This Row],[VALOR_DOCUM]]*$D$4,Tabela_padrão__GM_CONTAS_PAGAR_ABERTOS[[#This Row],[SALDO_CONVERTIDO]])</f>
        <v>27801.58</v>
      </c>
      <c r="P10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3" t="s">
        <v>527</v>
      </c>
      <c r="R1053" t="s">
        <v>528</v>
      </c>
      <c r="S1053" s="1">
        <v>42557</v>
      </c>
      <c r="T1053" t="s">
        <v>2259</v>
      </c>
      <c r="U1053" s="3">
        <v>3.6581000000000001</v>
      </c>
      <c r="V1053" s="2">
        <f>Tabela_padrão__GM_CONTAS_PAGAR_ABERTOS[[#This Row],[PTAX DESEMB]]*Tabela_padrão__GM_CONTAS_PAGAR_ABERTOS[[#This Row],[VALOR_DOCUM]]</f>
        <v>101700.95979800001</v>
      </c>
    </row>
    <row r="1054" spans="1:22" hidden="1" x14ac:dyDescent="0.2">
      <c r="A1054" t="s">
        <v>17</v>
      </c>
      <c r="B1054" t="s">
        <v>160</v>
      </c>
      <c r="C1054" s="1">
        <v>42461</v>
      </c>
      <c r="D1054" t="s">
        <v>556</v>
      </c>
      <c r="E1054">
        <v>13101001</v>
      </c>
      <c r="F1054" t="s">
        <v>2260</v>
      </c>
      <c r="G1054" s="4">
        <v>42770</v>
      </c>
      <c r="H1054" t="s">
        <v>66</v>
      </c>
      <c r="I1054" s="2">
        <v>152000</v>
      </c>
      <c r="J1054">
        <v>0</v>
      </c>
      <c r="K1054" s="2">
        <v>152000</v>
      </c>
      <c r="L1054" s="3">
        <v>3.2904</v>
      </c>
      <c r="M1054" s="2">
        <v>500140.79999999999</v>
      </c>
      <c r="N1054" s="3">
        <f t="array" ref="N1054">$D$4</f>
        <v>3.55</v>
      </c>
      <c r="O1054" s="2">
        <f t="array" ref="O1054">IF(Tabela_padrão__GM_CONTAS_PAGAR_ABERTOS[[#This Row],[SIGLA_MOEDA]]="US$",Tabela_padrão__GM_CONTAS_PAGAR_ABERTOS[[#This Row],[VALOR_DOCUM]]*$D$4,Tabela_padrão__GM_CONTAS_PAGAR_ABERTOS[[#This Row],[SALDO_CONVERTIDO]])</f>
        <v>539600</v>
      </c>
      <c r="P1054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1054" t="s">
        <v>28</v>
      </c>
      <c r="R1054" t="s">
        <v>492</v>
      </c>
      <c r="S1054" s="1">
        <v>42557</v>
      </c>
      <c r="T1054" t="s">
        <v>2261</v>
      </c>
      <c r="U1054" s="3">
        <v>3.5589</v>
      </c>
      <c r="V1054" s="2">
        <f>Tabela_padrão__GM_CONTAS_PAGAR_ABERTOS[[#This Row],[PTAX DESEMB]]*Tabela_padrão__GM_CONTAS_PAGAR_ABERTOS[[#This Row],[VALOR_DOCUM]]</f>
        <v>540952.80000000005</v>
      </c>
    </row>
    <row r="1055" spans="1:22" hidden="1" x14ac:dyDescent="0.2">
      <c r="A1055" t="s">
        <v>285</v>
      </c>
      <c r="B1055" t="s">
        <v>18</v>
      </c>
      <c r="C1055" s="1">
        <v>42502</v>
      </c>
      <c r="D1055" t="s">
        <v>1471</v>
      </c>
      <c r="E1055">
        <v>13115016</v>
      </c>
      <c r="F1055" t="s">
        <v>2262</v>
      </c>
      <c r="G1055" s="4">
        <v>42565</v>
      </c>
      <c r="H1055" t="s">
        <v>21</v>
      </c>
      <c r="I1055" s="2">
        <v>644</v>
      </c>
      <c r="K1055" s="2">
        <v>644</v>
      </c>
      <c r="L1055" s="3">
        <v>1</v>
      </c>
      <c r="M1055" s="2">
        <v>644</v>
      </c>
      <c r="N1055" s="3">
        <f t="array" ref="N1055">$D$4</f>
        <v>3.55</v>
      </c>
      <c r="O1055" s="2">
        <f t="array" ref="O1055">IF(Tabela_padrão__GM_CONTAS_PAGAR_ABERTOS[[#This Row],[SIGLA_MOEDA]]="US$",Tabela_padrão__GM_CONTAS_PAGAR_ABERTOS[[#This Row],[VALOR_DOCUM]]*$D$4,Tabela_padrão__GM_CONTAS_PAGAR_ABERTOS[[#This Row],[SALDO_CONVERTIDO]])</f>
        <v>644</v>
      </c>
      <c r="P10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5" t="s">
        <v>28</v>
      </c>
      <c r="R1055" t="s">
        <v>2263</v>
      </c>
      <c r="S1055" s="1">
        <v>42557</v>
      </c>
      <c r="T1055" t="s">
        <v>2264</v>
      </c>
      <c r="U1055" s="3">
        <v>3.4645000000000001</v>
      </c>
      <c r="V1055" s="2">
        <f>Tabela_padrão__GM_CONTAS_PAGAR_ABERTOS[[#This Row],[PTAX DESEMB]]*Tabela_padrão__GM_CONTAS_PAGAR_ABERTOS[[#This Row],[VALOR_DOCUM]]</f>
        <v>2231.1379999999999</v>
      </c>
    </row>
    <row r="1056" spans="1:22" hidden="1" x14ac:dyDescent="0.2">
      <c r="A1056" t="s">
        <v>17</v>
      </c>
      <c r="B1056" t="s">
        <v>80</v>
      </c>
      <c r="C1056" s="1">
        <v>42500</v>
      </c>
      <c r="D1056" t="s">
        <v>905</v>
      </c>
      <c r="E1056">
        <v>13115001</v>
      </c>
      <c r="F1056" t="s">
        <v>2265</v>
      </c>
      <c r="G1056" s="4">
        <v>42855</v>
      </c>
      <c r="H1056" t="s">
        <v>21</v>
      </c>
      <c r="I1056" s="2">
        <v>30077</v>
      </c>
      <c r="J1056">
        <v>0</v>
      </c>
      <c r="K1056" s="2">
        <v>30077</v>
      </c>
      <c r="L1056" s="3">
        <v>1</v>
      </c>
      <c r="M1056" s="2">
        <v>30077</v>
      </c>
      <c r="N1056" s="3">
        <f t="array" ref="N1056">$D$4</f>
        <v>3.55</v>
      </c>
      <c r="O1056" s="2">
        <f t="array" ref="O1056">IF(Tabela_padrão__GM_CONTAS_PAGAR_ABERTOS[[#This Row],[SIGLA_MOEDA]]="US$",Tabela_padrão__GM_CONTAS_PAGAR_ABERTOS[[#This Row],[VALOR_DOCUM]]*$D$4,Tabela_padrão__GM_CONTAS_PAGAR_ABERTOS[[#This Row],[SALDO_CONVERTIDO]])</f>
        <v>30077</v>
      </c>
      <c r="P10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6" t="s">
        <v>28</v>
      </c>
      <c r="R1056" t="s">
        <v>2266</v>
      </c>
      <c r="S1056" s="1">
        <v>42557</v>
      </c>
      <c r="T1056" t="s">
        <v>2267</v>
      </c>
      <c r="U1056" s="3">
        <v>3.5387</v>
      </c>
      <c r="V1056" s="2">
        <f>Tabela_padrão__GM_CONTAS_PAGAR_ABERTOS[[#This Row],[PTAX DESEMB]]*Tabela_padrão__GM_CONTAS_PAGAR_ABERTOS[[#This Row],[VALOR_DOCUM]]</f>
        <v>106433.47990000001</v>
      </c>
    </row>
    <row r="1057" spans="1:22" hidden="1" x14ac:dyDescent="0.2">
      <c r="A1057" t="s">
        <v>17</v>
      </c>
      <c r="B1057" t="s">
        <v>18</v>
      </c>
      <c r="C1057" s="1">
        <v>42492</v>
      </c>
      <c r="D1057" t="s">
        <v>1479</v>
      </c>
      <c r="E1057">
        <v>17101001</v>
      </c>
      <c r="F1057" t="s">
        <v>1480</v>
      </c>
      <c r="G1057" s="4">
        <v>42824</v>
      </c>
      <c r="H1057" t="s">
        <v>66</v>
      </c>
      <c r="I1057" s="2">
        <v>5050995.8</v>
      </c>
      <c r="K1057" s="2">
        <v>5050995.8</v>
      </c>
      <c r="L1057" s="3">
        <v>3.2904</v>
      </c>
      <c r="M1057" s="2">
        <v>16619796.580320001</v>
      </c>
      <c r="N1057" s="3">
        <f t="array" ref="N1057">$D$4</f>
        <v>3.55</v>
      </c>
      <c r="O1057" s="2">
        <f t="array" ref="O1057">IF(Tabela_padrão__GM_CONTAS_PAGAR_ABERTOS[[#This Row],[SIGLA_MOEDA]]="US$",Tabela_padrão__GM_CONTAS_PAGAR_ABERTOS[[#This Row],[VALOR_DOCUM]]*$D$4,Tabela_padrão__GM_CONTAS_PAGAR_ABERTOS[[#This Row],[SALDO_CONVERTIDO]])</f>
        <v>17931035.09</v>
      </c>
      <c r="P1057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057" t="s">
        <v>1481</v>
      </c>
      <c r="R1057" t="s">
        <v>1482</v>
      </c>
      <c r="S1057" s="1">
        <v>42557</v>
      </c>
      <c r="T1057" t="s">
        <v>2268</v>
      </c>
      <c r="U1057" s="3">
        <v>3.4508000000000001</v>
      </c>
      <c r="V1057" s="2">
        <f>Tabela_padrão__GM_CONTAS_PAGAR_ABERTOS[[#This Row],[PTAX DESEMB]]*Tabela_padrão__GM_CONTAS_PAGAR_ABERTOS[[#This Row],[VALOR_DOCUM]]</f>
        <v>17429976.306639999</v>
      </c>
    </row>
    <row r="1058" spans="1:22" hidden="1" x14ac:dyDescent="0.2">
      <c r="A1058" t="s">
        <v>17</v>
      </c>
      <c r="B1058" t="s">
        <v>385</v>
      </c>
      <c r="C1058" s="1">
        <v>42501</v>
      </c>
      <c r="D1058" t="s">
        <v>509</v>
      </c>
      <c r="E1058">
        <v>13115026</v>
      </c>
      <c r="F1058" t="s">
        <v>2269</v>
      </c>
      <c r="G1058" s="4">
        <v>42576</v>
      </c>
      <c r="H1058" t="s">
        <v>21</v>
      </c>
      <c r="I1058" s="2">
        <v>873</v>
      </c>
      <c r="K1058" s="2">
        <v>873</v>
      </c>
      <c r="L1058" s="3">
        <v>1</v>
      </c>
      <c r="M1058" s="2">
        <v>873</v>
      </c>
      <c r="N1058" s="3">
        <f t="array" ref="N1058">$D$4</f>
        <v>3.55</v>
      </c>
      <c r="O1058" s="2">
        <f t="array" ref="O1058">IF(Tabela_padrão__GM_CONTAS_PAGAR_ABERTOS[[#This Row],[SIGLA_MOEDA]]="US$",Tabela_padrão__GM_CONTAS_PAGAR_ABERTOS[[#This Row],[VALOR_DOCUM]]*$D$4,Tabela_padrão__GM_CONTAS_PAGAR_ABERTOS[[#This Row],[SALDO_CONVERTIDO]])</f>
        <v>873</v>
      </c>
      <c r="P10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8" t="s">
        <v>28</v>
      </c>
      <c r="R1058" t="s">
        <v>2270</v>
      </c>
      <c r="S1058" s="1">
        <v>42557</v>
      </c>
      <c r="T1058" t="s">
        <v>2271</v>
      </c>
      <c r="U1058" s="3">
        <v>3.4771999999999998</v>
      </c>
      <c r="V1058" s="2">
        <f>Tabela_padrão__GM_CONTAS_PAGAR_ABERTOS[[#This Row],[PTAX DESEMB]]*Tabela_padrão__GM_CONTAS_PAGAR_ABERTOS[[#This Row],[VALOR_DOCUM]]</f>
        <v>3035.5955999999996</v>
      </c>
    </row>
    <row r="1059" spans="1:22" hidden="1" x14ac:dyDescent="0.2">
      <c r="A1059" t="s">
        <v>17</v>
      </c>
      <c r="B1059" t="s">
        <v>385</v>
      </c>
      <c r="C1059" s="1">
        <v>42501</v>
      </c>
      <c r="D1059" t="s">
        <v>509</v>
      </c>
      <c r="E1059">
        <v>13115026</v>
      </c>
      <c r="F1059" t="s">
        <v>2269</v>
      </c>
      <c r="G1059" s="4">
        <v>42606</v>
      </c>
      <c r="H1059" t="s">
        <v>21</v>
      </c>
      <c r="I1059" s="2">
        <v>873</v>
      </c>
      <c r="K1059" s="2">
        <v>873</v>
      </c>
      <c r="L1059" s="3">
        <v>1</v>
      </c>
      <c r="M1059" s="2">
        <v>873</v>
      </c>
      <c r="N1059" s="3">
        <f t="array" ref="N1059">$D$4</f>
        <v>3.55</v>
      </c>
      <c r="O1059" s="2">
        <f t="array" ref="O1059">IF(Tabela_padrão__GM_CONTAS_PAGAR_ABERTOS[[#This Row],[SIGLA_MOEDA]]="US$",Tabela_padrão__GM_CONTAS_PAGAR_ABERTOS[[#This Row],[VALOR_DOCUM]]*$D$4,Tabela_padrão__GM_CONTAS_PAGAR_ABERTOS[[#This Row],[SALDO_CONVERTIDO]])</f>
        <v>873</v>
      </c>
      <c r="P10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59" t="s">
        <v>28</v>
      </c>
      <c r="R1059" t="s">
        <v>2270</v>
      </c>
      <c r="S1059" s="1">
        <v>42557</v>
      </c>
      <c r="T1059" t="s">
        <v>2272</v>
      </c>
      <c r="U1059" s="3">
        <v>3.4771999999999998</v>
      </c>
      <c r="V1059" s="2">
        <f>Tabela_padrão__GM_CONTAS_PAGAR_ABERTOS[[#This Row],[PTAX DESEMB]]*Tabela_padrão__GM_CONTAS_PAGAR_ABERTOS[[#This Row],[VALOR_DOCUM]]</f>
        <v>3035.5955999999996</v>
      </c>
    </row>
    <row r="1060" spans="1:22" hidden="1" x14ac:dyDescent="0.2">
      <c r="A1060" t="s">
        <v>17</v>
      </c>
      <c r="B1060" t="s">
        <v>25</v>
      </c>
      <c r="C1060" s="1">
        <v>42521</v>
      </c>
      <c r="D1060" t="s">
        <v>855</v>
      </c>
      <c r="E1060">
        <v>17101001</v>
      </c>
      <c r="F1060" t="s">
        <v>856</v>
      </c>
      <c r="G1060" s="4">
        <v>42581</v>
      </c>
      <c r="H1060" t="s">
        <v>21</v>
      </c>
      <c r="I1060" s="2">
        <v>57500</v>
      </c>
      <c r="K1060" s="2">
        <v>57500</v>
      </c>
      <c r="L1060" s="3">
        <v>1</v>
      </c>
      <c r="M1060" s="2">
        <v>57500</v>
      </c>
      <c r="N1060" s="3">
        <f t="array" ref="N1060">$D$4</f>
        <v>3.55</v>
      </c>
      <c r="O1060" s="2">
        <f t="array" ref="O1060">IF(Tabela_padrão__GM_CONTAS_PAGAR_ABERTOS[[#This Row],[SIGLA_MOEDA]]="US$",Tabela_padrão__GM_CONTAS_PAGAR_ABERTOS[[#This Row],[VALOR_DOCUM]]*$D$4,Tabela_padrão__GM_CONTAS_PAGAR_ABERTOS[[#This Row],[SALDO_CONVERTIDO]])</f>
        <v>57500</v>
      </c>
      <c r="P10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0" t="s">
        <v>597</v>
      </c>
      <c r="R1060" t="s">
        <v>857</v>
      </c>
      <c r="S1060" s="1">
        <v>42557</v>
      </c>
      <c r="T1060" t="s">
        <v>2273</v>
      </c>
      <c r="U1060" s="3">
        <v>3.5996999999999999</v>
      </c>
      <c r="V1060" s="2">
        <f>Tabela_padrão__GM_CONTAS_PAGAR_ABERTOS[[#This Row],[PTAX DESEMB]]*Tabela_padrão__GM_CONTAS_PAGAR_ABERTOS[[#This Row],[VALOR_DOCUM]]</f>
        <v>206982.75</v>
      </c>
    </row>
    <row r="1061" spans="1:22" hidden="1" x14ac:dyDescent="0.2">
      <c r="A1061" t="s">
        <v>17</v>
      </c>
      <c r="B1061" t="s">
        <v>202</v>
      </c>
      <c r="C1061" s="1">
        <v>42514</v>
      </c>
      <c r="D1061" t="s">
        <v>1503</v>
      </c>
      <c r="E1061">
        <v>13115018</v>
      </c>
      <c r="F1061" t="s">
        <v>2274</v>
      </c>
      <c r="G1061" s="4">
        <v>42583</v>
      </c>
      <c r="H1061" t="s">
        <v>21</v>
      </c>
      <c r="I1061" s="2">
        <v>1782.34</v>
      </c>
      <c r="K1061" s="2">
        <v>1782.34</v>
      </c>
      <c r="L1061" s="3">
        <v>1</v>
      </c>
      <c r="M1061" s="2">
        <v>1782.34</v>
      </c>
      <c r="N1061" s="3">
        <f t="array" ref="N1061">$D$4</f>
        <v>3.55</v>
      </c>
      <c r="O1061" s="2">
        <f t="array" ref="O1061">IF(Tabela_padrão__GM_CONTAS_PAGAR_ABERTOS[[#This Row],[SIGLA_MOEDA]]="US$",Tabela_padrão__GM_CONTAS_PAGAR_ABERTOS[[#This Row],[VALOR_DOCUM]]*$D$4,Tabela_padrão__GM_CONTAS_PAGAR_ABERTOS[[#This Row],[SALDO_CONVERTIDO]])</f>
        <v>1782.34</v>
      </c>
      <c r="P10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1" t="s">
        <v>1442</v>
      </c>
      <c r="R1061" t="s">
        <v>2275</v>
      </c>
      <c r="S1061" s="1">
        <v>42557</v>
      </c>
      <c r="T1061" t="s">
        <v>2276</v>
      </c>
      <c r="U1061" s="3">
        <v>3.5659999999999998</v>
      </c>
      <c r="V1061" s="2">
        <f>Tabela_padrão__GM_CONTAS_PAGAR_ABERTOS[[#This Row],[PTAX DESEMB]]*Tabela_padrão__GM_CONTAS_PAGAR_ABERTOS[[#This Row],[VALOR_DOCUM]]</f>
        <v>6355.8244399999994</v>
      </c>
    </row>
    <row r="1062" spans="1:22" hidden="1" x14ac:dyDescent="0.2">
      <c r="A1062" t="s">
        <v>17</v>
      </c>
      <c r="B1062" t="s">
        <v>25</v>
      </c>
      <c r="C1062" s="1">
        <v>42531</v>
      </c>
      <c r="D1062" t="s">
        <v>591</v>
      </c>
      <c r="E1062">
        <v>13115016</v>
      </c>
      <c r="F1062" t="s">
        <v>2277</v>
      </c>
      <c r="G1062" s="4">
        <v>42566</v>
      </c>
      <c r="H1062" t="s">
        <v>21</v>
      </c>
      <c r="I1062" s="2">
        <v>10.64</v>
      </c>
      <c r="J1062">
        <v>0</v>
      </c>
      <c r="K1062" s="2">
        <v>10.64</v>
      </c>
      <c r="L1062" s="3">
        <v>1</v>
      </c>
      <c r="M1062" s="2">
        <v>10.64</v>
      </c>
      <c r="N1062" s="3">
        <f t="array" ref="N1062">$D$4</f>
        <v>3.55</v>
      </c>
      <c r="O1062" s="2">
        <f t="array" ref="O1062">IF(Tabela_padrão__GM_CONTAS_PAGAR_ABERTOS[[#This Row],[SIGLA_MOEDA]]="US$",Tabela_padrão__GM_CONTAS_PAGAR_ABERTOS[[#This Row],[VALOR_DOCUM]]*$D$4,Tabela_padrão__GM_CONTAS_PAGAR_ABERTOS[[#This Row],[SALDO_CONVERTIDO]])</f>
        <v>10.64</v>
      </c>
      <c r="P10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2" t="s">
        <v>28</v>
      </c>
      <c r="R1062" t="s">
        <v>2278</v>
      </c>
      <c r="S1062" s="1">
        <v>42557</v>
      </c>
      <c r="T1062" t="s">
        <v>2279</v>
      </c>
      <c r="U1062" s="3">
        <v>3.3816999999999999</v>
      </c>
      <c r="V1062" s="2">
        <f>Tabela_padrão__GM_CONTAS_PAGAR_ABERTOS[[#This Row],[PTAX DESEMB]]*Tabela_padrão__GM_CONTAS_PAGAR_ABERTOS[[#This Row],[VALOR_DOCUM]]</f>
        <v>35.981287999999999</v>
      </c>
    </row>
    <row r="1063" spans="1:22" hidden="1" x14ac:dyDescent="0.2">
      <c r="A1063" t="s">
        <v>17</v>
      </c>
      <c r="B1063" t="s">
        <v>25</v>
      </c>
      <c r="C1063" s="1">
        <v>42531</v>
      </c>
      <c r="D1063" t="s">
        <v>591</v>
      </c>
      <c r="E1063">
        <v>13115016</v>
      </c>
      <c r="F1063" t="s">
        <v>2280</v>
      </c>
      <c r="G1063" s="4">
        <v>42566</v>
      </c>
      <c r="H1063" t="s">
        <v>21</v>
      </c>
      <c r="I1063" s="2">
        <v>61.8</v>
      </c>
      <c r="J1063">
        <v>0</v>
      </c>
      <c r="K1063" s="2">
        <v>61.8</v>
      </c>
      <c r="L1063" s="3">
        <v>1</v>
      </c>
      <c r="M1063" s="2">
        <v>61.8</v>
      </c>
      <c r="N1063" s="3">
        <f t="array" ref="N1063">$D$4</f>
        <v>3.55</v>
      </c>
      <c r="O1063" s="2">
        <f t="array" ref="O1063">IF(Tabela_padrão__GM_CONTAS_PAGAR_ABERTOS[[#This Row],[SIGLA_MOEDA]]="US$",Tabela_padrão__GM_CONTAS_PAGAR_ABERTOS[[#This Row],[VALOR_DOCUM]]*$D$4,Tabela_padrão__GM_CONTAS_PAGAR_ABERTOS[[#This Row],[SALDO_CONVERTIDO]])</f>
        <v>61.8</v>
      </c>
      <c r="P10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3" t="s">
        <v>28</v>
      </c>
      <c r="R1063" t="s">
        <v>2281</v>
      </c>
      <c r="S1063" s="1">
        <v>42557</v>
      </c>
      <c r="T1063" t="s">
        <v>2282</v>
      </c>
      <c r="U1063" s="3">
        <v>3.3816999999999999</v>
      </c>
      <c r="V1063" s="2">
        <f>Tabela_padrão__GM_CONTAS_PAGAR_ABERTOS[[#This Row],[PTAX DESEMB]]*Tabela_padrão__GM_CONTAS_PAGAR_ABERTOS[[#This Row],[VALOR_DOCUM]]</f>
        <v>208.98905999999999</v>
      </c>
    </row>
    <row r="1064" spans="1:22" hidden="1" x14ac:dyDescent="0.2">
      <c r="A1064" t="s">
        <v>17</v>
      </c>
      <c r="B1064" t="s">
        <v>25</v>
      </c>
      <c r="C1064" s="1">
        <v>42514</v>
      </c>
      <c r="D1064" t="s">
        <v>2283</v>
      </c>
      <c r="E1064">
        <v>13115026</v>
      </c>
      <c r="F1064" t="s">
        <v>2284</v>
      </c>
      <c r="G1064" s="4">
        <v>42545</v>
      </c>
      <c r="H1064" t="s">
        <v>21</v>
      </c>
      <c r="I1064" s="2">
        <v>386</v>
      </c>
      <c r="J1064">
        <v>0</v>
      </c>
      <c r="K1064" s="2">
        <v>386</v>
      </c>
      <c r="L1064" s="3">
        <v>1</v>
      </c>
      <c r="M1064" s="2">
        <v>386</v>
      </c>
      <c r="N1064" s="3">
        <f t="array" ref="N1064">$D$4</f>
        <v>3.55</v>
      </c>
      <c r="O1064" s="2">
        <f t="array" ref="O1064">IF(Tabela_padrão__GM_CONTAS_PAGAR_ABERTOS[[#This Row],[SIGLA_MOEDA]]="US$",Tabela_padrão__GM_CONTAS_PAGAR_ABERTOS[[#This Row],[VALOR_DOCUM]]*$D$4,Tabela_padrão__GM_CONTAS_PAGAR_ABERTOS[[#This Row],[SALDO_CONVERTIDO]])</f>
        <v>386</v>
      </c>
      <c r="P10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4" t="s">
        <v>28</v>
      </c>
      <c r="R1064" t="s">
        <v>2285</v>
      </c>
      <c r="S1064" s="1">
        <v>42557</v>
      </c>
      <c r="T1064" t="s">
        <v>2286</v>
      </c>
      <c r="U1064" s="3">
        <v>3.5659999999999998</v>
      </c>
      <c r="V1064" s="2">
        <f>Tabela_padrão__GM_CONTAS_PAGAR_ABERTOS[[#This Row],[PTAX DESEMB]]*Tabela_padrão__GM_CONTAS_PAGAR_ABERTOS[[#This Row],[VALOR_DOCUM]]</f>
        <v>1376.4759999999999</v>
      </c>
    </row>
    <row r="1065" spans="1:22" hidden="1" x14ac:dyDescent="0.2">
      <c r="A1065" t="s">
        <v>17</v>
      </c>
      <c r="B1065" t="s">
        <v>18</v>
      </c>
      <c r="C1065" s="1">
        <v>42509</v>
      </c>
      <c r="D1065" t="s">
        <v>1572</v>
      </c>
      <c r="E1065">
        <v>13130031</v>
      </c>
      <c r="F1065" t="s">
        <v>2287</v>
      </c>
      <c r="G1065" s="4">
        <v>42585</v>
      </c>
      <c r="H1065" t="s">
        <v>21</v>
      </c>
      <c r="I1065" s="2">
        <v>1059.25</v>
      </c>
      <c r="K1065" s="2">
        <v>1059.25</v>
      </c>
      <c r="L1065" s="3">
        <v>1</v>
      </c>
      <c r="M1065" s="2">
        <v>1059.25</v>
      </c>
      <c r="N1065" s="3">
        <f t="array" ref="N1065">$D$4</f>
        <v>3.55</v>
      </c>
      <c r="O1065" s="2">
        <f t="array" ref="O1065">IF(Tabela_padrão__GM_CONTAS_PAGAR_ABERTOS[[#This Row],[SIGLA_MOEDA]]="US$",Tabela_padrão__GM_CONTAS_PAGAR_ABERTOS[[#This Row],[VALOR_DOCUM]]*$D$4,Tabela_padrão__GM_CONTAS_PAGAR_ABERTOS[[#This Row],[SALDO_CONVERTIDO]])</f>
        <v>1059.25</v>
      </c>
      <c r="P10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5" t="s">
        <v>28</v>
      </c>
      <c r="R1065" t="s">
        <v>2288</v>
      </c>
      <c r="S1065" s="1">
        <v>42557</v>
      </c>
      <c r="T1065" t="s">
        <v>2289</v>
      </c>
      <c r="U1065" s="3">
        <v>3.5367999999999999</v>
      </c>
      <c r="V1065" s="2">
        <f>Tabela_padrão__GM_CONTAS_PAGAR_ABERTOS[[#This Row],[PTAX DESEMB]]*Tabela_padrão__GM_CONTAS_PAGAR_ABERTOS[[#This Row],[VALOR_DOCUM]]</f>
        <v>3746.3553999999999</v>
      </c>
    </row>
    <row r="1066" spans="1:22" hidden="1" x14ac:dyDescent="0.2">
      <c r="A1066" t="s">
        <v>17</v>
      </c>
      <c r="B1066" t="s">
        <v>881</v>
      </c>
      <c r="C1066" s="1">
        <v>42534</v>
      </c>
      <c r="D1066" t="s">
        <v>591</v>
      </c>
      <c r="E1066">
        <v>13115016</v>
      </c>
      <c r="F1066" t="s">
        <v>2290</v>
      </c>
      <c r="G1066" s="4">
        <v>42581</v>
      </c>
      <c r="H1066" t="s">
        <v>21</v>
      </c>
      <c r="I1066" s="2">
        <v>7500</v>
      </c>
      <c r="K1066" s="2">
        <v>7500</v>
      </c>
      <c r="L1066" s="3">
        <v>1</v>
      </c>
      <c r="M1066" s="2">
        <v>7500</v>
      </c>
      <c r="N1066" s="3">
        <f t="array" ref="N1066">$D$4</f>
        <v>3.55</v>
      </c>
      <c r="O1066" s="2">
        <f t="array" ref="O1066">IF(Tabela_padrão__GM_CONTAS_PAGAR_ABERTOS[[#This Row],[SIGLA_MOEDA]]="US$",Tabela_padrão__GM_CONTAS_PAGAR_ABERTOS[[#This Row],[VALOR_DOCUM]]*$D$4,Tabela_padrão__GM_CONTAS_PAGAR_ABERTOS[[#This Row],[SALDO_CONVERTIDO]])</f>
        <v>7500</v>
      </c>
      <c r="P10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6" t="s">
        <v>28</v>
      </c>
      <c r="R1066" t="s">
        <v>2291</v>
      </c>
      <c r="S1066" s="1">
        <v>42557</v>
      </c>
      <c r="T1066" t="s">
        <v>2292</v>
      </c>
      <c r="U1066" s="3">
        <v>3.4260999999999999</v>
      </c>
      <c r="V1066" s="2">
        <f>Tabela_padrão__GM_CONTAS_PAGAR_ABERTOS[[#This Row],[PTAX DESEMB]]*Tabela_padrão__GM_CONTAS_PAGAR_ABERTOS[[#This Row],[VALOR_DOCUM]]</f>
        <v>25695.75</v>
      </c>
    </row>
    <row r="1067" spans="1:22" hidden="1" x14ac:dyDescent="0.2">
      <c r="A1067" t="s">
        <v>17</v>
      </c>
      <c r="B1067" t="s">
        <v>25</v>
      </c>
      <c r="C1067" s="1">
        <v>42520</v>
      </c>
      <c r="D1067" t="s">
        <v>821</v>
      </c>
      <c r="E1067">
        <v>13115027</v>
      </c>
      <c r="F1067" t="s">
        <v>2293</v>
      </c>
      <c r="G1067" s="4">
        <v>42567</v>
      </c>
      <c r="H1067" t="s">
        <v>21</v>
      </c>
      <c r="I1067" s="2">
        <v>235</v>
      </c>
      <c r="K1067" s="2">
        <v>235</v>
      </c>
      <c r="L1067" s="3">
        <v>1</v>
      </c>
      <c r="M1067" s="2">
        <v>235</v>
      </c>
      <c r="N1067" s="3">
        <f t="array" ref="N1067">$D$4</f>
        <v>3.55</v>
      </c>
      <c r="O1067" s="2">
        <f t="array" ref="O1067">IF(Tabela_padrão__GM_CONTAS_PAGAR_ABERTOS[[#This Row],[SIGLA_MOEDA]]="US$",Tabela_padrão__GM_CONTAS_PAGAR_ABERTOS[[#This Row],[VALOR_DOCUM]]*$D$4,Tabela_padrão__GM_CONTAS_PAGAR_ABERTOS[[#This Row],[SALDO_CONVERTIDO]])</f>
        <v>235</v>
      </c>
      <c r="P10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7" t="s">
        <v>28</v>
      </c>
      <c r="R1067" t="s">
        <v>2294</v>
      </c>
      <c r="S1067" s="1">
        <v>42557</v>
      </c>
      <c r="T1067" t="s">
        <v>2295</v>
      </c>
      <c r="U1067" s="3">
        <v>3.6168</v>
      </c>
      <c r="V1067" s="2">
        <f>Tabela_padrão__GM_CONTAS_PAGAR_ABERTOS[[#This Row],[PTAX DESEMB]]*Tabela_padrão__GM_CONTAS_PAGAR_ABERTOS[[#This Row],[VALOR_DOCUM]]</f>
        <v>849.94799999999998</v>
      </c>
    </row>
    <row r="1068" spans="1:22" hidden="1" x14ac:dyDescent="0.2">
      <c r="A1068" t="s">
        <v>17</v>
      </c>
      <c r="B1068" t="s">
        <v>18</v>
      </c>
      <c r="C1068" s="1">
        <v>42520</v>
      </c>
      <c r="D1068" t="s">
        <v>821</v>
      </c>
      <c r="E1068">
        <v>13130024</v>
      </c>
      <c r="F1068" t="s">
        <v>2296</v>
      </c>
      <c r="G1068" s="4">
        <v>42567</v>
      </c>
      <c r="H1068" t="s">
        <v>21</v>
      </c>
      <c r="I1068" s="2">
        <v>300</v>
      </c>
      <c r="K1068" s="2">
        <v>300</v>
      </c>
      <c r="L1068" s="3">
        <v>1</v>
      </c>
      <c r="M1068" s="2">
        <v>300</v>
      </c>
      <c r="N1068" s="3">
        <f t="array" ref="N1068">$D$4</f>
        <v>3.55</v>
      </c>
      <c r="O1068" s="2">
        <f t="array" ref="O1068">IF(Tabela_padrão__GM_CONTAS_PAGAR_ABERTOS[[#This Row],[SIGLA_MOEDA]]="US$",Tabela_padrão__GM_CONTAS_PAGAR_ABERTOS[[#This Row],[VALOR_DOCUM]]*$D$4,Tabela_padrão__GM_CONTAS_PAGAR_ABERTOS[[#This Row],[SALDO_CONVERTIDO]])</f>
        <v>300</v>
      </c>
      <c r="P10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8" t="s">
        <v>28</v>
      </c>
      <c r="R1068" t="s">
        <v>2297</v>
      </c>
      <c r="S1068" s="1">
        <v>42557</v>
      </c>
      <c r="T1068" t="s">
        <v>2298</v>
      </c>
      <c r="U1068" s="3">
        <v>3.6168</v>
      </c>
      <c r="V1068" s="2">
        <f>Tabela_padrão__GM_CONTAS_PAGAR_ABERTOS[[#This Row],[PTAX DESEMB]]*Tabela_padrão__GM_CONTAS_PAGAR_ABERTOS[[#This Row],[VALOR_DOCUM]]</f>
        <v>1085.04</v>
      </c>
    </row>
    <row r="1069" spans="1:22" hidden="1" x14ac:dyDescent="0.2">
      <c r="A1069" t="s">
        <v>17</v>
      </c>
      <c r="B1069" t="s">
        <v>18</v>
      </c>
      <c r="C1069" s="1">
        <v>42508</v>
      </c>
      <c r="D1069" t="s">
        <v>523</v>
      </c>
      <c r="E1069">
        <v>17101001</v>
      </c>
      <c r="F1069" t="s">
        <v>2299</v>
      </c>
      <c r="G1069" s="4">
        <v>42508</v>
      </c>
      <c r="H1069" t="s">
        <v>21</v>
      </c>
      <c r="I1069" s="2">
        <v>986.7</v>
      </c>
      <c r="K1069" s="2">
        <v>986.7</v>
      </c>
      <c r="L1069" s="3">
        <v>1</v>
      </c>
      <c r="M1069" s="2">
        <v>986.7</v>
      </c>
      <c r="N1069" s="3">
        <f t="array" ref="N1069">$D$4</f>
        <v>3.55</v>
      </c>
      <c r="O1069" s="2">
        <f t="array" ref="O1069">IF(Tabela_padrão__GM_CONTAS_PAGAR_ABERTOS[[#This Row],[SIGLA_MOEDA]]="US$",Tabela_padrão__GM_CONTAS_PAGAR_ABERTOS[[#This Row],[VALOR_DOCUM]]*$D$4,Tabela_padrão__GM_CONTAS_PAGAR_ABERTOS[[#This Row],[SALDO_CONVERTIDO]])</f>
        <v>986.7</v>
      </c>
      <c r="P10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69" t="s">
        <v>2300</v>
      </c>
      <c r="R1069" t="s">
        <v>2301</v>
      </c>
      <c r="S1069" s="1">
        <v>42557</v>
      </c>
      <c r="T1069" t="s">
        <v>2302</v>
      </c>
      <c r="U1069" s="3">
        <v>3.5036999999999998</v>
      </c>
      <c r="V1069" s="2">
        <f>Tabela_padrão__GM_CONTAS_PAGAR_ABERTOS[[#This Row],[PTAX DESEMB]]*Tabela_padrão__GM_CONTAS_PAGAR_ABERTOS[[#This Row],[VALOR_DOCUM]]</f>
        <v>3457.10079</v>
      </c>
    </row>
    <row r="1070" spans="1:22" hidden="1" x14ac:dyDescent="0.2">
      <c r="A1070" t="s">
        <v>17</v>
      </c>
      <c r="B1070" t="s">
        <v>25</v>
      </c>
      <c r="C1070" s="1">
        <v>42528</v>
      </c>
      <c r="D1070" t="s">
        <v>655</v>
      </c>
      <c r="E1070">
        <v>13115016</v>
      </c>
      <c r="F1070" t="s">
        <v>2303</v>
      </c>
      <c r="G1070" s="4">
        <v>42561</v>
      </c>
      <c r="H1070" t="s">
        <v>21</v>
      </c>
      <c r="I1070" s="2">
        <v>25</v>
      </c>
      <c r="J1070">
        <v>0</v>
      </c>
      <c r="K1070" s="2">
        <v>25</v>
      </c>
      <c r="L1070" s="3">
        <v>1</v>
      </c>
      <c r="M1070" s="2">
        <v>25</v>
      </c>
      <c r="N1070" s="3">
        <f t="array" ref="N1070">$D$4</f>
        <v>3.55</v>
      </c>
      <c r="O1070" s="2">
        <f t="array" ref="O1070">IF(Tabela_padrão__GM_CONTAS_PAGAR_ABERTOS[[#This Row],[SIGLA_MOEDA]]="US$",Tabela_padrão__GM_CONTAS_PAGAR_ABERTOS[[#This Row],[VALOR_DOCUM]]*$D$4,Tabela_padrão__GM_CONTAS_PAGAR_ABERTOS[[#This Row],[SALDO_CONVERTIDO]])</f>
        <v>25</v>
      </c>
      <c r="P10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0" t="s">
        <v>28</v>
      </c>
      <c r="R1070" t="s">
        <v>2304</v>
      </c>
      <c r="S1070" s="1">
        <v>42557</v>
      </c>
      <c r="T1070" t="s">
        <v>2305</v>
      </c>
      <c r="U1070" s="3">
        <v>3.5097999999999998</v>
      </c>
      <c r="V1070" s="2">
        <f>Tabela_padrão__GM_CONTAS_PAGAR_ABERTOS[[#This Row],[PTAX DESEMB]]*Tabela_padrão__GM_CONTAS_PAGAR_ABERTOS[[#This Row],[VALOR_DOCUM]]</f>
        <v>87.74499999999999</v>
      </c>
    </row>
    <row r="1071" spans="1:22" hidden="1" x14ac:dyDescent="0.2">
      <c r="A1071" t="s">
        <v>17</v>
      </c>
      <c r="B1071" t="s">
        <v>572</v>
      </c>
      <c r="C1071" s="1">
        <v>42530</v>
      </c>
      <c r="D1071" t="s">
        <v>2306</v>
      </c>
      <c r="E1071">
        <v>13115016</v>
      </c>
      <c r="F1071" t="s">
        <v>2307</v>
      </c>
      <c r="G1071" s="4">
        <v>42576</v>
      </c>
      <c r="H1071" t="s">
        <v>21</v>
      </c>
      <c r="I1071" s="2">
        <v>750</v>
      </c>
      <c r="K1071" s="2">
        <v>750</v>
      </c>
      <c r="L1071" s="3">
        <v>1</v>
      </c>
      <c r="M1071" s="2">
        <v>750</v>
      </c>
      <c r="N1071" s="3">
        <f t="array" ref="N1071">$D$4</f>
        <v>3.55</v>
      </c>
      <c r="O1071" s="2">
        <f t="array" ref="O1071">IF(Tabela_padrão__GM_CONTAS_PAGAR_ABERTOS[[#This Row],[SIGLA_MOEDA]]="US$",Tabela_padrão__GM_CONTAS_PAGAR_ABERTOS[[#This Row],[VALOR_DOCUM]]*$D$4,Tabela_padrão__GM_CONTAS_PAGAR_ABERTOS[[#This Row],[SALDO_CONVERTIDO]])</f>
        <v>750</v>
      </c>
      <c r="P10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1" t="s">
        <v>28</v>
      </c>
      <c r="R1071" t="s">
        <v>2308</v>
      </c>
      <c r="S1071" s="1">
        <v>42557</v>
      </c>
      <c r="T1071" t="s">
        <v>2309</v>
      </c>
      <c r="U1071" s="3">
        <v>3.3898000000000001</v>
      </c>
      <c r="V1071" s="2">
        <f>Tabela_padrão__GM_CONTAS_PAGAR_ABERTOS[[#This Row],[PTAX DESEMB]]*Tabela_padrão__GM_CONTAS_PAGAR_ABERTOS[[#This Row],[VALOR_DOCUM]]</f>
        <v>2542.35</v>
      </c>
    </row>
    <row r="1072" spans="1:22" hidden="1" x14ac:dyDescent="0.2">
      <c r="A1072" t="s">
        <v>17</v>
      </c>
      <c r="B1072" t="s">
        <v>572</v>
      </c>
      <c r="C1072" s="1">
        <v>42530</v>
      </c>
      <c r="D1072" t="s">
        <v>2306</v>
      </c>
      <c r="E1072">
        <v>13115016</v>
      </c>
      <c r="F1072" t="s">
        <v>2307</v>
      </c>
      <c r="G1072" s="4">
        <v>42606</v>
      </c>
      <c r="H1072" t="s">
        <v>21</v>
      </c>
      <c r="I1072" s="2">
        <v>750</v>
      </c>
      <c r="K1072" s="2">
        <v>750</v>
      </c>
      <c r="L1072" s="3">
        <v>1</v>
      </c>
      <c r="M1072" s="2">
        <v>750</v>
      </c>
      <c r="N1072" s="3">
        <f t="array" ref="N1072">$D$4</f>
        <v>3.55</v>
      </c>
      <c r="O1072" s="2">
        <f t="array" ref="O1072">IF(Tabela_padrão__GM_CONTAS_PAGAR_ABERTOS[[#This Row],[SIGLA_MOEDA]]="US$",Tabela_padrão__GM_CONTAS_PAGAR_ABERTOS[[#This Row],[VALOR_DOCUM]]*$D$4,Tabela_padrão__GM_CONTAS_PAGAR_ABERTOS[[#This Row],[SALDO_CONVERTIDO]])</f>
        <v>750</v>
      </c>
      <c r="P10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2" t="s">
        <v>28</v>
      </c>
      <c r="R1072" t="s">
        <v>2308</v>
      </c>
      <c r="S1072" s="1">
        <v>42557</v>
      </c>
      <c r="T1072" t="s">
        <v>2310</v>
      </c>
      <c r="U1072" s="3">
        <v>3.3898000000000001</v>
      </c>
      <c r="V1072" s="2">
        <f>Tabela_padrão__GM_CONTAS_PAGAR_ABERTOS[[#This Row],[PTAX DESEMB]]*Tabela_padrão__GM_CONTAS_PAGAR_ABERTOS[[#This Row],[VALOR_DOCUM]]</f>
        <v>2542.35</v>
      </c>
    </row>
    <row r="1073" spans="1:22" hidden="1" x14ac:dyDescent="0.2">
      <c r="A1073" t="s">
        <v>17</v>
      </c>
      <c r="B1073" t="s">
        <v>25</v>
      </c>
      <c r="C1073" s="1">
        <v>42517</v>
      </c>
      <c r="D1073" t="s">
        <v>2311</v>
      </c>
      <c r="E1073">
        <v>13115016</v>
      </c>
      <c r="F1073" t="s">
        <v>2312</v>
      </c>
      <c r="G1073" s="4">
        <v>42566</v>
      </c>
      <c r="H1073" t="s">
        <v>21</v>
      </c>
      <c r="I1073" s="2">
        <v>827.41</v>
      </c>
      <c r="K1073" s="2">
        <v>827.41</v>
      </c>
      <c r="L1073" s="3">
        <v>1</v>
      </c>
      <c r="M1073" s="2">
        <v>827.41</v>
      </c>
      <c r="N1073" s="3">
        <f t="array" ref="N1073">$D$4</f>
        <v>3.55</v>
      </c>
      <c r="O1073" s="2">
        <f t="array" ref="O1073">IF(Tabela_padrão__GM_CONTAS_PAGAR_ABERTOS[[#This Row],[SIGLA_MOEDA]]="US$",Tabela_padrão__GM_CONTAS_PAGAR_ABERTOS[[#This Row],[VALOR_DOCUM]]*$D$4,Tabela_padrão__GM_CONTAS_PAGAR_ABERTOS[[#This Row],[SALDO_CONVERTIDO]])</f>
        <v>827.41</v>
      </c>
      <c r="P10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3" t="s">
        <v>28</v>
      </c>
      <c r="R1073" t="s">
        <v>1866</v>
      </c>
      <c r="S1073" s="1">
        <v>42557</v>
      </c>
      <c r="T1073" t="s">
        <v>2313</v>
      </c>
      <c r="U1073" s="3">
        <v>3.5804</v>
      </c>
      <c r="V1073" s="2">
        <f>Tabela_padrão__GM_CONTAS_PAGAR_ABERTOS[[#This Row],[PTAX DESEMB]]*Tabela_padrão__GM_CONTAS_PAGAR_ABERTOS[[#This Row],[VALOR_DOCUM]]</f>
        <v>2962.458764</v>
      </c>
    </row>
    <row r="1074" spans="1:22" hidden="1" x14ac:dyDescent="0.2">
      <c r="A1074" t="s">
        <v>17</v>
      </c>
      <c r="B1074" t="s">
        <v>202</v>
      </c>
      <c r="C1074" s="1">
        <v>42516</v>
      </c>
      <c r="D1074" t="s">
        <v>1549</v>
      </c>
      <c r="E1074">
        <v>13103001</v>
      </c>
      <c r="F1074" t="s">
        <v>1550</v>
      </c>
      <c r="G1074" s="4">
        <v>42591</v>
      </c>
      <c r="H1074" t="s">
        <v>21</v>
      </c>
      <c r="I1074" s="2">
        <v>550</v>
      </c>
      <c r="K1074" s="2">
        <v>550</v>
      </c>
      <c r="L1074" s="3">
        <v>1</v>
      </c>
      <c r="M1074" s="2">
        <v>550</v>
      </c>
      <c r="N1074" s="3">
        <f t="array" ref="N1074">$D$4</f>
        <v>3.55</v>
      </c>
      <c r="O1074" s="2">
        <f t="array" ref="O1074">IF(Tabela_padrão__GM_CONTAS_PAGAR_ABERTOS[[#This Row],[SIGLA_MOEDA]]="US$",Tabela_padrão__GM_CONTAS_PAGAR_ABERTOS[[#This Row],[VALOR_DOCUM]]*$D$4,Tabela_padrão__GM_CONTAS_PAGAR_ABERTOS[[#This Row],[SALDO_CONVERTIDO]])</f>
        <v>550</v>
      </c>
      <c r="P10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4" t="s">
        <v>28</v>
      </c>
      <c r="R1074" t="s">
        <v>1551</v>
      </c>
      <c r="S1074" s="1">
        <v>42557</v>
      </c>
      <c r="T1074" t="s">
        <v>2314</v>
      </c>
      <c r="U1074" s="3">
        <v>3.5804</v>
      </c>
      <c r="V1074" s="2">
        <f>Tabela_padrão__GM_CONTAS_PAGAR_ABERTOS[[#This Row],[PTAX DESEMB]]*Tabela_padrão__GM_CONTAS_PAGAR_ABERTOS[[#This Row],[VALOR_DOCUM]]</f>
        <v>1969.22</v>
      </c>
    </row>
    <row r="1075" spans="1:22" hidden="1" x14ac:dyDescent="0.2">
      <c r="A1075" t="s">
        <v>17</v>
      </c>
      <c r="B1075" t="s">
        <v>202</v>
      </c>
      <c r="C1075" s="1">
        <v>42521</v>
      </c>
      <c r="D1075" t="s">
        <v>417</v>
      </c>
      <c r="E1075">
        <v>13115016</v>
      </c>
      <c r="F1075" t="s">
        <v>2315</v>
      </c>
      <c r="G1075" s="4">
        <v>42566</v>
      </c>
      <c r="H1075" t="s">
        <v>21</v>
      </c>
      <c r="I1075" s="2">
        <v>529.20000000000005</v>
      </c>
      <c r="J1075">
        <v>0</v>
      </c>
      <c r="K1075" s="2">
        <v>529.20000000000005</v>
      </c>
      <c r="L1075" s="3">
        <v>1</v>
      </c>
      <c r="M1075" s="2">
        <v>529.20000000000005</v>
      </c>
      <c r="N1075" s="3">
        <f t="array" ref="N1075">$D$4</f>
        <v>3.55</v>
      </c>
      <c r="O1075" s="2">
        <f t="array" ref="O1075">IF(Tabela_padrão__GM_CONTAS_PAGAR_ABERTOS[[#This Row],[SIGLA_MOEDA]]="US$",Tabela_padrão__GM_CONTAS_PAGAR_ABERTOS[[#This Row],[VALOR_DOCUM]]*$D$4,Tabela_padrão__GM_CONTAS_PAGAR_ABERTOS[[#This Row],[SALDO_CONVERTIDO]])</f>
        <v>529.20000000000005</v>
      </c>
      <c r="P10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5" t="s">
        <v>28</v>
      </c>
      <c r="R1075" t="s">
        <v>806</v>
      </c>
      <c r="S1075" s="1">
        <v>42557</v>
      </c>
      <c r="T1075" t="s">
        <v>2316</v>
      </c>
      <c r="U1075" s="3">
        <v>3.5996999999999999</v>
      </c>
      <c r="V1075" s="2">
        <f>Tabela_padrão__GM_CONTAS_PAGAR_ABERTOS[[#This Row],[PTAX DESEMB]]*Tabela_padrão__GM_CONTAS_PAGAR_ABERTOS[[#This Row],[VALOR_DOCUM]]</f>
        <v>1904.9612400000001</v>
      </c>
    </row>
    <row r="1076" spans="1:22" hidden="1" x14ac:dyDescent="0.2">
      <c r="A1076" t="s">
        <v>709</v>
      </c>
      <c r="B1076" t="s">
        <v>710</v>
      </c>
      <c r="C1076" s="1">
        <v>42524</v>
      </c>
      <c r="D1076" t="s">
        <v>725</v>
      </c>
      <c r="E1076">
        <v>13115016</v>
      </c>
      <c r="F1076" t="s">
        <v>2317</v>
      </c>
      <c r="G1076" s="4">
        <v>42605</v>
      </c>
      <c r="H1076" t="s">
        <v>21</v>
      </c>
      <c r="I1076" s="2">
        <v>393.16</v>
      </c>
      <c r="K1076" s="2">
        <v>393.16</v>
      </c>
      <c r="L1076" s="3">
        <v>1</v>
      </c>
      <c r="M1076" s="2">
        <v>393.16</v>
      </c>
      <c r="N1076" s="3">
        <f t="array" ref="N1076">$D$4</f>
        <v>3.55</v>
      </c>
      <c r="O1076" s="2">
        <f t="array" ref="O1076">IF(Tabela_padrão__GM_CONTAS_PAGAR_ABERTOS[[#This Row],[SIGLA_MOEDA]]="US$",Tabela_padrão__GM_CONTAS_PAGAR_ABERTOS[[#This Row],[VALOR_DOCUM]]*$D$4,Tabela_padrão__GM_CONTAS_PAGAR_ABERTOS[[#This Row],[SALDO_CONVERTIDO]])</f>
        <v>393.16</v>
      </c>
      <c r="P10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6" t="s">
        <v>28</v>
      </c>
      <c r="R1076" t="s">
        <v>2318</v>
      </c>
      <c r="S1076" s="1">
        <v>42557</v>
      </c>
      <c r="T1076" t="s">
        <v>2319</v>
      </c>
      <c r="U1076" s="3">
        <v>3.5960999999999999</v>
      </c>
      <c r="V1076" s="2">
        <f>Tabela_padrão__GM_CONTAS_PAGAR_ABERTOS[[#This Row],[PTAX DESEMB]]*Tabela_padrão__GM_CONTAS_PAGAR_ABERTOS[[#This Row],[VALOR_DOCUM]]</f>
        <v>1413.842676</v>
      </c>
    </row>
    <row r="1077" spans="1:22" hidden="1" x14ac:dyDescent="0.2">
      <c r="A1077" t="s">
        <v>17</v>
      </c>
      <c r="B1077" t="s">
        <v>25</v>
      </c>
      <c r="C1077" s="1">
        <v>42524</v>
      </c>
      <c r="D1077" t="s">
        <v>642</v>
      </c>
      <c r="E1077">
        <v>13115016</v>
      </c>
      <c r="F1077" t="s">
        <v>2320</v>
      </c>
      <c r="G1077" s="4">
        <v>42566</v>
      </c>
      <c r="H1077" t="s">
        <v>21</v>
      </c>
      <c r="I1077" s="2">
        <v>2631.67</v>
      </c>
      <c r="J1077">
        <v>0</v>
      </c>
      <c r="K1077" s="2">
        <v>2631.67</v>
      </c>
      <c r="L1077" s="3">
        <v>1</v>
      </c>
      <c r="M1077" s="2">
        <v>2631.67</v>
      </c>
      <c r="N1077" s="3">
        <f t="array" ref="N1077">$D$4</f>
        <v>3.55</v>
      </c>
      <c r="O1077" s="2">
        <f t="array" ref="O1077">IF(Tabela_padrão__GM_CONTAS_PAGAR_ABERTOS[[#This Row],[SIGLA_MOEDA]]="US$",Tabela_padrão__GM_CONTAS_PAGAR_ABERTOS[[#This Row],[VALOR_DOCUM]]*$D$4,Tabela_padrão__GM_CONTAS_PAGAR_ABERTOS[[#This Row],[SALDO_CONVERTIDO]])</f>
        <v>2631.67</v>
      </c>
      <c r="P10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7" t="s">
        <v>28</v>
      </c>
      <c r="R1077" t="s">
        <v>2321</v>
      </c>
      <c r="S1077" s="1">
        <v>42557</v>
      </c>
      <c r="T1077" t="s">
        <v>2322</v>
      </c>
      <c r="U1077" s="3">
        <v>3.5960999999999999</v>
      </c>
      <c r="V1077" s="2">
        <f>Tabela_padrão__GM_CONTAS_PAGAR_ABERTOS[[#This Row],[PTAX DESEMB]]*Tabela_padrão__GM_CONTAS_PAGAR_ABERTOS[[#This Row],[VALOR_DOCUM]]</f>
        <v>9463.7484870000008</v>
      </c>
    </row>
    <row r="1078" spans="1:22" hidden="1" x14ac:dyDescent="0.2">
      <c r="A1078" t="s">
        <v>17</v>
      </c>
      <c r="B1078" t="s">
        <v>80</v>
      </c>
      <c r="C1078" s="1">
        <v>42530</v>
      </c>
      <c r="D1078" t="s">
        <v>1464</v>
      </c>
      <c r="E1078">
        <v>13115002</v>
      </c>
      <c r="F1078" t="s">
        <v>2323</v>
      </c>
      <c r="G1078" s="4">
        <v>42558</v>
      </c>
      <c r="H1078" t="s">
        <v>21</v>
      </c>
      <c r="I1078" s="2">
        <v>18.899999999999999</v>
      </c>
      <c r="J1078">
        <v>0</v>
      </c>
      <c r="K1078" s="2">
        <v>18.899999999999999</v>
      </c>
      <c r="L1078" s="3">
        <v>1</v>
      </c>
      <c r="M1078" s="2">
        <v>18.899999999999999</v>
      </c>
      <c r="N1078" s="3">
        <f t="array" ref="N1078">$D$4</f>
        <v>3.55</v>
      </c>
      <c r="O1078" s="2">
        <f t="array" ref="O1078">IF(Tabela_padrão__GM_CONTAS_PAGAR_ABERTOS[[#This Row],[SIGLA_MOEDA]]="US$",Tabela_padrão__GM_CONTAS_PAGAR_ABERTOS[[#This Row],[VALOR_DOCUM]]*$D$4,Tabela_padrão__GM_CONTAS_PAGAR_ABERTOS[[#This Row],[SALDO_CONVERTIDO]])</f>
        <v>18.899999999999999</v>
      </c>
      <c r="P10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8" t="s">
        <v>28</v>
      </c>
      <c r="R1078" t="s">
        <v>1685</v>
      </c>
      <c r="S1078" s="1">
        <v>42557</v>
      </c>
      <c r="T1078" t="s">
        <v>2324</v>
      </c>
      <c r="U1078" s="3">
        <v>3.3898000000000001</v>
      </c>
      <c r="V1078" s="2">
        <f>Tabela_padrão__GM_CONTAS_PAGAR_ABERTOS[[#This Row],[PTAX DESEMB]]*Tabela_padrão__GM_CONTAS_PAGAR_ABERTOS[[#This Row],[VALOR_DOCUM]]</f>
        <v>64.067219999999992</v>
      </c>
    </row>
    <row r="1079" spans="1:22" hidden="1" x14ac:dyDescent="0.2">
      <c r="A1079" t="s">
        <v>17</v>
      </c>
      <c r="B1079" t="s">
        <v>881</v>
      </c>
      <c r="C1079" s="1">
        <v>42528</v>
      </c>
      <c r="D1079" t="s">
        <v>702</v>
      </c>
      <c r="E1079">
        <v>13108009</v>
      </c>
      <c r="F1079" t="s">
        <v>2325</v>
      </c>
      <c r="G1079" s="4">
        <v>42558</v>
      </c>
      <c r="H1079" t="s">
        <v>21</v>
      </c>
      <c r="I1079" s="2">
        <v>18.2</v>
      </c>
      <c r="J1079">
        <v>0</v>
      </c>
      <c r="K1079" s="2">
        <v>18.2</v>
      </c>
      <c r="L1079" s="3">
        <v>1</v>
      </c>
      <c r="M1079" s="2">
        <v>18.2</v>
      </c>
      <c r="N1079" s="3">
        <f t="array" ref="N1079">$D$4</f>
        <v>3.55</v>
      </c>
      <c r="O1079" s="2">
        <f t="array" ref="O1079">IF(Tabela_padrão__GM_CONTAS_PAGAR_ABERTOS[[#This Row],[SIGLA_MOEDA]]="US$",Tabela_padrão__GM_CONTAS_PAGAR_ABERTOS[[#This Row],[VALOR_DOCUM]]*$D$4,Tabela_padrão__GM_CONTAS_PAGAR_ABERTOS[[#This Row],[SALDO_CONVERTIDO]])</f>
        <v>18.2</v>
      </c>
      <c r="P10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79" t="s">
        <v>2326</v>
      </c>
      <c r="R1079" t="s">
        <v>2327</v>
      </c>
      <c r="S1079" s="1">
        <v>42557</v>
      </c>
      <c r="T1079" t="s">
        <v>2328</v>
      </c>
      <c r="U1079" s="3">
        <v>3.5097999999999998</v>
      </c>
      <c r="V1079" s="2">
        <f>Tabela_padrão__GM_CONTAS_PAGAR_ABERTOS[[#This Row],[PTAX DESEMB]]*Tabela_padrão__GM_CONTAS_PAGAR_ABERTOS[[#This Row],[VALOR_DOCUM]]</f>
        <v>63.878359999999994</v>
      </c>
    </row>
    <row r="1080" spans="1:22" hidden="1" x14ac:dyDescent="0.2">
      <c r="A1080" t="s">
        <v>285</v>
      </c>
      <c r="B1080" t="s">
        <v>18</v>
      </c>
      <c r="C1080" s="1">
        <v>42492</v>
      </c>
      <c r="D1080" t="s">
        <v>628</v>
      </c>
      <c r="E1080">
        <v>17101002</v>
      </c>
      <c r="F1080" t="s">
        <v>629</v>
      </c>
      <c r="G1080" s="4">
        <v>42612</v>
      </c>
      <c r="H1080" t="s">
        <v>21</v>
      </c>
      <c r="I1080" s="2">
        <v>790000</v>
      </c>
      <c r="K1080" s="2">
        <v>790000</v>
      </c>
      <c r="L1080" s="3">
        <v>1</v>
      </c>
      <c r="M1080" s="2">
        <v>790000</v>
      </c>
      <c r="N1080" s="3">
        <f t="array" ref="N1080">$D$4</f>
        <v>3.55</v>
      </c>
      <c r="O1080" s="2">
        <f t="array" ref="O1080">IF(Tabela_padrão__GM_CONTAS_PAGAR_ABERTOS[[#This Row],[SIGLA_MOEDA]]="US$",Tabela_padrão__GM_CONTAS_PAGAR_ABERTOS[[#This Row],[VALOR_DOCUM]]*$D$4,Tabela_padrão__GM_CONTAS_PAGAR_ABERTOS[[#This Row],[SALDO_CONVERTIDO]])</f>
        <v>790000</v>
      </c>
      <c r="P10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0" t="s">
        <v>486</v>
      </c>
      <c r="R1080" t="s">
        <v>630</v>
      </c>
      <c r="S1080" s="1">
        <v>42557</v>
      </c>
      <c r="T1080" t="s">
        <v>2329</v>
      </c>
      <c r="U1080" s="3">
        <v>3.4508000000000001</v>
      </c>
      <c r="V1080" s="2">
        <f>Tabela_padrão__GM_CONTAS_PAGAR_ABERTOS[[#This Row],[PTAX DESEMB]]*Tabela_padrão__GM_CONTAS_PAGAR_ABERTOS[[#This Row],[VALOR_DOCUM]]</f>
        <v>2726132</v>
      </c>
    </row>
    <row r="1081" spans="1:22" hidden="1" x14ac:dyDescent="0.2">
      <c r="A1081" t="s">
        <v>285</v>
      </c>
      <c r="B1081" t="s">
        <v>18</v>
      </c>
      <c r="C1081" s="1">
        <v>42492</v>
      </c>
      <c r="D1081" t="s">
        <v>628</v>
      </c>
      <c r="E1081">
        <v>17101002</v>
      </c>
      <c r="F1081" t="s">
        <v>629</v>
      </c>
      <c r="G1081" s="4">
        <v>42643</v>
      </c>
      <c r="H1081" t="s">
        <v>21</v>
      </c>
      <c r="I1081" s="2">
        <v>790000</v>
      </c>
      <c r="K1081" s="2">
        <v>790000</v>
      </c>
      <c r="L1081" s="3">
        <v>1</v>
      </c>
      <c r="M1081" s="2">
        <v>790000</v>
      </c>
      <c r="N1081" s="3">
        <f t="array" ref="N1081">$D$4</f>
        <v>3.55</v>
      </c>
      <c r="O1081" s="2">
        <f t="array" ref="O1081">IF(Tabela_padrão__GM_CONTAS_PAGAR_ABERTOS[[#This Row],[SIGLA_MOEDA]]="US$",Tabela_padrão__GM_CONTAS_PAGAR_ABERTOS[[#This Row],[VALOR_DOCUM]]*$D$4,Tabela_padrão__GM_CONTAS_PAGAR_ABERTOS[[#This Row],[SALDO_CONVERTIDO]])</f>
        <v>790000</v>
      </c>
      <c r="P10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1" t="s">
        <v>486</v>
      </c>
      <c r="R1081" t="s">
        <v>630</v>
      </c>
      <c r="S1081" s="1">
        <v>42557</v>
      </c>
      <c r="T1081" t="s">
        <v>2330</v>
      </c>
      <c r="U1081" s="3">
        <v>3.4508000000000001</v>
      </c>
      <c r="V1081" s="2">
        <f>Tabela_padrão__GM_CONTAS_PAGAR_ABERTOS[[#This Row],[PTAX DESEMB]]*Tabela_padrão__GM_CONTAS_PAGAR_ABERTOS[[#This Row],[VALOR_DOCUM]]</f>
        <v>2726132</v>
      </c>
    </row>
    <row r="1082" spans="1:22" hidden="1" x14ac:dyDescent="0.2">
      <c r="A1082" t="s">
        <v>17</v>
      </c>
      <c r="B1082" t="s">
        <v>25</v>
      </c>
      <c r="C1082" s="1">
        <v>42531</v>
      </c>
      <c r="D1082" t="s">
        <v>642</v>
      </c>
      <c r="E1082">
        <v>13115016</v>
      </c>
      <c r="F1082" t="s">
        <v>2331</v>
      </c>
      <c r="G1082" s="4">
        <v>42566</v>
      </c>
      <c r="H1082" t="s">
        <v>21</v>
      </c>
      <c r="I1082" s="2">
        <v>428.93</v>
      </c>
      <c r="J1082">
        <v>0</v>
      </c>
      <c r="K1082" s="2">
        <v>428.93</v>
      </c>
      <c r="L1082" s="3">
        <v>1</v>
      </c>
      <c r="M1082" s="2">
        <v>428.93</v>
      </c>
      <c r="N1082" s="3">
        <f t="array" ref="N1082">$D$4</f>
        <v>3.55</v>
      </c>
      <c r="O1082" s="2">
        <f t="array" ref="O1082">IF(Tabela_padrão__GM_CONTAS_PAGAR_ABERTOS[[#This Row],[SIGLA_MOEDA]]="US$",Tabela_padrão__GM_CONTAS_PAGAR_ABERTOS[[#This Row],[VALOR_DOCUM]]*$D$4,Tabela_padrão__GM_CONTAS_PAGAR_ABERTOS[[#This Row],[SALDO_CONVERTIDO]])</f>
        <v>428.93</v>
      </c>
      <c r="P10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2" t="s">
        <v>28</v>
      </c>
      <c r="R1082" t="s">
        <v>744</v>
      </c>
      <c r="S1082" s="1">
        <v>42557</v>
      </c>
      <c r="T1082" t="s">
        <v>2332</v>
      </c>
      <c r="U1082" s="3">
        <v>3.3816999999999999</v>
      </c>
      <c r="V1082" s="2">
        <f>Tabela_padrão__GM_CONTAS_PAGAR_ABERTOS[[#This Row],[PTAX DESEMB]]*Tabela_padrão__GM_CONTAS_PAGAR_ABERTOS[[#This Row],[VALOR_DOCUM]]</f>
        <v>1450.512581</v>
      </c>
    </row>
    <row r="1083" spans="1:22" hidden="1" x14ac:dyDescent="0.2">
      <c r="A1083" t="s">
        <v>17</v>
      </c>
      <c r="B1083" t="s">
        <v>18</v>
      </c>
      <c r="C1083" s="1">
        <v>42492</v>
      </c>
      <c r="D1083" t="s">
        <v>285</v>
      </c>
      <c r="E1083">
        <v>19105029</v>
      </c>
      <c r="F1083" t="s">
        <v>1593</v>
      </c>
      <c r="G1083" s="4">
        <v>42612</v>
      </c>
      <c r="H1083" t="s">
        <v>21</v>
      </c>
      <c r="I1083" s="2">
        <v>790000</v>
      </c>
      <c r="K1083" s="2">
        <v>790000</v>
      </c>
      <c r="L1083" s="3">
        <v>1</v>
      </c>
      <c r="M1083" s="2">
        <v>790000</v>
      </c>
      <c r="N1083" s="3">
        <f t="array" ref="N1083">$D$4</f>
        <v>3.55</v>
      </c>
      <c r="O1083" s="2">
        <f t="array" ref="O1083">IF(Tabela_padrão__GM_CONTAS_PAGAR_ABERTOS[[#This Row],[SIGLA_MOEDA]]="US$",Tabela_padrão__GM_CONTAS_PAGAR_ABERTOS[[#This Row],[VALOR_DOCUM]]*$D$4,Tabela_padrão__GM_CONTAS_PAGAR_ABERTOS[[#This Row],[SALDO_CONVERTIDO]])</f>
        <v>790000</v>
      </c>
      <c r="P10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3" t="s">
        <v>338</v>
      </c>
      <c r="R1083" t="s">
        <v>1594</v>
      </c>
      <c r="S1083" s="1">
        <v>42557</v>
      </c>
      <c r="T1083" t="s">
        <v>2333</v>
      </c>
      <c r="U1083" s="3">
        <v>3.4508000000000001</v>
      </c>
      <c r="V1083" s="2">
        <f>Tabela_padrão__GM_CONTAS_PAGAR_ABERTOS[[#This Row],[PTAX DESEMB]]*Tabela_padrão__GM_CONTAS_PAGAR_ABERTOS[[#This Row],[VALOR_DOCUM]]</f>
        <v>2726132</v>
      </c>
    </row>
    <row r="1084" spans="1:22" hidden="1" x14ac:dyDescent="0.2">
      <c r="A1084" t="s">
        <v>17</v>
      </c>
      <c r="B1084" t="s">
        <v>25</v>
      </c>
      <c r="C1084" s="1">
        <v>42534</v>
      </c>
      <c r="D1084" t="s">
        <v>905</v>
      </c>
      <c r="E1084">
        <v>13115001</v>
      </c>
      <c r="F1084" t="s">
        <v>2334</v>
      </c>
      <c r="G1084" s="4">
        <v>42855</v>
      </c>
      <c r="H1084" t="s">
        <v>21</v>
      </c>
      <c r="I1084" s="2">
        <v>134458.4</v>
      </c>
      <c r="J1084">
        <v>0</v>
      </c>
      <c r="K1084" s="2">
        <v>134458.4</v>
      </c>
      <c r="L1084" s="3">
        <v>1</v>
      </c>
      <c r="M1084" s="2">
        <v>134458.4</v>
      </c>
      <c r="N1084" s="3">
        <f t="array" ref="N1084">$D$4</f>
        <v>3.55</v>
      </c>
      <c r="O1084" s="2">
        <f t="array" ref="O1084">IF(Tabela_padrão__GM_CONTAS_PAGAR_ABERTOS[[#This Row],[SIGLA_MOEDA]]="US$",Tabela_padrão__GM_CONTAS_PAGAR_ABERTOS[[#This Row],[VALOR_DOCUM]]*$D$4,Tabela_padrão__GM_CONTAS_PAGAR_ABERTOS[[#This Row],[SALDO_CONVERTIDO]])</f>
        <v>134458.4</v>
      </c>
      <c r="P10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4" t="s">
        <v>28</v>
      </c>
      <c r="R1084" t="s">
        <v>2335</v>
      </c>
      <c r="S1084" s="1">
        <v>42557</v>
      </c>
      <c r="T1084" t="s">
        <v>2336</v>
      </c>
      <c r="U1084" s="3">
        <v>3.4260999999999999</v>
      </c>
      <c r="V1084" s="2">
        <f>Tabela_padrão__GM_CONTAS_PAGAR_ABERTOS[[#This Row],[PTAX DESEMB]]*Tabela_padrão__GM_CONTAS_PAGAR_ABERTOS[[#This Row],[VALOR_DOCUM]]</f>
        <v>460667.92423999996</v>
      </c>
    </row>
    <row r="1085" spans="1:22" hidden="1" x14ac:dyDescent="0.2">
      <c r="A1085" t="s">
        <v>17</v>
      </c>
      <c r="B1085" t="s">
        <v>18</v>
      </c>
      <c r="C1085" s="1">
        <v>42508</v>
      </c>
      <c r="D1085" t="s">
        <v>1479</v>
      </c>
      <c r="E1085">
        <v>17101001</v>
      </c>
      <c r="F1085" t="s">
        <v>1480</v>
      </c>
      <c r="G1085" s="4">
        <v>42824</v>
      </c>
      <c r="H1085" t="s">
        <v>66</v>
      </c>
      <c r="I1085" s="2">
        <v>221777.74</v>
      </c>
      <c r="K1085" s="2">
        <v>221777.74</v>
      </c>
      <c r="L1085" s="3">
        <v>3.2904</v>
      </c>
      <c r="M1085" s="2">
        <v>729737.47569600004</v>
      </c>
      <c r="N1085" s="3">
        <f t="array" ref="N1085">$D$4</f>
        <v>3.55</v>
      </c>
      <c r="O1085" s="2">
        <f t="array" ref="O1085">IF(Tabela_padrão__GM_CONTAS_PAGAR_ABERTOS[[#This Row],[SIGLA_MOEDA]]="US$",Tabela_padrão__GM_CONTAS_PAGAR_ABERTOS[[#This Row],[VALOR_DOCUM]]*$D$4,Tabela_padrão__GM_CONTAS_PAGAR_ABERTOS[[#This Row],[SALDO_CONVERTIDO]])</f>
        <v>787310.97699999996</v>
      </c>
      <c r="P1085" s="5">
        <f>(Tabela_padrão__GM_CONTAS_PAGAR_ABERTOS[[#This Row],[Saldo Projetado]]-Tabela_padrão__GM_CONTAS_PAGAR_ABERTOS[[#This Row],[SALDO_CONVERTIDO]])/Tabela_padrão__GM_CONTAS_PAGAR_ABERTOS[[#This Row],[Saldo Projetado]]</f>
        <v>7.3126760563380175E-2</v>
      </c>
      <c r="Q1085" t="s">
        <v>1481</v>
      </c>
      <c r="R1085" t="s">
        <v>2337</v>
      </c>
      <c r="S1085" s="1">
        <v>42557</v>
      </c>
      <c r="T1085" t="s">
        <v>2338</v>
      </c>
      <c r="U1085" s="3">
        <v>3.5036999999999998</v>
      </c>
      <c r="V1085" s="2">
        <f>Tabela_padrão__GM_CONTAS_PAGAR_ABERTOS[[#This Row],[PTAX DESEMB]]*Tabela_padrão__GM_CONTAS_PAGAR_ABERTOS[[#This Row],[VALOR_DOCUM]]</f>
        <v>777042.66763799987</v>
      </c>
    </row>
    <row r="1086" spans="1:22" hidden="1" x14ac:dyDescent="0.2">
      <c r="A1086" t="s">
        <v>17</v>
      </c>
      <c r="B1086" t="s">
        <v>25</v>
      </c>
      <c r="C1086" s="1">
        <v>42521</v>
      </c>
      <c r="D1086" t="s">
        <v>655</v>
      </c>
      <c r="E1086">
        <v>13115016</v>
      </c>
      <c r="F1086" t="s">
        <v>2339</v>
      </c>
      <c r="G1086" s="4">
        <v>42561</v>
      </c>
      <c r="H1086" t="s">
        <v>21</v>
      </c>
      <c r="I1086" s="2">
        <v>133</v>
      </c>
      <c r="J1086">
        <v>0</v>
      </c>
      <c r="K1086" s="2">
        <v>133</v>
      </c>
      <c r="L1086" s="3">
        <v>1</v>
      </c>
      <c r="M1086" s="2">
        <v>133</v>
      </c>
      <c r="N1086" s="3">
        <f t="array" ref="N1086">$D$4</f>
        <v>3.55</v>
      </c>
      <c r="O1086" s="2">
        <f t="array" ref="O1086">IF(Tabela_padrão__GM_CONTAS_PAGAR_ABERTOS[[#This Row],[SIGLA_MOEDA]]="US$",Tabela_padrão__GM_CONTAS_PAGAR_ABERTOS[[#This Row],[VALOR_DOCUM]]*$D$4,Tabela_padrão__GM_CONTAS_PAGAR_ABERTOS[[#This Row],[SALDO_CONVERTIDO]])</f>
        <v>133</v>
      </c>
      <c r="P10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6" t="s">
        <v>28</v>
      </c>
      <c r="R1086" t="s">
        <v>660</v>
      </c>
      <c r="S1086" s="1">
        <v>42557</v>
      </c>
      <c r="T1086" t="s">
        <v>2340</v>
      </c>
      <c r="U1086" s="3">
        <v>3.5996999999999999</v>
      </c>
      <c r="V1086" s="2">
        <f>Tabela_padrão__GM_CONTAS_PAGAR_ABERTOS[[#This Row],[PTAX DESEMB]]*Tabela_padrão__GM_CONTAS_PAGAR_ABERTOS[[#This Row],[VALOR_DOCUM]]</f>
        <v>478.76009999999997</v>
      </c>
    </row>
    <row r="1087" spans="1:22" hidden="1" x14ac:dyDescent="0.2">
      <c r="A1087" t="s">
        <v>17</v>
      </c>
      <c r="B1087" t="s">
        <v>80</v>
      </c>
      <c r="C1087" s="1">
        <v>42537</v>
      </c>
      <c r="D1087" t="s">
        <v>2341</v>
      </c>
      <c r="E1087">
        <v>13115002</v>
      </c>
      <c r="F1087" t="s">
        <v>2342</v>
      </c>
      <c r="G1087" s="4">
        <v>42567</v>
      </c>
      <c r="H1087" t="s">
        <v>21</v>
      </c>
      <c r="I1087" s="2">
        <v>542.5</v>
      </c>
      <c r="J1087">
        <v>0</v>
      </c>
      <c r="K1087" s="2">
        <v>542.5</v>
      </c>
      <c r="L1087" s="3">
        <v>1</v>
      </c>
      <c r="M1087" s="2">
        <v>542.5</v>
      </c>
      <c r="N1087" s="3">
        <f t="array" ref="N1087">$D$4</f>
        <v>3.55</v>
      </c>
      <c r="O1087" s="2">
        <f t="array" ref="O1087">IF(Tabela_padrão__GM_CONTAS_PAGAR_ABERTOS[[#This Row],[SIGLA_MOEDA]]="US$",Tabela_padrão__GM_CONTAS_PAGAR_ABERTOS[[#This Row],[VALOR_DOCUM]]*$D$4,Tabela_padrão__GM_CONTAS_PAGAR_ABERTOS[[#This Row],[SALDO_CONVERTIDO]])</f>
        <v>542.5</v>
      </c>
      <c r="P10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7" t="s">
        <v>28</v>
      </c>
      <c r="R1087" t="s">
        <v>2343</v>
      </c>
      <c r="S1087" s="1">
        <v>42557</v>
      </c>
      <c r="T1087" t="s">
        <v>2344</v>
      </c>
      <c r="U1087" s="3">
        <v>3.4767999999999999</v>
      </c>
      <c r="V1087" s="2">
        <f>Tabela_padrão__GM_CONTAS_PAGAR_ABERTOS[[#This Row],[PTAX DESEMB]]*Tabela_padrão__GM_CONTAS_PAGAR_ABERTOS[[#This Row],[VALOR_DOCUM]]</f>
        <v>1886.164</v>
      </c>
    </row>
    <row r="1088" spans="1:22" hidden="1" x14ac:dyDescent="0.2">
      <c r="A1088" t="s">
        <v>17</v>
      </c>
      <c r="B1088" t="s">
        <v>202</v>
      </c>
      <c r="C1088" s="1">
        <v>42538</v>
      </c>
      <c r="D1088" t="s">
        <v>804</v>
      </c>
      <c r="E1088">
        <v>13115016</v>
      </c>
      <c r="F1088" t="s">
        <v>2345</v>
      </c>
      <c r="G1088" s="4">
        <v>42558</v>
      </c>
      <c r="H1088" t="s">
        <v>21</v>
      </c>
      <c r="I1088" s="2">
        <v>550</v>
      </c>
      <c r="J1088">
        <v>0</v>
      </c>
      <c r="K1088" s="2">
        <v>550</v>
      </c>
      <c r="L1088" s="3">
        <v>1</v>
      </c>
      <c r="M1088" s="2">
        <v>550</v>
      </c>
      <c r="N1088" s="3">
        <f t="array" ref="N1088">$D$4</f>
        <v>3.55</v>
      </c>
      <c r="O1088" s="2">
        <f t="array" ref="O1088">IF(Tabela_padrão__GM_CONTAS_PAGAR_ABERTOS[[#This Row],[SIGLA_MOEDA]]="US$",Tabela_padrão__GM_CONTAS_PAGAR_ABERTOS[[#This Row],[VALOR_DOCUM]]*$D$4,Tabela_padrão__GM_CONTAS_PAGAR_ABERTOS[[#This Row],[SALDO_CONVERTIDO]])</f>
        <v>550</v>
      </c>
      <c r="P10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8" t="s">
        <v>28</v>
      </c>
      <c r="R1088" t="s">
        <v>806</v>
      </c>
      <c r="S1088" s="1">
        <v>42557</v>
      </c>
      <c r="T1088" t="s">
        <v>2346</v>
      </c>
      <c r="U1088" s="3">
        <v>3.4904000000000002</v>
      </c>
      <c r="V1088" s="2">
        <f>Tabela_padrão__GM_CONTAS_PAGAR_ABERTOS[[#This Row],[PTAX DESEMB]]*Tabela_padrão__GM_CONTAS_PAGAR_ABERTOS[[#This Row],[VALOR_DOCUM]]</f>
        <v>1919.72</v>
      </c>
    </row>
    <row r="1089" spans="1:22" hidden="1" x14ac:dyDescent="0.2">
      <c r="A1089" t="s">
        <v>17</v>
      </c>
      <c r="B1089" t="s">
        <v>80</v>
      </c>
      <c r="C1089" s="1">
        <v>42546</v>
      </c>
      <c r="D1089" t="s">
        <v>2347</v>
      </c>
      <c r="E1089">
        <v>13115016</v>
      </c>
      <c r="F1089" t="s">
        <v>2348</v>
      </c>
      <c r="G1089" s="4">
        <v>42566</v>
      </c>
      <c r="H1089" t="s">
        <v>21</v>
      </c>
      <c r="I1089" s="2">
        <v>135</v>
      </c>
      <c r="J1089">
        <v>0</v>
      </c>
      <c r="K1089" s="2">
        <v>135</v>
      </c>
      <c r="L1089" s="3">
        <v>1</v>
      </c>
      <c r="M1089" s="2">
        <v>135</v>
      </c>
      <c r="N1089" s="3">
        <f t="array" ref="N1089">$D$4</f>
        <v>3.55</v>
      </c>
      <c r="O1089" s="2">
        <f t="array" ref="O1089">IF(Tabela_padrão__GM_CONTAS_PAGAR_ABERTOS[[#This Row],[SIGLA_MOEDA]]="US$",Tabela_padrão__GM_CONTAS_PAGAR_ABERTOS[[#This Row],[VALOR_DOCUM]]*$D$4,Tabela_padrão__GM_CONTAS_PAGAR_ABERTOS[[#This Row],[SALDO_CONVERTIDO]])</f>
        <v>135</v>
      </c>
      <c r="P10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89" t="s">
        <v>28</v>
      </c>
      <c r="R1089" t="s">
        <v>2349</v>
      </c>
      <c r="S1089" s="1">
        <v>42557</v>
      </c>
      <c r="T1089" t="s">
        <v>2350</v>
      </c>
      <c r="U1089" s="3">
        <v>3.3772000000000002</v>
      </c>
      <c r="V1089" s="2">
        <f>Tabela_padrão__GM_CONTAS_PAGAR_ABERTOS[[#This Row],[PTAX DESEMB]]*Tabela_padrão__GM_CONTAS_PAGAR_ABERTOS[[#This Row],[VALOR_DOCUM]]</f>
        <v>455.92200000000003</v>
      </c>
    </row>
    <row r="1090" spans="1:22" hidden="1" x14ac:dyDescent="0.2">
      <c r="A1090" t="s">
        <v>17</v>
      </c>
      <c r="B1090" t="s">
        <v>25</v>
      </c>
      <c r="C1090" s="1">
        <v>42556</v>
      </c>
      <c r="D1090" t="s">
        <v>2351</v>
      </c>
      <c r="E1090">
        <v>13115016</v>
      </c>
      <c r="F1090" t="s">
        <v>2352</v>
      </c>
      <c r="G1090" s="4">
        <v>42580</v>
      </c>
      <c r="H1090" t="s">
        <v>21</v>
      </c>
      <c r="I1090" s="2">
        <v>1157.58</v>
      </c>
      <c r="J1090">
        <v>0</v>
      </c>
      <c r="K1090" s="2">
        <v>1157.58</v>
      </c>
      <c r="L1090" s="3">
        <v>1</v>
      </c>
      <c r="M1090" s="2">
        <v>1157.58</v>
      </c>
      <c r="N1090" s="3">
        <f t="array" ref="N1090">$D$4</f>
        <v>3.55</v>
      </c>
      <c r="O1090" s="2">
        <f t="array" ref="O1090">IF(Tabela_padrão__GM_CONTAS_PAGAR_ABERTOS[[#This Row],[SIGLA_MOEDA]]="US$",Tabela_padrão__GM_CONTAS_PAGAR_ABERTOS[[#This Row],[VALOR_DOCUM]]*$D$4,Tabela_padrão__GM_CONTAS_PAGAR_ABERTOS[[#This Row],[SALDO_CONVERTIDO]])</f>
        <v>1157.58</v>
      </c>
      <c r="P10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0" t="s">
        <v>28</v>
      </c>
      <c r="R1090" t="s">
        <v>2353</v>
      </c>
      <c r="S1090" s="1">
        <v>42557</v>
      </c>
      <c r="T1090" t="s">
        <v>2354</v>
      </c>
      <c r="U1090" s="3">
        <v>3.2480000000000002</v>
      </c>
      <c r="V1090" s="2">
        <f>Tabela_padrão__GM_CONTAS_PAGAR_ABERTOS[[#This Row],[PTAX DESEMB]]*Tabela_padrão__GM_CONTAS_PAGAR_ABERTOS[[#This Row],[VALOR_DOCUM]]</f>
        <v>3759.8198400000001</v>
      </c>
    </row>
    <row r="1091" spans="1:22" hidden="1" x14ac:dyDescent="0.2">
      <c r="A1091" t="s">
        <v>17</v>
      </c>
      <c r="B1091" t="s">
        <v>25</v>
      </c>
      <c r="C1091" s="1">
        <v>42556</v>
      </c>
      <c r="D1091" t="s">
        <v>676</v>
      </c>
      <c r="E1091">
        <v>13115016</v>
      </c>
      <c r="F1091" t="s">
        <v>677</v>
      </c>
      <c r="G1091" s="4">
        <v>42610</v>
      </c>
      <c r="H1091" t="s">
        <v>21</v>
      </c>
      <c r="I1091" s="2">
        <v>481</v>
      </c>
      <c r="K1091" s="2">
        <v>481</v>
      </c>
      <c r="L1091" s="3">
        <v>1</v>
      </c>
      <c r="M1091" s="2">
        <v>481</v>
      </c>
      <c r="N1091" s="3">
        <f t="array" ref="N1091">$D$4</f>
        <v>3.55</v>
      </c>
      <c r="O1091" s="2">
        <f t="array" ref="O1091">IF(Tabela_padrão__GM_CONTAS_PAGAR_ABERTOS[[#This Row],[SIGLA_MOEDA]]="US$",Tabela_padrão__GM_CONTAS_PAGAR_ABERTOS[[#This Row],[VALOR_DOCUM]]*$D$4,Tabela_padrão__GM_CONTAS_PAGAR_ABERTOS[[#This Row],[SALDO_CONVERTIDO]])</f>
        <v>481</v>
      </c>
      <c r="P10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1" t="s">
        <v>28</v>
      </c>
      <c r="R1091" t="s">
        <v>678</v>
      </c>
      <c r="S1091" s="1">
        <v>42557</v>
      </c>
      <c r="T1091" t="s">
        <v>2355</v>
      </c>
      <c r="U1091" s="3">
        <v>3.2480000000000002</v>
      </c>
      <c r="V1091" s="2">
        <f>Tabela_padrão__GM_CONTAS_PAGAR_ABERTOS[[#This Row],[PTAX DESEMB]]*Tabela_padrão__GM_CONTAS_PAGAR_ABERTOS[[#This Row],[VALOR_DOCUM]]</f>
        <v>1562.288</v>
      </c>
    </row>
    <row r="1092" spans="1:22" hidden="1" x14ac:dyDescent="0.2">
      <c r="A1092" t="s">
        <v>17</v>
      </c>
      <c r="B1092" t="s">
        <v>25</v>
      </c>
      <c r="C1092" s="1">
        <v>42556</v>
      </c>
      <c r="D1092" t="s">
        <v>2356</v>
      </c>
      <c r="E1092">
        <v>13115026</v>
      </c>
      <c r="F1092" t="s">
        <v>2357</v>
      </c>
      <c r="G1092" s="4">
        <v>42566</v>
      </c>
      <c r="H1092" t="s">
        <v>21</v>
      </c>
      <c r="I1092" s="2">
        <v>320</v>
      </c>
      <c r="J1092">
        <v>0</v>
      </c>
      <c r="K1092" s="2">
        <v>320</v>
      </c>
      <c r="L1092" s="3">
        <v>1</v>
      </c>
      <c r="M1092" s="2">
        <v>320</v>
      </c>
      <c r="N1092" s="3">
        <f t="array" ref="N1092">$D$4</f>
        <v>3.55</v>
      </c>
      <c r="O1092" s="2">
        <f t="array" ref="O1092">IF(Tabela_padrão__GM_CONTAS_PAGAR_ABERTOS[[#This Row],[SIGLA_MOEDA]]="US$",Tabela_padrão__GM_CONTAS_PAGAR_ABERTOS[[#This Row],[VALOR_DOCUM]]*$D$4,Tabela_padrão__GM_CONTAS_PAGAR_ABERTOS[[#This Row],[SALDO_CONVERTIDO]])</f>
        <v>320</v>
      </c>
      <c r="P10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2" t="s">
        <v>28</v>
      </c>
      <c r="R1092" t="s">
        <v>2358</v>
      </c>
      <c r="S1092" s="1">
        <v>42557</v>
      </c>
      <c r="T1092" t="s">
        <v>2359</v>
      </c>
      <c r="U1092" s="3">
        <v>3.2480000000000002</v>
      </c>
      <c r="V1092" s="2">
        <f>Tabela_padrão__GM_CONTAS_PAGAR_ABERTOS[[#This Row],[PTAX DESEMB]]*Tabela_padrão__GM_CONTAS_PAGAR_ABERTOS[[#This Row],[VALOR_DOCUM]]</f>
        <v>1039.3600000000001</v>
      </c>
    </row>
    <row r="1093" spans="1:22" hidden="1" x14ac:dyDescent="0.2">
      <c r="A1093" t="s">
        <v>17</v>
      </c>
      <c r="B1093" t="s">
        <v>25</v>
      </c>
      <c r="C1093" s="1">
        <v>42556</v>
      </c>
      <c r="D1093" t="s">
        <v>2360</v>
      </c>
      <c r="E1093">
        <v>13115020</v>
      </c>
      <c r="F1093" t="s">
        <v>2361</v>
      </c>
      <c r="G1093" s="4">
        <v>42566</v>
      </c>
      <c r="H1093" t="s">
        <v>21</v>
      </c>
      <c r="I1093" s="2">
        <v>1200</v>
      </c>
      <c r="J1093">
        <v>0</v>
      </c>
      <c r="K1093" s="2">
        <v>1200</v>
      </c>
      <c r="L1093" s="3">
        <v>1</v>
      </c>
      <c r="M1093" s="2">
        <v>1200</v>
      </c>
      <c r="N1093" s="3">
        <f t="array" ref="N1093">$D$4</f>
        <v>3.55</v>
      </c>
      <c r="O1093" s="2">
        <f t="array" ref="O1093">IF(Tabela_padrão__GM_CONTAS_PAGAR_ABERTOS[[#This Row],[SIGLA_MOEDA]]="US$",Tabela_padrão__GM_CONTAS_PAGAR_ABERTOS[[#This Row],[VALOR_DOCUM]]*$D$4,Tabela_padrão__GM_CONTAS_PAGAR_ABERTOS[[#This Row],[SALDO_CONVERTIDO]])</f>
        <v>1200</v>
      </c>
      <c r="P10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3" t="s">
        <v>28</v>
      </c>
      <c r="R1093" t="s">
        <v>2362</v>
      </c>
      <c r="S1093" s="1">
        <v>42557</v>
      </c>
      <c r="T1093" t="s">
        <v>2363</v>
      </c>
      <c r="U1093" s="3">
        <v>3.2480000000000002</v>
      </c>
      <c r="V1093" s="2">
        <f>Tabela_padrão__GM_CONTAS_PAGAR_ABERTOS[[#This Row],[PTAX DESEMB]]*Tabela_padrão__GM_CONTAS_PAGAR_ABERTOS[[#This Row],[VALOR_DOCUM]]</f>
        <v>3897.6000000000004</v>
      </c>
    </row>
    <row r="1094" spans="1:22" hidden="1" x14ac:dyDescent="0.2">
      <c r="A1094" t="s">
        <v>17</v>
      </c>
      <c r="B1094" t="s">
        <v>25</v>
      </c>
      <c r="C1094" s="1">
        <v>42556</v>
      </c>
      <c r="D1094" t="s">
        <v>2364</v>
      </c>
      <c r="E1094">
        <v>15101004</v>
      </c>
      <c r="F1094" t="s">
        <v>2365</v>
      </c>
      <c r="G1094" s="4">
        <v>42564</v>
      </c>
      <c r="H1094" t="s">
        <v>21</v>
      </c>
      <c r="I1094" s="2">
        <v>2089.36</v>
      </c>
      <c r="J1094">
        <v>0</v>
      </c>
      <c r="K1094" s="2">
        <v>2089.36</v>
      </c>
      <c r="L1094" s="3">
        <v>1</v>
      </c>
      <c r="M1094" s="2">
        <v>2089.36</v>
      </c>
      <c r="N1094" s="3">
        <f t="array" ref="N1094">$D$4</f>
        <v>3.55</v>
      </c>
      <c r="O1094" s="2">
        <f t="array" ref="O1094">IF(Tabela_padrão__GM_CONTAS_PAGAR_ABERTOS[[#This Row],[SIGLA_MOEDA]]="US$",Tabela_padrão__GM_CONTAS_PAGAR_ABERTOS[[#This Row],[VALOR_DOCUM]]*$D$4,Tabela_padrão__GM_CONTAS_PAGAR_ABERTOS[[#This Row],[SALDO_CONVERTIDO]])</f>
        <v>2089.36</v>
      </c>
      <c r="P10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4" t="s">
        <v>28</v>
      </c>
      <c r="R1094" t="s">
        <v>956</v>
      </c>
      <c r="S1094" s="1">
        <v>42557</v>
      </c>
      <c r="T1094" t="s">
        <v>2366</v>
      </c>
      <c r="U1094" s="3">
        <v>3.2480000000000002</v>
      </c>
      <c r="V1094" s="2">
        <f>Tabela_padrão__GM_CONTAS_PAGAR_ABERTOS[[#This Row],[PTAX DESEMB]]*Tabela_padrão__GM_CONTAS_PAGAR_ABERTOS[[#This Row],[VALOR_DOCUM]]</f>
        <v>6786.2412800000011</v>
      </c>
    </row>
    <row r="1095" spans="1:22" hidden="1" x14ac:dyDescent="0.2">
      <c r="A1095" t="s">
        <v>17</v>
      </c>
      <c r="B1095" t="s">
        <v>25</v>
      </c>
      <c r="C1095" s="1">
        <v>42556</v>
      </c>
      <c r="D1095" t="s">
        <v>655</v>
      </c>
      <c r="E1095">
        <v>13115016</v>
      </c>
      <c r="F1095" t="s">
        <v>2367</v>
      </c>
      <c r="G1095" s="4">
        <v>42569</v>
      </c>
      <c r="H1095" t="s">
        <v>21</v>
      </c>
      <c r="I1095" s="2">
        <v>2491.5</v>
      </c>
      <c r="J1095">
        <v>0</v>
      </c>
      <c r="K1095" s="2">
        <v>2491.5</v>
      </c>
      <c r="L1095" s="3">
        <v>1</v>
      </c>
      <c r="M1095" s="2">
        <v>2491.5</v>
      </c>
      <c r="N1095" s="3">
        <f t="array" ref="N1095">$D$4</f>
        <v>3.55</v>
      </c>
      <c r="O1095" s="2">
        <f t="array" ref="O1095">IF(Tabela_padrão__GM_CONTAS_PAGAR_ABERTOS[[#This Row],[SIGLA_MOEDA]]="US$",Tabela_padrão__GM_CONTAS_PAGAR_ABERTOS[[#This Row],[VALOR_DOCUM]]*$D$4,Tabela_padrão__GM_CONTAS_PAGAR_ABERTOS[[#This Row],[SALDO_CONVERTIDO]])</f>
        <v>2491.5</v>
      </c>
      <c r="P10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5" t="s">
        <v>28</v>
      </c>
      <c r="R1095" t="s">
        <v>2368</v>
      </c>
      <c r="S1095" s="1">
        <v>42557</v>
      </c>
      <c r="T1095" t="s">
        <v>2369</v>
      </c>
      <c r="U1095" s="3">
        <v>3.2480000000000002</v>
      </c>
      <c r="V1095" s="2">
        <f>Tabela_padrão__GM_CONTAS_PAGAR_ABERTOS[[#This Row],[PTAX DESEMB]]*Tabela_padrão__GM_CONTAS_PAGAR_ABERTOS[[#This Row],[VALOR_DOCUM]]</f>
        <v>8092.3920000000007</v>
      </c>
    </row>
    <row r="1096" spans="1:22" hidden="1" x14ac:dyDescent="0.2">
      <c r="A1096" t="s">
        <v>17</v>
      </c>
      <c r="B1096" t="s">
        <v>25</v>
      </c>
      <c r="C1096" s="1">
        <v>42556</v>
      </c>
      <c r="D1096" t="s">
        <v>892</v>
      </c>
      <c r="E1096">
        <v>13115016</v>
      </c>
      <c r="F1096" t="s">
        <v>2370</v>
      </c>
      <c r="G1096" s="4">
        <v>42566</v>
      </c>
      <c r="H1096" t="s">
        <v>21</v>
      </c>
      <c r="I1096" s="2">
        <v>250</v>
      </c>
      <c r="J1096">
        <v>0</v>
      </c>
      <c r="K1096" s="2">
        <v>250</v>
      </c>
      <c r="L1096" s="3">
        <v>1</v>
      </c>
      <c r="M1096" s="2">
        <v>250</v>
      </c>
      <c r="N1096" s="3">
        <f t="array" ref="N1096">$D$4</f>
        <v>3.55</v>
      </c>
      <c r="O1096" s="2">
        <f t="array" ref="O1096">IF(Tabela_padrão__GM_CONTAS_PAGAR_ABERTOS[[#This Row],[SIGLA_MOEDA]]="US$",Tabela_padrão__GM_CONTAS_PAGAR_ABERTOS[[#This Row],[VALOR_DOCUM]]*$D$4,Tabela_padrão__GM_CONTAS_PAGAR_ABERTOS[[#This Row],[SALDO_CONVERTIDO]])</f>
        <v>250</v>
      </c>
      <c r="P10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6" t="s">
        <v>28</v>
      </c>
      <c r="R1096" t="s">
        <v>2371</v>
      </c>
      <c r="S1096" s="1">
        <v>42557</v>
      </c>
      <c r="T1096" t="s">
        <v>2372</v>
      </c>
      <c r="U1096" s="3">
        <v>3.2480000000000002</v>
      </c>
      <c r="V1096" s="2">
        <f>Tabela_padrão__GM_CONTAS_PAGAR_ABERTOS[[#This Row],[PTAX DESEMB]]*Tabela_padrão__GM_CONTAS_PAGAR_ABERTOS[[#This Row],[VALOR_DOCUM]]</f>
        <v>812</v>
      </c>
    </row>
    <row r="1097" spans="1:22" hidden="1" x14ac:dyDescent="0.2">
      <c r="A1097" t="s">
        <v>17</v>
      </c>
      <c r="B1097" t="s">
        <v>25</v>
      </c>
      <c r="C1097" s="1">
        <v>42556</v>
      </c>
      <c r="D1097" t="s">
        <v>676</v>
      </c>
      <c r="E1097">
        <v>13115016</v>
      </c>
      <c r="F1097" t="s">
        <v>2373</v>
      </c>
      <c r="G1097" s="4">
        <v>42580</v>
      </c>
      <c r="H1097" t="s">
        <v>21</v>
      </c>
      <c r="I1097" s="2">
        <v>430</v>
      </c>
      <c r="J1097">
        <v>0</v>
      </c>
      <c r="K1097" s="2">
        <v>430</v>
      </c>
      <c r="L1097" s="3">
        <v>1</v>
      </c>
      <c r="M1097" s="2">
        <v>430</v>
      </c>
      <c r="N1097" s="3">
        <f t="array" ref="N1097">$D$4</f>
        <v>3.55</v>
      </c>
      <c r="O1097" s="2">
        <f t="array" ref="O1097">IF(Tabela_padrão__GM_CONTAS_PAGAR_ABERTOS[[#This Row],[SIGLA_MOEDA]]="US$",Tabela_padrão__GM_CONTAS_PAGAR_ABERTOS[[#This Row],[VALOR_DOCUM]]*$D$4,Tabela_padrão__GM_CONTAS_PAGAR_ABERTOS[[#This Row],[SALDO_CONVERTIDO]])</f>
        <v>430</v>
      </c>
      <c r="P10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7" t="s">
        <v>28</v>
      </c>
      <c r="R1097" t="s">
        <v>2374</v>
      </c>
      <c r="S1097" s="1">
        <v>42557</v>
      </c>
      <c r="T1097" t="s">
        <v>2375</v>
      </c>
      <c r="U1097" s="3">
        <v>3.2480000000000002</v>
      </c>
      <c r="V1097" s="2">
        <f>Tabela_padrão__GM_CONTAS_PAGAR_ABERTOS[[#This Row],[PTAX DESEMB]]*Tabela_padrão__GM_CONTAS_PAGAR_ABERTOS[[#This Row],[VALOR_DOCUM]]</f>
        <v>1396.64</v>
      </c>
    </row>
    <row r="1098" spans="1:22" hidden="1" x14ac:dyDescent="0.2">
      <c r="A1098" t="s">
        <v>17</v>
      </c>
      <c r="B1098" t="s">
        <v>25</v>
      </c>
      <c r="C1098" s="1">
        <v>42556</v>
      </c>
      <c r="D1098" t="s">
        <v>642</v>
      </c>
      <c r="E1098">
        <v>13115016</v>
      </c>
      <c r="F1098" t="s">
        <v>2376</v>
      </c>
      <c r="G1098" s="4">
        <v>42597</v>
      </c>
      <c r="H1098" t="s">
        <v>21</v>
      </c>
      <c r="I1098" s="2">
        <v>865.42</v>
      </c>
      <c r="J1098">
        <v>0</v>
      </c>
      <c r="K1098" s="2">
        <v>865.42</v>
      </c>
      <c r="L1098" s="3">
        <v>1</v>
      </c>
      <c r="M1098" s="2">
        <v>865.42</v>
      </c>
      <c r="N1098" s="3">
        <f t="array" ref="N1098">$D$4</f>
        <v>3.55</v>
      </c>
      <c r="O1098" s="2">
        <f t="array" ref="O1098">IF(Tabela_padrão__GM_CONTAS_PAGAR_ABERTOS[[#This Row],[SIGLA_MOEDA]]="US$",Tabela_padrão__GM_CONTAS_PAGAR_ABERTOS[[#This Row],[VALOR_DOCUM]]*$D$4,Tabela_padrão__GM_CONTAS_PAGAR_ABERTOS[[#This Row],[SALDO_CONVERTIDO]])</f>
        <v>865.42</v>
      </c>
      <c r="P10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8" t="s">
        <v>28</v>
      </c>
      <c r="R1098" t="s">
        <v>2377</v>
      </c>
      <c r="S1098" s="1">
        <v>42557</v>
      </c>
      <c r="T1098" t="s">
        <v>2378</v>
      </c>
      <c r="U1098" s="3">
        <v>3.2480000000000002</v>
      </c>
      <c r="V1098" s="2">
        <f>Tabela_padrão__GM_CONTAS_PAGAR_ABERTOS[[#This Row],[PTAX DESEMB]]*Tabela_padrão__GM_CONTAS_PAGAR_ABERTOS[[#This Row],[VALOR_DOCUM]]</f>
        <v>2810.8841600000001</v>
      </c>
    </row>
    <row r="1099" spans="1:22" hidden="1" x14ac:dyDescent="0.2">
      <c r="A1099" t="s">
        <v>17</v>
      </c>
      <c r="B1099" t="s">
        <v>25</v>
      </c>
      <c r="C1099" s="1">
        <v>42555</v>
      </c>
      <c r="D1099" t="s">
        <v>655</v>
      </c>
      <c r="E1099">
        <v>13115016</v>
      </c>
      <c r="F1099" t="s">
        <v>2379</v>
      </c>
      <c r="G1099" s="4">
        <v>42592</v>
      </c>
      <c r="H1099" t="s">
        <v>21</v>
      </c>
      <c r="I1099" s="2">
        <v>193.62</v>
      </c>
      <c r="J1099">
        <v>0</v>
      </c>
      <c r="K1099" s="2">
        <v>193.62</v>
      </c>
      <c r="L1099" s="3">
        <v>1</v>
      </c>
      <c r="M1099" s="2">
        <v>193.62</v>
      </c>
      <c r="N1099" s="3">
        <f t="array" ref="N1099">$D$4</f>
        <v>3.55</v>
      </c>
      <c r="O1099" s="2">
        <f t="array" ref="O1099">IF(Tabela_padrão__GM_CONTAS_PAGAR_ABERTOS[[#This Row],[SIGLA_MOEDA]]="US$",Tabela_padrão__GM_CONTAS_PAGAR_ABERTOS[[#This Row],[VALOR_DOCUM]]*$D$4,Tabela_padrão__GM_CONTAS_PAGAR_ABERTOS[[#This Row],[SALDO_CONVERTIDO]])</f>
        <v>193.62</v>
      </c>
      <c r="P10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099" t="s">
        <v>28</v>
      </c>
      <c r="R1099" t="s">
        <v>2380</v>
      </c>
      <c r="S1099" s="1">
        <v>42557</v>
      </c>
      <c r="T1099" t="s">
        <v>2381</v>
      </c>
      <c r="U1099" s="3">
        <v>3.2298</v>
      </c>
      <c r="V1099" s="2">
        <f>Tabela_padrão__GM_CONTAS_PAGAR_ABERTOS[[#This Row],[PTAX DESEMB]]*Tabela_padrão__GM_CONTAS_PAGAR_ABERTOS[[#This Row],[VALOR_DOCUM]]</f>
        <v>625.35387600000001</v>
      </c>
    </row>
    <row r="1100" spans="1:22" hidden="1" x14ac:dyDescent="0.2">
      <c r="A1100" t="s">
        <v>17</v>
      </c>
      <c r="B1100" t="s">
        <v>25</v>
      </c>
      <c r="C1100" s="1">
        <v>42555</v>
      </c>
      <c r="D1100" t="s">
        <v>722</v>
      </c>
      <c r="E1100">
        <v>13115016</v>
      </c>
      <c r="F1100" t="s">
        <v>2382</v>
      </c>
      <c r="G1100" s="4">
        <v>42582</v>
      </c>
      <c r="H1100" t="s">
        <v>21</v>
      </c>
      <c r="I1100" s="2">
        <v>119.76</v>
      </c>
      <c r="J1100">
        <v>0</v>
      </c>
      <c r="K1100" s="2">
        <v>119.76</v>
      </c>
      <c r="L1100" s="3">
        <v>1</v>
      </c>
      <c r="M1100" s="2">
        <v>119.76</v>
      </c>
      <c r="N1100" s="3">
        <f t="array" ref="N1100">$D$4</f>
        <v>3.55</v>
      </c>
      <c r="O1100" s="2">
        <f t="array" ref="O1100">IF(Tabela_padrão__GM_CONTAS_PAGAR_ABERTOS[[#This Row],[SIGLA_MOEDA]]="US$",Tabela_padrão__GM_CONTAS_PAGAR_ABERTOS[[#This Row],[VALOR_DOCUM]]*$D$4,Tabela_padrão__GM_CONTAS_PAGAR_ABERTOS[[#This Row],[SALDO_CONVERTIDO]])</f>
        <v>119.76</v>
      </c>
      <c r="P11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0" t="s">
        <v>28</v>
      </c>
      <c r="R1100" t="s">
        <v>2383</v>
      </c>
      <c r="S1100" s="1">
        <v>42557</v>
      </c>
      <c r="T1100" t="s">
        <v>2384</v>
      </c>
      <c r="U1100" s="3">
        <v>3.2298</v>
      </c>
      <c r="V1100" s="2">
        <f>Tabela_padrão__GM_CONTAS_PAGAR_ABERTOS[[#This Row],[PTAX DESEMB]]*Tabela_padrão__GM_CONTAS_PAGAR_ABERTOS[[#This Row],[VALOR_DOCUM]]</f>
        <v>386.80084800000003</v>
      </c>
    </row>
    <row r="1101" spans="1:22" hidden="1" x14ac:dyDescent="0.2">
      <c r="A1101" t="s">
        <v>17</v>
      </c>
      <c r="B1101" t="s">
        <v>25</v>
      </c>
      <c r="C1101" s="1">
        <v>42555</v>
      </c>
      <c r="D1101" t="s">
        <v>2385</v>
      </c>
      <c r="E1101">
        <v>13115002</v>
      </c>
      <c r="F1101" t="s">
        <v>2386</v>
      </c>
      <c r="G1101" s="4">
        <v>42559</v>
      </c>
      <c r="H1101" t="s">
        <v>21</v>
      </c>
      <c r="I1101" s="2">
        <v>600</v>
      </c>
      <c r="J1101">
        <v>0</v>
      </c>
      <c r="K1101" s="2">
        <v>600</v>
      </c>
      <c r="L1101" s="3">
        <v>1</v>
      </c>
      <c r="M1101" s="2">
        <v>600</v>
      </c>
      <c r="N1101" s="3">
        <f t="array" ref="N1101">$D$4</f>
        <v>3.55</v>
      </c>
      <c r="O1101" s="2">
        <f t="array" ref="O1101">IF(Tabela_padrão__GM_CONTAS_PAGAR_ABERTOS[[#This Row],[SIGLA_MOEDA]]="US$",Tabela_padrão__GM_CONTAS_PAGAR_ABERTOS[[#This Row],[VALOR_DOCUM]]*$D$4,Tabela_padrão__GM_CONTAS_PAGAR_ABERTOS[[#This Row],[SALDO_CONVERTIDO]])</f>
        <v>600</v>
      </c>
      <c r="P11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1" t="s">
        <v>28</v>
      </c>
      <c r="R1101" t="s">
        <v>2387</v>
      </c>
      <c r="S1101" s="1">
        <v>42557</v>
      </c>
      <c r="T1101" t="s">
        <v>2388</v>
      </c>
      <c r="U1101" s="3">
        <v>3.2298</v>
      </c>
      <c r="V1101" s="2">
        <f>Tabela_padrão__GM_CONTAS_PAGAR_ABERTOS[[#This Row],[PTAX DESEMB]]*Tabela_padrão__GM_CONTAS_PAGAR_ABERTOS[[#This Row],[VALOR_DOCUM]]</f>
        <v>1937.88</v>
      </c>
    </row>
    <row r="1102" spans="1:22" hidden="1" x14ac:dyDescent="0.2">
      <c r="A1102" t="s">
        <v>17</v>
      </c>
      <c r="B1102" t="s">
        <v>202</v>
      </c>
      <c r="C1102" s="1">
        <v>42555</v>
      </c>
      <c r="D1102" t="s">
        <v>2389</v>
      </c>
      <c r="E1102">
        <v>13115016</v>
      </c>
      <c r="F1102" t="s">
        <v>2390</v>
      </c>
      <c r="G1102" s="4">
        <v>42585</v>
      </c>
      <c r="H1102" t="s">
        <v>21</v>
      </c>
      <c r="I1102" s="2">
        <v>249</v>
      </c>
      <c r="K1102" s="2">
        <v>249</v>
      </c>
      <c r="L1102" s="3">
        <v>1</v>
      </c>
      <c r="M1102" s="2">
        <v>249</v>
      </c>
      <c r="N1102" s="3">
        <f t="array" ref="N1102">$D$4</f>
        <v>3.55</v>
      </c>
      <c r="O1102" s="2">
        <f t="array" ref="O1102">IF(Tabela_padrão__GM_CONTAS_PAGAR_ABERTOS[[#This Row],[SIGLA_MOEDA]]="US$",Tabela_padrão__GM_CONTAS_PAGAR_ABERTOS[[#This Row],[VALOR_DOCUM]]*$D$4,Tabela_padrão__GM_CONTAS_PAGAR_ABERTOS[[#This Row],[SALDO_CONVERTIDO]])</f>
        <v>249</v>
      </c>
      <c r="P11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2" t="s">
        <v>28</v>
      </c>
      <c r="R1102" t="s">
        <v>2391</v>
      </c>
      <c r="S1102" s="1">
        <v>42557</v>
      </c>
      <c r="T1102" t="s">
        <v>2392</v>
      </c>
      <c r="U1102" s="3">
        <v>3.2298</v>
      </c>
      <c r="V1102" s="2">
        <f>Tabela_padrão__GM_CONTAS_PAGAR_ABERTOS[[#This Row],[PTAX DESEMB]]*Tabela_padrão__GM_CONTAS_PAGAR_ABERTOS[[#This Row],[VALOR_DOCUM]]</f>
        <v>804.22019999999998</v>
      </c>
    </row>
    <row r="1103" spans="1:22" hidden="1" x14ac:dyDescent="0.2">
      <c r="A1103" t="s">
        <v>709</v>
      </c>
      <c r="B1103" t="s">
        <v>710</v>
      </c>
      <c r="C1103" s="1">
        <v>42534</v>
      </c>
      <c r="D1103" t="s">
        <v>725</v>
      </c>
      <c r="E1103">
        <v>13115016</v>
      </c>
      <c r="F1103" t="s">
        <v>2393</v>
      </c>
      <c r="G1103" s="4">
        <v>42573</v>
      </c>
      <c r="H1103" t="s">
        <v>21</v>
      </c>
      <c r="I1103" s="2">
        <v>3823</v>
      </c>
      <c r="K1103" s="2">
        <v>3823</v>
      </c>
      <c r="L1103" s="3">
        <v>1</v>
      </c>
      <c r="M1103" s="2">
        <v>3823</v>
      </c>
      <c r="N1103" s="3">
        <f t="array" ref="N1103">$D$4</f>
        <v>3.55</v>
      </c>
      <c r="O1103" s="2">
        <f t="array" ref="O1103">IF(Tabela_padrão__GM_CONTAS_PAGAR_ABERTOS[[#This Row],[SIGLA_MOEDA]]="US$",Tabela_padrão__GM_CONTAS_PAGAR_ABERTOS[[#This Row],[VALOR_DOCUM]]*$D$4,Tabela_padrão__GM_CONTAS_PAGAR_ABERTOS[[#This Row],[SALDO_CONVERTIDO]])</f>
        <v>3823</v>
      </c>
      <c r="P11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3" t="s">
        <v>28</v>
      </c>
      <c r="R1103" t="s">
        <v>2394</v>
      </c>
      <c r="S1103" s="1">
        <v>42557</v>
      </c>
      <c r="T1103" t="s">
        <v>2395</v>
      </c>
      <c r="U1103" s="3">
        <v>3.4260999999999999</v>
      </c>
      <c r="V1103" s="2">
        <f>Tabela_padrão__GM_CONTAS_PAGAR_ABERTOS[[#This Row],[PTAX DESEMB]]*Tabela_padrão__GM_CONTAS_PAGAR_ABERTOS[[#This Row],[VALOR_DOCUM]]</f>
        <v>13097.980299999999</v>
      </c>
    </row>
    <row r="1104" spans="1:22" hidden="1" x14ac:dyDescent="0.2">
      <c r="A1104" t="s">
        <v>17</v>
      </c>
      <c r="B1104" t="s">
        <v>202</v>
      </c>
      <c r="C1104" s="1">
        <v>42556</v>
      </c>
      <c r="D1104" t="s">
        <v>2396</v>
      </c>
      <c r="E1104">
        <v>13101012</v>
      </c>
      <c r="F1104" t="s">
        <v>2397</v>
      </c>
      <c r="G1104" s="4">
        <v>42561</v>
      </c>
      <c r="H1104" t="s">
        <v>21</v>
      </c>
      <c r="I1104" s="2">
        <v>6500</v>
      </c>
      <c r="J1104">
        <v>0</v>
      </c>
      <c r="K1104" s="2">
        <v>6500</v>
      </c>
      <c r="L1104" s="3">
        <v>1</v>
      </c>
      <c r="M1104" s="2">
        <v>6500</v>
      </c>
      <c r="N1104" s="3">
        <f t="array" ref="N1104">$D$4</f>
        <v>3.55</v>
      </c>
      <c r="O1104" s="2">
        <f t="array" ref="O1104">IF(Tabela_padrão__GM_CONTAS_PAGAR_ABERTOS[[#This Row],[SIGLA_MOEDA]]="US$",Tabela_padrão__GM_CONTAS_PAGAR_ABERTOS[[#This Row],[VALOR_DOCUM]]*$D$4,Tabela_padrão__GM_CONTAS_PAGAR_ABERTOS[[#This Row],[SALDO_CONVERTIDO]])</f>
        <v>6500</v>
      </c>
      <c r="P11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4" t="s">
        <v>2398</v>
      </c>
      <c r="R1104" t="s">
        <v>2399</v>
      </c>
      <c r="S1104" s="1">
        <v>42557</v>
      </c>
      <c r="T1104" t="s">
        <v>2400</v>
      </c>
      <c r="U1104" s="3">
        <v>3.2480000000000002</v>
      </c>
      <c r="V1104" s="2">
        <f>Tabela_padrão__GM_CONTAS_PAGAR_ABERTOS[[#This Row],[PTAX DESEMB]]*Tabela_padrão__GM_CONTAS_PAGAR_ABERTOS[[#This Row],[VALOR_DOCUM]]</f>
        <v>21112</v>
      </c>
    </row>
    <row r="1105" spans="1:22" hidden="1" x14ac:dyDescent="0.2">
      <c r="A1105" t="s">
        <v>17</v>
      </c>
      <c r="B1105" t="s">
        <v>80</v>
      </c>
      <c r="C1105" s="1">
        <v>42553</v>
      </c>
      <c r="D1105" t="s">
        <v>618</v>
      </c>
      <c r="E1105">
        <v>13115002</v>
      </c>
      <c r="F1105" t="s">
        <v>2401</v>
      </c>
      <c r="G1105" s="4">
        <v>42580</v>
      </c>
      <c r="H1105" t="s">
        <v>21</v>
      </c>
      <c r="I1105" s="2">
        <v>1150.05</v>
      </c>
      <c r="J1105">
        <v>0</v>
      </c>
      <c r="K1105" s="2">
        <v>1150.05</v>
      </c>
      <c r="L1105" s="3">
        <v>1</v>
      </c>
      <c r="M1105" s="2">
        <v>1150.05</v>
      </c>
      <c r="N1105" s="3">
        <f t="array" ref="N1105">$D$4</f>
        <v>3.55</v>
      </c>
      <c r="O1105" s="2">
        <f t="array" ref="O1105">IF(Tabela_padrão__GM_CONTAS_PAGAR_ABERTOS[[#This Row],[SIGLA_MOEDA]]="US$",Tabela_padrão__GM_CONTAS_PAGAR_ABERTOS[[#This Row],[VALOR_DOCUM]]*$D$4,Tabela_padrão__GM_CONTAS_PAGAR_ABERTOS[[#This Row],[SALDO_CONVERTIDO]])</f>
        <v>1150.05</v>
      </c>
      <c r="P11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5" t="s">
        <v>28</v>
      </c>
      <c r="R1105" t="s">
        <v>620</v>
      </c>
      <c r="S1105" s="1">
        <v>42557</v>
      </c>
      <c r="T1105" t="s">
        <v>2402</v>
      </c>
      <c r="U1105" s="3">
        <v>3.2298</v>
      </c>
      <c r="V1105" s="2">
        <f>Tabela_padrão__GM_CONTAS_PAGAR_ABERTOS[[#This Row],[PTAX DESEMB]]*Tabela_padrão__GM_CONTAS_PAGAR_ABERTOS[[#This Row],[VALOR_DOCUM]]</f>
        <v>3714.4314899999999</v>
      </c>
    </row>
    <row r="1106" spans="1:22" hidden="1" x14ac:dyDescent="0.2">
      <c r="A1106" t="s">
        <v>17</v>
      </c>
      <c r="B1106" t="s">
        <v>202</v>
      </c>
      <c r="C1106" s="1">
        <v>42555</v>
      </c>
      <c r="D1106" t="s">
        <v>804</v>
      </c>
      <c r="E1106">
        <v>13115016</v>
      </c>
      <c r="F1106" t="s">
        <v>2403</v>
      </c>
      <c r="G1106" s="4">
        <v>42570</v>
      </c>
      <c r="H1106" t="s">
        <v>21</v>
      </c>
      <c r="I1106" s="2">
        <v>1177.5</v>
      </c>
      <c r="J1106">
        <v>0</v>
      </c>
      <c r="K1106" s="2">
        <v>1177.5</v>
      </c>
      <c r="L1106" s="3">
        <v>1</v>
      </c>
      <c r="M1106" s="2">
        <v>1177.5</v>
      </c>
      <c r="N1106" s="3">
        <f t="array" ref="N1106">$D$4</f>
        <v>3.55</v>
      </c>
      <c r="O1106" s="2">
        <f t="array" ref="O1106">IF(Tabela_padrão__GM_CONTAS_PAGAR_ABERTOS[[#This Row],[SIGLA_MOEDA]]="US$",Tabela_padrão__GM_CONTAS_PAGAR_ABERTOS[[#This Row],[VALOR_DOCUM]]*$D$4,Tabela_padrão__GM_CONTAS_PAGAR_ABERTOS[[#This Row],[SALDO_CONVERTIDO]])</f>
        <v>1177.5</v>
      </c>
      <c r="P11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6" t="s">
        <v>28</v>
      </c>
      <c r="R1106" t="s">
        <v>806</v>
      </c>
      <c r="S1106" s="1">
        <v>42557</v>
      </c>
      <c r="T1106" t="s">
        <v>2404</v>
      </c>
      <c r="U1106" s="3">
        <v>3.2298</v>
      </c>
      <c r="V1106" s="2">
        <f>Tabela_padrão__GM_CONTAS_PAGAR_ABERTOS[[#This Row],[PTAX DESEMB]]*Tabela_padrão__GM_CONTAS_PAGAR_ABERTOS[[#This Row],[VALOR_DOCUM]]</f>
        <v>3803.0895</v>
      </c>
    </row>
    <row r="1107" spans="1:22" hidden="1" x14ac:dyDescent="0.2">
      <c r="A1107" t="s">
        <v>709</v>
      </c>
      <c r="B1107" t="s">
        <v>710</v>
      </c>
      <c r="C1107" s="1">
        <v>42543</v>
      </c>
      <c r="D1107" t="s">
        <v>668</v>
      </c>
      <c r="E1107">
        <v>13115016</v>
      </c>
      <c r="F1107" t="s">
        <v>2405</v>
      </c>
      <c r="G1107" s="4">
        <v>42571</v>
      </c>
      <c r="H1107" t="s">
        <v>21</v>
      </c>
      <c r="I1107" s="2">
        <v>912.9</v>
      </c>
      <c r="J1107">
        <v>0</v>
      </c>
      <c r="K1107" s="2">
        <v>912.9</v>
      </c>
      <c r="L1107" s="3">
        <v>1</v>
      </c>
      <c r="M1107" s="2">
        <v>912.9</v>
      </c>
      <c r="N1107" s="3">
        <f t="array" ref="N1107">$D$4</f>
        <v>3.55</v>
      </c>
      <c r="O1107" s="2">
        <f t="array" ref="O1107">IF(Tabela_padrão__GM_CONTAS_PAGAR_ABERTOS[[#This Row],[SIGLA_MOEDA]]="US$",Tabela_padrão__GM_CONTAS_PAGAR_ABERTOS[[#This Row],[VALOR_DOCUM]]*$D$4,Tabela_padrão__GM_CONTAS_PAGAR_ABERTOS[[#This Row],[SALDO_CONVERTIDO]])</f>
        <v>912.9</v>
      </c>
      <c r="P11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7" t="s">
        <v>28</v>
      </c>
      <c r="R1107" t="s">
        <v>2406</v>
      </c>
      <c r="S1107" s="1">
        <v>42557</v>
      </c>
      <c r="T1107" t="s">
        <v>2407</v>
      </c>
      <c r="U1107" s="3">
        <v>3.3896999999999999</v>
      </c>
      <c r="V1107" s="2">
        <f>Tabela_padrão__GM_CONTAS_PAGAR_ABERTOS[[#This Row],[PTAX DESEMB]]*Tabela_padrão__GM_CONTAS_PAGAR_ABERTOS[[#This Row],[VALOR_DOCUM]]</f>
        <v>3094.4571299999998</v>
      </c>
    </row>
    <row r="1108" spans="1:22" hidden="1" x14ac:dyDescent="0.2">
      <c r="A1108" t="s">
        <v>17</v>
      </c>
      <c r="B1108" t="s">
        <v>25</v>
      </c>
      <c r="C1108" s="1">
        <v>42550</v>
      </c>
      <c r="D1108" t="s">
        <v>2408</v>
      </c>
      <c r="E1108">
        <v>13106002</v>
      </c>
      <c r="F1108" t="s">
        <v>2409</v>
      </c>
      <c r="G1108" s="4">
        <v>42595</v>
      </c>
      <c r="H1108" t="s">
        <v>21</v>
      </c>
      <c r="I1108" s="2">
        <v>766.16</v>
      </c>
      <c r="J1108">
        <v>0</v>
      </c>
      <c r="K1108" s="2">
        <v>766.16</v>
      </c>
      <c r="L1108" s="3">
        <v>1</v>
      </c>
      <c r="M1108" s="2">
        <v>766.16</v>
      </c>
      <c r="N1108" s="3">
        <f t="array" ref="N1108">$D$4</f>
        <v>3.55</v>
      </c>
      <c r="O1108" s="2">
        <f t="array" ref="O1108">IF(Tabela_padrão__GM_CONTAS_PAGAR_ABERTOS[[#This Row],[SIGLA_MOEDA]]="US$",Tabela_padrão__GM_CONTAS_PAGAR_ABERTOS[[#This Row],[VALOR_DOCUM]]*$D$4,Tabela_padrão__GM_CONTAS_PAGAR_ABERTOS[[#This Row],[SALDO_CONVERTIDO]])</f>
        <v>766.16</v>
      </c>
      <c r="P11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8" t="s">
        <v>732</v>
      </c>
      <c r="R1108" t="s">
        <v>2410</v>
      </c>
      <c r="S1108" s="1">
        <v>42557</v>
      </c>
      <c r="T1108" t="s">
        <v>2411</v>
      </c>
      <c r="U1108" s="3">
        <v>3.3267000000000002</v>
      </c>
      <c r="V1108" s="2">
        <f>Tabela_padrão__GM_CONTAS_PAGAR_ABERTOS[[#This Row],[PTAX DESEMB]]*Tabela_padrão__GM_CONTAS_PAGAR_ABERTOS[[#This Row],[VALOR_DOCUM]]</f>
        <v>2548.7844720000003</v>
      </c>
    </row>
    <row r="1109" spans="1:22" hidden="1" x14ac:dyDescent="0.2">
      <c r="A1109" t="s">
        <v>17</v>
      </c>
      <c r="B1109" t="s">
        <v>18</v>
      </c>
      <c r="C1109" s="1">
        <v>42543</v>
      </c>
      <c r="D1109" t="s">
        <v>725</v>
      </c>
      <c r="E1109">
        <v>19105013</v>
      </c>
      <c r="F1109" t="s">
        <v>726</v>
      </c>
      <c r="G1109" s="4">
        <v>42603</v>
      </c>
      <c r="H1109" t="s">
        <v>21</v>
      </c>
      <c r="I1109" s="2">
        <v>3823</v>
      </c>
      <c r="K1109" s="2">
        <v>3823</v>
      </c>
      <c r="L1109" s="3">
        <v>1</v>
      </c>
      <c r="M1109" s="2">
        <v>3823</v>
      </c>
      <c r="N1109" s="3">
        <f t="array" ref="N1109">$D$4</f>
        <v>3.55</v>
      </c>
      <c r="O1109" s="2">
        <f t="array" ref="O1109">IF(Tabela_padrão__GM_CONTAS_PAGAR_ABERTOS[[#This Row],[SIGLA_MOEDA]]="US$",Tabela_padrão__GM_CONTAS_PAGAR_ABERTOS[[#This Row],[VALOR_DOCUM]]*$D$4,Tabela_padrão__GM_CONTAS_PAGAR_ABERTOS[[#This Row],[SALDO_CONVERTIDO]])</f>
        <v>3823</v>
      </c>
      <c r="P11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09" t="s">
        <v>727</v>
      </c>
      <c r="R1109" t="s">
        <v>728</v>
      </c>
      <c r="S1109" s="1">
        <v>42557</v>
      </c>
      <c r="T1109" t="s">
        <v>2412</v>
      </c>
      <c r="U1109" s="3">
        <v>3.3896999999999999</v>
      </c>
      <c r="V1109" s="2">
        <f>Tabela_padrão__GM_CONTAS_PAGAR_ABERTOS[[#This Row],[PTAX DESEMB]]*Tabela_padrão__GM_CONTAS_PAGAR_ABERTOS[[#This Row],[VALOR_DOCUM]]</f>
        <v>12958.8231</v>
      </c>
    </row>
    <row r="1110" spans="1:22" hidden="1" x14ac:dyDescent="0.2">
      <c r="A1110" t="s">
        <v>285</v>
      </c>
      <c r="B1110" t="s">
        <v>18</v>
      </c>
      <c r="C1110" s="1">
        <v>42551</v>
      </c>
      <c r="D1110" t="s">
        <v>735</v>
      </c>
      <c r="E1110">
        <v>13106007</v>
      </c>
      <c r="F1110" t="s">
        <v>2413</v>
      </c>
      <c r="G1110" s="4">
        <v>42571</v>
      </c>
      <c r="H1110" t="s">
        <v>21</v>
      </c>
      <c r="I1110" s="2">
        <v>6616.34</v>
      </c>
      <c r="J1110">
        <v>0</v>
      </c>
      <c r="K1110" s="2">
        <v>6616.34</v>
      </c>
      <c r="L1110" s="3">
        <v>1</v>
      </c>
      <c r="M1110" s="2">
        <v>6616.34</v>
      </c>
      <c r="N1110" s="3">
        <f t="array" ref="N1110">$D$4</f>
        <v>3.55</v>
      </c>
      <c r="O1110" s="2">
        <f t="array" ref="O1110">IF(Tabela_padrão__GM_CONTAS_PAGAR_ABERTOS[[#This Row],[SIGLA_MOEDA]]="US$",Tabela_padrão__GM_CONTAS_PAGAR_ABERTOS[[#This Row],[VALOR_DOCUM]]*$D$4,Tabela_padrão__GM_CONTAS_PAGAR_ABERTOS[[#This Row],[SALDO_CONVERTIDO]])</f>
        <v>6616.34</v>
      </c>
      <c r="P11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0" t="s">
        <v>864</v>
      </c>
      <c r="R1110" t="s">
        <v>2414</v>
      </c>
      <c r="S1110" s="1">
        <v>42557</v>
      </c>
      <c r="T1110" t="s">
        <v>2415</v>
      </c>
      <c r="U1110" s="3">
        <v>3.2435</v>
      </c>
      <c r="V1110" s="2">
        <f>Tabela_padrão__GM_CONTAS_PAGAR_ABERTOS[[#This Row],[PTAX DESEMB]]*Tabela_padrão__GM_CONTAS_PAGAR_ABERTOS[[#This Row],[VALOR_DOCUM]]</f>
        <v>21460.09879</v>
      </c>
    </row>
    <row r="1111" spans="1:22" hidden="1" x14ac:dyDescent="0.2">
      <c r="A1111" t="s">
        <v>285</v>
      </c>
      <c r="B1111" t="s">
        <v>18</v>
      </c>
      <c r="C1111" s="1">
        <v>42551</v>
      </c>
      <c r="D1111" t="s">
        <v>285</v>
      </c>
      <c r="E1111">
        <v>13106001</v>
      </c>
      <c r="F1111" t="s">
        <v>2416</v>
      </c>
      <c r="G1111" s="4">
        <v>42551</v>
      </c>
      <c r="H1111" t="s">
        <v>21</v>
      </c>
      <c r="I1111" s="2">
        <v>17488.36</v>
      </c>
      <c r="J1111">
        <v>0</v>
      </c>
      <c r="K1111" s="2">
        <v>17488.36</v>
      </c>
      <c r="L1111" s="3">
        <v>1</v>
      </c>
      <c r="M1111" s="2">
        <v>17488.36</v>
      </c>
      <c r="N1111" s="3">
        <f t="array" ref="N1111">$D$4</f>
        <v>3.55</v>
      </c>
      <c r="O1111" s="2">
        <f t="array" ref="O1111">IF(Tabela_padrão__GM_CONTAS_PAGAR_ABERTOS[[#This Row],[SIGLA_MOEDA]]="US$",Tabela_padrão__GM_CONTAS_PAGAR_ABERTOS[[#This Row],[VALOR_DOCUM]]*$D$4,Tabela_padrão__GM_CONTAS_PAGAR_ABERTOS[[#This Row],[SALDO_CONVERTIDO]])</f>
        <v>17488.36</v>
      </c>
      <c r="P11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1" t="s">
        <v>845</v>
      </c>
      <c r="R1111" t="s">
        <v>2417</v>
      </c>
      <c r="S1111" s="1">
        <v>42557</v>
      </c>
      <c r="T1111" t="s">
        <v>2418</v>
      </c>
      <c r="U1111" s="3">
        <v>3.2435</v>
      </c>
      <c r="V1111" s="2">
        <f>Tabela_padrão__GM_CONTAS_PAGAR_ABERTOS[[#This Row],[PTAX DESEMB]]*Tabela_padrão__GM_CONTAS_PAGAR_ABERTOS[[#This Row],[VALOR_DOCUM]]</f>
        <v>56723.49566</v>
      </c>
    </row>
    <row r="1112" spans="1:22" hidden="1" x14ac:dyDescent="0.2">
      <c r="A1112" t="s">
        <v>17</v>
      </c>
      <c r="B1112" t="s">
        <v>323</v>
      </c>
      <c r="C1112" s="1">
        <v>42538</v>
      </c>
      <c r="D1112" t="s">
        <v>2419</v>
      </c>
      <c r="E1112">
        <v>13103001</v>
      </c>
      <c r="F1112" t="s">
        <v>2420</v>
      </c>
      <c r="G1112" s="4">
        <v>42564</v>
      </c>
      <c r="H1112" t="s">
        <v>21</v>
      </c>
      <c r="I1112" s="2">
        <v>280</v>
      </c>
      <c r="J1112">
        <v>0</v>
      </c>
      <c r="K1112" s="2">
        <v>280</v>
      </c>
      <c r="L1112" s="3">
        <v>1</v>
      </c>
      <c r="M1112" s="2">
        <v>280</v>
      </c>
      <c r="N1112" s="3">
        <f t="array" ref="N1112">$D$4</f>
        <v>3.55</v>
      </c>
      <c r="O1112" s="2">
        <f t="array" ref="O1112">IF(Tabela_padrão__GM_CONTAS_PAGAR_ABERTOS[[#This Row],[SIGLA_MOEDA]]="US$",Tabela_padrão__GM_CONTAS_PAGAR_ABERTOS[[#This Row],[VALOR_DOCUM]]*$D$4,Tabela_padrão__GM_CONTAS_PAGAR_ABERTOS[[#This Row],[SALDO_CONVERTIDO]])</f>
        <v>280</v>
      </c>
      <c r="P11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2" t="s">
        <v>28</v>
      </c>
      <c r="R1112" t="s">
        <v>925</v>
      </c>
      <c r="S1112" s="1">
        <v>42557</v>
      </c>
      <c r="T1112" t="s">
        <v>2421</v>
      </c>
      <c r="U1112" s="3">
        <v>3.4904000000000002</v>
      </c>
      <c r="V1112" s="2">
        <f>Tabela_padrão__GM_CONTAS_PAGAR_ABERTOS[[#This Row],[PTAX DESEMB]]*Tabela_padrão__GM_CONTAS_PAGAR_ABERTOS[[#This Row],[VALOR_DOCUM]]</f>
        <v>977.31200000000001</v>
      </c>
    </row>
    <row r="1113" spans="1:22" hidden="1" x14ac:dyDescent="0.2">
      <c r="A1113" t="s">
        <v>17</v>
      </c>
      <c r="B1113" t="s">
        <v>323</v>
      </c>
      <c r="C1113" s="1">
        <v>42538</v>
      </c>
      <c r="D1113" t="s">
        <v>2422</v>
      </c>
      <c r="E1113">
        <v>13115016</v>
      </c>
      <c r="F1113" t="s">
        <v>2423</v>
      </c>
      <c r="G1113" s="4">
        <v>42565</v>
      </c>
      <c r="H1113" t="s">
        <v>21</v>
      </c>
      <c r="I1113" s="2">
        <v>44.5</v>
      </c>
      <c r="J1113">
        <v>0</v>
      </c>
      <c r="K1113" s="2">
        <v>44.5</v>
      </c>
      <c r="L1113" s="3">
        <v>1</v>
      </c>
      <c r="M1113" s="2">
        <v>44.5</v>
      </c>
      <c r="N1113" s="3">
        <f t="array" ref="N1113">$D$4</f>
        <v>3.55</v>
      </c>
      <c r="O1113" s="2">
        <f t="array" ref="O1113">IF(Tabela_padrão__GM_CONTAS_PAGAR_ABERTOS[[#This Row],[SIGLA_MOEDA]]="US$",Tabela_padrão__GM_CONTAS_PAGAR_ABERTOS[[#This Row],[VALOR_DOCUM]]*$D$4,Tabela_padrão__GM_CONTAS_PAGAR_ABERTOS[[#This Row],[SALDO_CONVERTIDO]])</f>
        <v>44.5</v>
      </c>
      <c r="P11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3" t="s">
        <v>28</v>
      </c>
      <c r="R1113" t="s">
        <v>925</v>
      </c>
      <c r="S1113" s="1">
        <v>42557</v>
      </c>
      <c r="T1113" t="s">
        <v>2424</v>
      </c>
      <c r="U1113" s="3">
        <v>3.4904000000000002</v>
      </c>
      <c r="V1113" s="2">
        <f>Tabela_padrão__GM_CONTAS_PAGAR_ABERTOS[[#This Row],[PTAX DESEMB]]*Tabela_padrão__GM_CONTAS_PAGAR_ABERTOS[[#This Row],[VALOR_DOCUM]]</f>
        <v>155.3228</v>
      </c>
    </row>
    <row r="1114" spans="1:22" hidden="1" x14ac:dyDescent="0.2">
      <c r="A1114" t="s">
        <v>17</v>
      </c>
      <c r="B1114" t="s">
        <v>390</v>
      </c>
      <c r="C1114" s="1">
        <v>42538</v>
      </c>
      <c r="D1114" t="s">
        <v>2419</v>
      </c>
      <c r="E1114">
        <v>13103001</v>
      </c>
      <c r="F1114" t="s">
        <v>2425</v>
      </c>
      <c r="G1114" s="4">
        <v>42564</v>
      </c>
      <c r="H1114" t="s">
        <v>21</v>
      </c>
      <c r="I1114" s="2">
        <v>191.9</v>
      </c>
      <c r="J1114">
        <v>0</v>
      </c>
      <c r="K1114" s="2">
        <v>191.9</v>
      </c>
      <c r="L1114" s="3">
        <v>1</v>
      </c>
      <c r="M1114" s="2">
        <v>191.9</v>
      </c>
      <c r="N1114" s="3">
        <f t="array" ref="N1114">$D$4</f>
        <v>3.55</v>
      </c>
      <c r="O1114" s="2">
        <f t="array" ref="O1114">IF(Tabela_padrão__GM_CONTAS_PAGAR_ABERTOS[[#This Row],[SIGLA_MOEDA]]="US$",Tabela_padrão__GM_CONTAS_PAGAR_ABERTOS[[#This Row],[VALOR_DOCUM]]*$D$4,Tabela_padrão__GM_CONTAS_PAGAR_ABERTOS[[#This Row],[SALDO_CONVERTIDO]])</f>
        <v>191.9</v>
      </c>
      <c r="P11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4" t="s">
        <v>28</v>
      </c>
      <c r="R1114" t="s">
        <v>2426</v>
      </c>
      <c r="S1114" s="1">
        <v>42557</v>
      </c>
      <c r="T1114" t="s">
        <v>2427</v>
      </c>
      <c r="U1114" s="3">
        <v>3.4904000000000002</v>
      </c>
      <c r="V1114" s="2">
        <f>Tabela_padrão__GM_CONTAS_PAGAR_ABERTOS[[#This Row],[PTAX DESEMB]]*Tabela_padrão__GM_CONTAS_PAGAR_ABERTOS[[#This Row],[VALOR_DOCUM]]</f>
        <v>669.80776000000003</v>
      </c>
    </row>
    <row r="1115" spans="1:22" hidden="1" x14ac:dyDescent="0.2">
      <c r="A1115" t="s">
        <v>17</v>
      </c>
      <c r="B1115" t="s">
        <v>25</v>
      </c>
      <c r="C1115" s="1">
        <v>42550</v>
      </c>
      <c r="D1115" t="s">
        <v>750</v>
      </c>
      <c r="E1115">
        <v>13101001</v>
      </c>
      <c r="F1115" t="s">
        <v>2428</v>
      </c>
      <c r="G1115" s="4">
        <v>42587</v>
      </c>
      <c r="H1115" t="s">
        <v>21</v>
      </c>
      <c r="I1115" s="2">
        <v>28933.200000000001</v>
      </c>
      <c r="K1115" s="2">
        <v>28933.200000000001</v>
      </c>
      <c r="L1115" s="3">
        <v>1</v>
      </c>
      <c r="M1115" s="2">
        <v>28933.200000000001</v>
      </c>
      <c r="N1115" s="3">
        <f t="array" ref="N1115">$D$4</f>
        <v>3.55</v>
      </c>
      <c r="O1115" s="2">
        <f t="array" ref="O1115">IF(Tabela_padrão__GM_CONTAS_PAGAR_ABERTOS[[#This Row],[SIGLA_MOEDA]]="US$",Tabela_padrão__GM_CONTAS_PAGAR_ABERTOS[[#This Row],[VALOR_DOCUM]]*$D$4,Tabela_padrão__GM_CONTAS_PAGAR_ABERTOS[[#This Row],[SALDO_CONVERTIDO]])</f>
        <v>28933.200000000001</v>
      </c>
      <c r="P11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5" t="s">
        <v>28</v>
      </c>
      <c r="R1115" t="s">
        <v>2429</v>
      </c>
      <c r="S1115" s="1">
        <v>42557</v>
      </c>
      <c r="T1115" t="s">
        <v>2430</v>
      </c>
      <c r="U1115" s="3">
        <v>3.3267000000000002</v>
      </c>
      <c r="V1115" s="2">
        <f>Tabela_padrão__GM_CONTAS_PAGAR_ABERTOS[[#This Row],[PTAX DESEMB]]*Tabela_padrão__GM_CONTAS_PAGAR_ABERTOS[[#This Row],[VALOR_DOCUM]]</f>
        <v>96252.076440000004</v>
      </c>
    </row>
    <row r="1116" spans="1:22" hidden="1" x14ac:dyDescent="0.2">
      <c r="A1116" t="s">
        <v>17</v>
      </c>
      <c r="B1116" t="s">
        <v>25</v>
      </c>
      <c r="C1116" s="1">
        <v>42550</v>
      </c>
      <c r="D1116" t="s">
        <v>750</v>
      </c>
      <c r="E1116">
        <v>13101001</v>
      </c>
      <c r="F1116" t="s">
        <v>2428</v>
      </c>
      <c r="G1116" s="4">
        <v>42618</v>
      </c>
      <c r="H1116" t="s">
        <v>21</v>
      </c>
      <c r="I1116" s="2">
        <v>28933.200000000001</v>
      </c>
      <c r="K1116" s="2">
        <v>28933.200000000001</v>
      </c>
      <c r="L1116" s="3">
        <v>1</v>
      </c>
      <c r="M1116" s="2">
        <v>28933.200000000001</v>
      </c>
      <c r="N1116" s="3">
        <f t="array" ref="N1116">$D$4</f>
        <v>3.55</v>
      </c>
      <c r="O1116" s="2">
        <f t="array" ref="O1116">IF(Tabela_padrão__GM_CONTAS_PAGAR_ABERTOS[[#This Row],[SIGLA_MOEDA]]="US$",Tabela_padrão__GM_CONTAS_PAGAR_ABERTOS[[#This Row],[VALOR_DOCUM]]*$D$4,Tabela_padrão__GM_CONTAS_PAGAR_ABERTOS[[#This Row],[SALDO_CONVERTIDO]])</f>
        <v>28933.200000000001</v>
      </c>
      <c r="P11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6" t="s">
        <v>28</v>
      </c>
      <c r="R1116" t="s">
        <v>2429</v>
      </c>
      <c r="S1116" s="1">
        <v>42557</v>
      </c>
      <c r="T1116" t="s">
        <v>2431</v>
      </c>
      <c r="U1116" s="3">
        <v>3.3267000000000002</v>
      </c>
      <c r="V1116" s="2">
        <f>Tabela_padrão__GM_CONTAS_PAGAR_ABERTOS[[#This Row],[PTAX DESEMB]]*Tabela_padrão__GM_CONTAS_PAGAR_ABERTOS[[#This Row],[VALOR_DOCUM]]</f>
        <v>96252.076440000004</v>
      </c>
    </row>
    <row r="1117" spans="1:22" hidden="1" x14ac:dyDescent="0.2">
      <c r="A1117" t="s">
        <v>17</v>
      </c>
      <c r="B1117" t="s">
        <v>202</v>
      </c>
      <c r="C1117" s="1">
        <v>42550</v>
      </c>
      <c r="D1117" t="s">
        <v>750</v>
      </c>
      <c r="E1117">
        <v>13101001</v>
      </c>
      <c r="F1117" t="s">
        <v>751</v>
      </c>
      <c r="G1117" s="4">
        <v>42618</v>
      </c>
      <c r="H1117" t="s">
        <v>21</v>
      </c>
      <c r="I1117" s="2">
        <v>36000</v>
      </c>
      <c r="K1117" s="2">
        <v>36000</v>
      </c>
      <c r="L1117" s="3">
        <v>1</v>
      </c>
      <c r="M1117" s="2">
        <v>36000</v>
      </c>
      <c r="N1117" s="3">
        <f t="array" ref="N1117">$D$4</f>
        <v>3.55</v>
      </c>
      <c r="O1117" s="2">
        <f t="array" ref="O1117">IF(Tabela_padrão__GM_CONTAS_PAGAR_ABERTOS[[#This Row],[SIGLA_MOEDA]]="US$",Tabela_padrão__GM_CONTAS_PAGAR_ABERTOS[[#This Row],[VALOR_DOCUM]]*$D$4,Tabela_padrão__GM_CONTAS_PAGAR_ABERTOS[[#This Row],[SALDO_CONVERTIDO]])</f>
        <v>36000</v>
      </c>
      <c r="P11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7" t="s">
        <v>28</v>
      </c>
      <c r="R1117" t="s">
        <v>752</v>
      </c>
      <c r="S1117" s="1">
        <v>42557</v>
      </c>
      <c r="T1117" t="s">
        <v>2432</v>
      </c>
      <c r="U1117" s="3">
        <v>3.3267000000000002</v>
      </c>
      <c r="V1117" s="2">
        <f>Tabela_padrão__GM_CONTAS_PAGAR_ABERTOS[[#This Row],[PTAX DESEMB]]*Tabela_padrão__GM_CONTAS_PAGAR_ABERTOS[[#This Row],[VALOR_DOCUM]]</f>
        <v>119761.20000000001</v>
      </c>
    </row>
    <row r="1118" spans="1:22" hidden="1" x14ac:dyDescent="0.2">
      <c r="A1118" t="s">
        <v>45</v>
      </c>
      <c r="B1118" t="s">
        <v>18</v>
      </c>
      <c r="C1118" s="1">
        <v>42551</v>
      </c>
      <c r="D1118" t="s">
        <v>2433</v>
      </c>
      <c r="E1118">
        <v>11301013</v>
      </c>
      <c r="F1118" t="s">
        <v>2434</v>
      </c>
      <c r="G1118" s="4">
        <v>42551</v>
      </c>
      <c r="H1118" t="s">
        <v>21</v>
      </c>
      <c r="I1118" s="2">
        <v>28159.33</v>
      </c>
      <c r="J1118">
        <v>0</v>
      </c>
      <c r="K1118" s="2">
        <v>28159.33</v>
      </c>
      <c r="L1118" s="3">
        <v>1</v>
      </c>
      <c r="M1118" s="2">
        <v>28159.33</v>
      </c>
      <c r="N1118" s="3">
        <f t="array" ref="N1118">$D$4</f>
        <v>3.55</v>
      </c>
      <c r="O1118" s="2">
        <f t="array" ref="O1118">IF(Tabela_padrão__GM_CONTAS_PAGAR_ABERTOS[[#This Row],[SIGLA_MOEDA]]="US$",Tabela_padrão__GM_CONTAS_PAGAR_ABERTOS[[#This Row],[VALOR_DOCUM]]*$D$4,Tabela_padrão__GM_CONTAS_PAGAR_ABERTOS[[#This Row],[SALDO_CONVERTIDO]])</f>
        <v>28159.33</v>
      </c>
      <c r="P11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8" t="s">
        <v>2435</v>
      </c>
      <c r="R1118" t="s">
        <v>2436</v>
      </c>
      <c r="S1118" s="1">
        <v>42557</v>
      </c>
      <c r="T1118" t="s">
        <v>2437</v>
      </c>
      <c r="U1118" s="3">
        <v>3.2435</v>
      </c>
      <c r="V1118" s="2">
        <f>Tabela_padrão__GM_CONTAS_PAGAR_ABERTOS[[#This Row],[PTAX DESEMB]]*Tabela_padrão__GM_CONTAS_PAGAR_ABERTOS[[#This Row],[VALOR_DOCUM]]</f>
        <v>91334.786855000013</v>
      </c>
    </row>
    <row r="1119" spans="1:22" hidden="1" x14ac:dyDescent="0.2">
      <c r="A1119" t="s">
        <v>17</v>
      </c>
      <c r="B1119" t="s">
        <v>25</v>
      </c>
      <c r="C1119" s="1">
        <v>42550</v>
      </c>
      <c r="D1119" t="s">
        <v>1010</v>
      </c>
      <c r="E1119">
        <v>13115016</v>
      </c>
      <c r="F1119" t="s">
        <v>2438</v>
      </c>
      <c r="G1119" s="4">
        <v>42574</v>
      </c>
      <c r="H1119" t="s">
        <v>21</v>
      </c>
      <c r="I1119" s="2">
        <v>1395</v>
      </c>
      <c r="J1119">
        <v>0</v>
      </c>
      <c r="K1119" s="2">
        <v>1395</v>
      </c>
      <c r="L1119" s="3">
        <v>1</v>
      </c>
      <c r="M1119" s="2">
        <v>1395</v>
      </c>
      <c r="N1119" s="3">
        <f t="array" ref="N1119">$D$4</f>
        <v>3.55</v>
      </c>
      <c r="O1119" s="2">
        <f t="array" ref="O1119">IF(Tabela_padrão__GM_CONTAS_PAGAR_ABERTOS[[#This Row],[SIGLA_MOEDA]]="US$",Tabela_padrão__GM_CONTAS_PAGAR_ABERTOS[[#This Row],[VALOR_DOCUM]]*$D$4,Tabela_padrão__GM_CONTAS_PAGAR_ABERTOS[[#This Row],[SALDO_CONVERTIDO]])</f>
        <v>1395</v>
      </c>
      <c r="P11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19" t="s">
        <v>28</v>
      </c>
      <c r="R1119" t="s">
        <v>1772</v>
      </c>
      <c r="S1119" s="1">
        <v>42557</v>
      </c>
      <c r="T1119" t="s">
        <v>2439</v>
      </c>
      <c r="U1119" s="3">
        <v>3.3267000000000002</v>
      </c>
      <c r="V1119" s="2">
        <f>Tabela_padrão__GM_CONTAS_PAGAR_ABERTOS[[#This Row],[PTAX DESEMB]]*Tabela_padrão__GM_CONTAS_PAGAR_ABERTOS[[#This Row],[VALOR_DOCUM]]</f>
        <v>4640.7465000000002</v>
      </c>
    </row>
    <row r="1120" spans="1:22" hidden="1" x14ac:dyDescent="0.2">
      <c r="A1120" t="s">
        <v>17</v>
      </c>
      <c r="B1120" t="s">
        <v>25</v>
      </c>
      <c r="C1120" s="1">
        <v>42537</v>
      </c>
      <c r="D1120" t="s">
        <v>655</v>
      </c>
      <c r="E1120">
        <v>13115016</v>
      </c>
      <c r="F1120" t="s">
        <v>2440</v>
      </c>
      <c r="G1120" s="4">
        <v>42561</v>
      </c>
      <c r="H1120" t="s">
        <v>21</v>
      </c>
      <c r="I1120" s="2">
        <v>33000</v>
      </c>
      <c r="J1120">
        <v>0</v>
      </c>
      <c r="K1120" s="2">
        <v>33000</v>
      </c>
      <c r="L1120" s="3">
        <v>1</v>
      </c>
      <c r="M1120" s="2">
        <v>33000</v>
      </c>
      <c r="N1120" s="3">
        <f t="array" ref="N1120">$D$4</f>
        <v>3.55</v>
      </c>
      <c r="O1120" s="2">
        <f t="array" ref="O1120">IF(Tabela_padrão__GM_CONTAS_PAGAR_ABERTOS[[#This Row],[SIGLA_MOEDA]]="US$",Tabela_padrão__GM_CONTAS_PAGAR_ABERTOS[[#This Row],[VALOR_DOCUM]]*$D$4,Tabela_padrão__GM_CONTAS_PAGAR_ABERTOS[[#This Row],[SALDO_CONVERTIDO]])</f>
        <v>33000</v>
      </c>
      <c r="P11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0" t="s">
        <v>28</v>
      </c>
      <c r="R1120" t="s">
        <v>657</v>
      </c>
      <c r="S1120" s="1">
        <v>42557</v>
      </c>
      <c r="T1120" t="s">
        <v>2441</v>
      </c>
      <c r="U1120" s="3">
        <v>3.4767999999999999</v>
      </c>
      <c r="V1120" s="2">
        <f>Tabela_padrão__GM_CONTAS_PAGAR_ABERTOS[[#This Row],[PTAX DESEMB]]*Tabela_padrão__GM_CONTAS_PAGAR_ABERTOS[[#This Row],[VALOR_DOCUM]]</f>
        <v>114734.39999999999</v>
      </c>
    </row>
    <row r="1121" spans="1:22" hidden="1" x14ac:dyDescent="0.2">
      <c r="A1121" t="s">
        <v>17</v>
      </c>
      <c r="B1121" t="s">
        <v>25</v>
      </c>
      <c r="C1121" s="1">
        <v>42537</v>
      </c>
      <c r="D1121" t="s">
        <v>2442</v>
      </c>
      <c r="E1121">
        <v>13115016</v>
      </c>
      <c r="F1121" t="s">
        <v>2443</v>
      </c>
      <c r="G1121" s="4">
        <v>42565</v>
      </c>
      <c r="H1121" t="s">
        <v>21</v>
      </c>
      <c r="I1121" s="2">
        <v>1800</v>
      </c>
      <c r="J1121">
        <v>0</v>
      </c>
      <c r="K1121" s="2">
        <v>1800</v>
      </c>
      <c r="L1121" s="3">
        <v>1</v>
      </c>
      <c r="M1121" s="2">
        <v>1800</v>
      </c>
      <c r="N1121" s="3">
        <f t="array" ref="N1121">$D$4</f>
        <v>3.55</v>
      </c>
      <c r="O1121" s="2">
        <f t="array" ref="O1121">IF(Tabela_padrão__GM_CONTAS_PAGAR_ABERTOS[[#This Row],[SIGLA_MOEDA]]="US$",Tabela_padrão__GM_CONTAS_PAGAR_ABERTOS[[#This Row],[VALOR_DOCUM]]*$D$4,Tabela_padrão__GM_CONTAS_PAGAR_ABERTOS[[#This Row],[SALDO_CONVERTIDO]])</f>
        <v>1800</v>
      </c>
      <c r="P11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1" t="s">
        <v>28</v>
      </c>
      <c r="R1121" t="s">
        <v>2444</v>
      </c>
      <c r="S1121" s="1">
        <v>42557</v>
      </c>
      <c r="T1121" t="s">
        <v>2445</v>
      </c>
      <c r="U1121" s="3">
        <v>3.4767999999999999</v>
      </c>
      <c r="V1121" s="2">
        <f>Tabela_padrão__GM_CONTAS_PAGAR_ABERTOS[[#This Row],[PTAX DESEMB]]*Tabela_padrão__GM_CONTAS_PAGAR_ABERTOS[[#This Row],[VALOR_DOCUM]]</f>
        <v>6258.24</v>
      </c>
    </row>
    <row r="1122" spans="1:22" hidden="1" x14ac:dyDescent="0.2">
      <c r="A1122" t="s">
        <v>17</v>
      </c>
      <c r="B1122" t="s">
        <v>25</v>
      </c>
      <c r="C1122" s="1">
        <v>42548</v>
      </c>
      <c r="D1122" t="s">
        <v>2351</v>
      </c>
      <c r="E1122">
        <v>13115016</v>
      </c>
      <c r="F1122" t="s">
        <v>2446</v>
      </c>
      <c r="G1122" s="4">
        <v>42574</v>
      </c>
      <c r="H1122" t="s">
        <v>21</v>
      </c>
      <c r="I1122" s="2">
        <v>254.83</v>
      </c>
      <c r="J1122">
        <v>0</v>
      </c>
      <c r="K1122" s="2">
        <v>254.83</v>
      </c>
      <c r="L1122" s="3">
        <v>1</v>
      </c>
      <c r="M1122" s="2">
        <v>254.83</v>
      </c>
      <c r="N1122" s="3">
        <f t="array" ref="N1122">$D$4</f>
        <v>3.55</v>
      </c>
      <c r="O1122" s="2">
        <f t="array" ref="O1122">IF(Tabela_padrão__GM_CONTAS_PAGAR_ABERTOS[[#This Row],[SIGLA_MOEDA]]="US$",Tabela_padrão__GM_CONTAS_PAGAR_ABERTOS[[#This Row],[VALOR_DOCUM]]*$D$4,Tabela_padrão__GM_CONTAS_PAGAR_ABERTOS[[#This Row],[SALDO_CONVERTIDO]])</f>
        <v>254.83</v>
      </c>
      <c r="P11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2" t="s">
        <v>28</v>
      </c>
      <c r="R1122" t="s">
        <v>657</v>
      </c>
      <c r="S1122" s="1">
        <v>42557</v>
      </c>
      <c r="T1122" t="s">
        <v>2447</v>
      </c>
      <c r="U1122" s="3">
        <v>3.3772000000000002</v>
      </c>
      <c r="V1122" s="2">
        <f>Tabela_padrão__GM_CONTAS_PAGAR_ABERTOS[[#This Row],[PTAX DESEMB]]*Tabela_padrão__GM_CONTAS_PAGAR_ABERTOS[[#This Row],[VALOR_DOCUM]]</f>
        <v>860.61187600000005</v>
      </c>
    </row>
    <row r="1123" spans="1:22" hidden="1" x14ac:dyDescent="0.2">
      <c r="A1123" t="s">
        <v>17</v>
      </c>
      <c r="B1123" t="s">
        <v>25</v>
      </c>
      <c r="C1123" s="1">
        <v>42548</v>
      </c>
      <c r="D1123" t="s">
        <v>2448</v>
      </c>
      <c r="E1123">
        <v>13115016</v>
      </c>
      <c r="F1123" t="s">
        <v>2449</v>
      </c>
      <c r="G1123" s="4">
        <v>42572</v>
      </c>
      <c r="H1123" t="s">
        <v>21</v>
      </c>
      <c r="I1123" s="2">
        <v>860.36</v>
      </c>
      <c r="J1123">
        <v>0</v>
      </c>
      <c r="K1123" s="2">
        <v>860.36</v>
      </c>
      <c r="L1123" s="3">
        <v>1</v>
      </c>
      <c r="M1123" s="2">
        <v>860.36</v>
      </c>
      <c r="N1123" s="3">
        <f t="array" ref="N1123">$D$4</f>
        <v>3.55</v>
      </c>
      <c r="O1123" s="2">
        <f t="array" ref="O1123">IF(Tabela_padrão__GM_CONTAS_PAGAR_ABERTOS[[#This Row],[SIGLA_MOEDA]]="US$",Tabela_padrão__GM_CONTAS_PAGAR_ABERTOS[[#This Row],[VALOR_DOCUM]]*$D$4,Tabela_padrão__GM_CONTAS_PAGAR_ABERTOS[[#This Row],[SALDO_CONVERTIDO]])</f>
        <v>860.36</v>
      </c>
      <c r="P11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3" t="s">
        <v>28</v>
      </c>
      <c r="R1123" t="s">
        <v>2450</v>
      </c>
      <c r="S1123" s="1">
        <v>42557</v>
      </c>
      <c r="T1123" t="s">
        <v>2451</v>
      </c>
      <c r="U1123" s="3">
        <v>3.3772000000000002</v>
      </c>
      <c r="V1123" s="2">
        <f>Tabela_padrão__GM_CONTAS_PAGAR_ABERTOS[[#This Row],[PTAX DESEMB]]*Tabela_padrão__GM_CONTAS_PAGAR_ABERTOS[[#This Row],[VALOR_DOCUM]]</f>
        <v>2905.6077920000002</v>
      </c>
    </row>
    <row r="1124" spans="1:22" hidden="1" x14ac:dyDescent="0.2">
      <c r="A1124" t="s">
        <v>17</v>
      </c>
      <c r="B1124" t="s">
        <v>80</v>
      </c>
      <c r="C1124" s="1">
        <v>42550</v>
      </c>
      <c r="D1124" t="s">
        <v>668</v>
      </c>
      <c r="E1124">
        <v>15101004</v>
      </c>
      <c r="F1124" t="s">
        <v>2452</v>
      </c>
      <c r="G1124" s="4">
        <v>42566</v>
      </c>
      <c r="H1124" t="s">
        <v>21</v>
      </c>
      <c r="I1124" s="2">
        <v>127.67</v>
      </c>
      <c r="J1124">
        <v>0</v>
      </c>
      <c r="K1124" s="2">
        <v>127.67</v>
      </c>
      <c r="L1124" s="3">
        <v>1</v>
      </c>
      <c r="M1124" s="2">
        <v>127.67</v>
      </c>
      <c r="N1124" s="3">
        <f t="array" ref="N1124">$D$4</f>
        <v>3.55</v>
      </c>
      <c r="O1124" s="2">
        <f t="array" ref="O1124">IF(Tabela_padrão__GM_CONTAS_PAGAR_ABERTOS[[#This Row],[SIGLA_MOEDA]]="US$",Tabela_padrão__GM_CONTAS_PAGAR_ABERTOS[[#This Row],[VALOR_DOCUM]]*$D$4,Tabela_padrão__GM_CONTAS_PAGAR_ABERTOS[[#This Row],[SALDO_CONVERTIDO]])</f>
        <v>127.67</v>
      </c>
      <c r="P11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4" t="s">
        <v>28</v>
      </c>
      <c r="R1124" t="s">
        <v>2453</v>
      </c>
      <c r="S1124" s="1">
        <v>42557</v>
      </c>
      <c r="T1124" t="s">
        <v>2454</v>
      </c>
      <c r="U1124" s="3">
        <v>3.3267000000000002</v>
      </c>
      <c r="V1124" s="2">
        <f>Tabela_padrão__GM_CONTAS_PAGAR_ABERTOS[[#This Row],[PTAX DESEMB]]*Tabela_padrão__GM_CONTAS_PAGAR_ABERTOS[[#This Row],[VALOR_DOCUM]]</f>
        <v>424.71978900000005</v>
      </c>
    </row>
    <row r="1125" spans="1:22" hidden="1" x14ac:dyDescent="0.2">
      <c r="A1125" t="s">
        <v>17</v>
      </c>
      <c r="B1125" t="s">
        <v>80</v>
      </c>
      <c r="C1125" s="1">
        <v>42557</v>
      </c>
      <c r="D1125" t="s">
        <v>1861</v>
      </c>
      <c r="E1125">
        <v>13115016</v>
      </c>
      <c r="F1125" t="s">
        <v>2455</v>
      </c>
      <c r="G1125" s="4">
        <v>42580</v>
      </c>
      <c r="H1125" t="s">
        <v>21</v>
      </c>
      <c r="I1125" s="2">
        <v>2583.0100000000002</v>
      </c>
      <c r="J1125">
        <v>0</v>
      </c>
      <c r="K1125" s="2">
        <v>2583.0100000000002</v>
      </c>
      <c r="L1125" s="3">
        <v>1</v>
      </c>
      <c r="M1125" s="2">
        <v>2583.0100000000002</v>
      </c>
      <c r="N1125" s="3">
        <f t="array" ref="N1125">$D$4</f>
        <v>3.55</v>
      </c>
      <c r="O1125" s="2">
        <f t="array" ref="O1125">IF(Tabela_padrão__GM_CONTAS_PAGAR_ABERTOS[[#This Row],[SIGLA_MOEDA]]="US$",Tabela_padrão__GM_CONTAS_PAGAR_ABERTOS[[#This Row],[VALOR_DOCUM]]*$D$4,Tabela_padrão__GM_CONTAS_PAGAR_ABERTOS[[#This Row],[SALDO_CONVERTIDO]])</f>
        <v>2583.0100000000002</v>
      </c>
      <c r="P11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5" t="s">
        <v>28</v>
      </c>
      <c r="R1125" t="s">
        <v>2456</v>
      </c>
      <c r="S1125" s="1">
        <v>42557</v>
      </c>
      <c r="T1125" t="s">
        <v>2457</v>
      </c>
      <c r="U1125" s="3">
        <v>3.2904</v>
      </c>
      <c r="V1125" s="2">
        <f>Tabela_padrão__GM_CONTAS_PAGAR_ABERTOS[[#This Row],[PTAX DESEMB]]*Tabela_padrão__GM_CONTAS_PAGAR_ABERTOS[[#This Row],[VALOR_DOCUM]]</f>
        <v>8499.1361040000011</v>
      </c>
    </row>
    <row r="1126" spans="1:22" hidden="1" x14ac:dyDescent="0.2">
      <c r="A1126" t="s">
        <v>17</v>
      </c>
      <c r="B1126" t="s">
        <v>25</v>
      </c>
      <c r="C1126" s="1">
        <v>42549</v>
      </c>
      <c r="D1126" t="s">
        <v>722</v>
      </c>
      <c r="E1126">
        <v>13115002</v>
      </c>
      <c r="F1126" t="s">
        <v>2458</v>
      </c>
      <c r="G1126" s="4">
        <v>42576</v>
      </c>
      <c r="H1126" t="s">
        <v>21</v>
      </c>
      <c r="I1126" s="2">
        <v>862.5</v>
      </c>
      <c r="J1126">
        <v>0</v>
      </c>
      <c r="K1126" s="2">
        <v>862.5</v>
      </c>
      <c r="L1126" s="3">
        <v>1</v>
      </c>
      <c r="M1126" s="2">
        <v>862.5</v>
      </c>
      <c r="N1126" s="3">
        <f t="array" ref="N1126">$D$4</f>
        <v>3.55</v>
      </c>
      <c r="O1126" s="2">
        <f t="array" ref="O1126">IF(Tabela_padrão__GM_CONTAS_PAGAR_ABERTOS[[#This Row],[SIGLA_MOEDA]]="US$",Tabela_padrão__GM_CONTAS_PAGAR_ABERTOS[[#This Row],[VALOR_DOCUM]]*$D$4,Tabela_padrão__GM_CONTAS_PAGAR_ABERTOS[[#This Row],[SALDO_CONVERTIDO]])</f>
        <v>862.5</v>
      </c>
      <c r="P11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6" t="s">
        <v>28</v>
      </c>
      <c r="R1126" t="s">
        <v>620</v>
      </c>
      <c r="S1126" s="1">
        <v>42557</v>
      </c>
      <c r="T1126" t="s">
        <v>2459</v>
      </c>
      <c r="U1126" s="3">
        <v>3.3934000000000002</v>
      </c>
      <c r="V1126" s="2">
        <f>Tabela_padrão__GM_CONTAS_PAGAR_ABERTOS[[#This Row],[PTAX DESEMB]]*Tabela_padrão__GM_CONTAS_PAGAR_ABERTOS[[#This Row],[VALOR_DOCUM]]</f>
        <v>2926.8075000000003</v>
      </c>
    </row>
    <row r="1127" spans="1:22" hidden="1" x14ac:dyDescent="0.2">
      <c r="A1127" t="s">
        <v>17</v>
      </c>
      <c r="B1127" t="s">
        <v>390</v>
      </c>
      <c r="C1127" s="1">
        <v>42550</v>
      </c>
      <c r="D1127" t="s">
        <v>1691</v>
      </c>
      <c r="E1127">
        <v>13115016</v>
      </c>
      <c r="F1127" t="s">
        <v>2460</v>
      </c>
      <c r="G1127" s="4">
        <v>42566</v>
      </c>
      <c r="H1127" t="s">
        <v>21</v>
      </c>
      <c r="I1127" s="2">
        <v>1065</v>
      </c>
      <c r="J1127">
        <v>0</v>
      </c>
      <c r="K1127" s="2">
        <v>1065</v>
      </c>
      <c r="L1127" s="3">
        <v>1</v>
      </c>
      <c r="M1127" s="2">
        <v>1065</v>
      </c>
      <c r="N1127" s="3">
        <f t="array" ref="N1127">$D$4</f>
        <v>3.55</v>
      </c>
      <c r="O1127" s="2">
        <f t="array" ref="O1127">IF(Tabela_padrão__GM_CONTAS_PAGAR_ABERTOS[[#This Row],[SIGLA_MOEDA]]="US$",Tabela_padrão__GM_CONTAS_PAGAR_ABERTOS[[#This Row],[VALOR_DOCUM]]*$D$4,Tabela_padrão__GM_CONTAS_PAGAR_ABERTOS[[#This Row],[SALDO_CONVERTIDO]])</f>
        <v>1065</v>
      </c>
      <c r="P11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7" t="s">
        <v>28</v>
      </c>
      <c r="R1127" t="s">
        <v>925</v>
      </c>
      <c r="S1127" s="1">
        <v>42557</v>
      </c>
      <c r="T1127" t="s">
        <v>2461</v>
      </c>
      <c r="U1127" s="3">
        <v>3.3267000000000002</v>
      </c>
      <c r="V1127" s="2">
        <f>Tabela_padrão__GM_CONTAS_PAGAR_ABERTOS[[#This Row],[PTAX DESEMB]]*Tabela_padrão__GM_CONTAS_PAGAR_ABERTOS[[#This Row],[VALOR_DOCUM]]</f>
        <v>3542.9355</v>
      </c>
    </row>
    <row r="1128" spans="1:22" hidden="1" x14ac:dyDescent="0.2">
      <c r="A1128" t="s">
        <v>45</v>
      </c>
      <c r="B1128" t="s">
        <v>18</v>
      </c>
      <c r="C1128" s="1">
        <v>42556</v>
      </c>
      <c r="D1128" t="s">
        <v>787</v>
      </c>
      <c r="E1128">
        <v>13108021</v>
      </c>
      <c r="F1128" t="s">
        <v>2462</v>
      </c>
      <c r="G1128" s="4">
        <v>42556</v>
      </c>
      <c r="H1128" t="s">
        <v>21</v>
      </c>
      <c r="I1128" s="2">
        <v>529.5</v>
      </c>
      <c r="J1128">
        <v>0</v>
      </c>
      <c r="K1128" s="2">
        <v>529.5</v>
      </c>
      <c r="L1128" s="3">
        <v>1</v>
      </c>
      <c r="M1128" s="2">
        <v>529.5</v>
      </c>
      <c r="N1128" s="3">
        <f t="array" ref="N1128">$D$4</f>
        <v>3.55</v>
      </c>
      <c r="O1128" s="2">
        <f t="array" ref="O1128">IF(Tabela_padrão__GM_CONTAS_PAGAR_ABERTOS[[#This Row],[SIGLA_MOEDA]]="US$",Tabela_padrão__GM_CONTAS_PAGAR_ABERTOS[[#This Row],[VALOR_DOCUM]]*$D$4,Tabela_padrão__GM_CONTAS_PAGAR_ABERTOS[[#This Row],[SALDO_CONVERTIDO]])</f>
        <v>529.5</v>
      </c>
      <c r="P11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8" t="s">
        <v>789</v>
      </c>
      <c r="R1128" t="s">
        <v>2463</v>
      </c>
      <c r="S1128" s="1">
        <v>42557</v>
      </c>
      <c r="T1128" t="s">
        <v>2464</v>
      </c>
      <c r="U1128" s="3">
        <v>3.2480000000000002</v>
      </c>
      <c r="V1128" s="2">
        <f>Tabela_padrão__GM_CONTAS_PAGAR_ABERTOS[[#This Row],[PTAX DESEMB]]*Tabela_padrão__GM_CONTAS_PAGAR_ABERTOS[[#This Row],[VALOR_DOCUM]]</f>
        <v>1719.816</v>
      </c>
    </row>
    <row r="1129" spans="1:22" hidden="1" x14ac:dyDescent="0.2">
      <c r="A1129" t="s">
        <v>17</v>
      </c>
      <c r="B1129" t="s">
        <v>80</v>
      </c>
      <c r="C1129" s="1">
        <v>42557</v>
      </c>
      <c r="D1129" t="s">
        <v>1861</v>
      </c>
      <c r="E1129">
        <v>13115016</v>
      </c>
      <c r="F1129" t="s">
        <v>2465</v>
      </c>
      <c r="G1129" s="4">
        <v>42578</v>
      </c>
      <c r="H1129" t="s">
        <v>21</v>
      </c>
      <c r="I1129" s="2">
        <v>724.23</v>
      </c>
      <c r="J1129">
        <v>0</v>
      </c>
      <c r="K1129" s="2">
        <v>724.23</v>
      </c>
      <c r="L1129" s="3">
        <v>1</v>
      </c>
      <c r="M1129" s="2">
        <v>724.23</v>
      </c>
      <c r="N1129" s="3">
        <f t="array" ref="N1129">$D$4</f>
        <v>3.55</v>
      </c>
      <c r="O1129" s="2">
        <f t="array" ref="O1129">IF(Tabela_padrão__GM_CONTAS_PAGAR_ABERTOS[[#This Row],[SIGLA_MOEDA]]="US$",Tabela_padrão__GM_CONTAS_PAGAR_ABERTOS[[#This Row],[VALOR_DOCUM]]*$D$4,Tabela_padrão__GM_CONTAS_PAGAR_ABERTOS[[#This Row],[SALDO_CONVERTIDO]])</f>
        <v>724.23</v>
      </c>
      <c r="P11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29" t="s">
        <v>28</v>
      </c>
      <c r="R1129" t="s">
        <v>2466</v>
      </c>
      <c r="S1129" s="1">
        <v>42557</v>
      </c>
      <c r="T1129" t="s">
        <v>2467</v>
      </c>
      <c r="U1129" s="3">
        <v>3.2904</v>
      </c>
      <c r="V1129" s="2">
        <f>Tabela_padrão__GM_CONTAS_PAGAR_ABERTOS[[#This Row],[PTAX DESEMB]]*Tabela_padrão__GM_CONTAS_PAGAR_ABERTOS[[#This Row],[VALOR_DOCUM]]</f>
        <v>2383.0063920000002</v>
      </c>
    </row>
    <row r="1130" spans="1:22" hidden="1" x14ac:dyDescent="0.2">
      <c r="A1130" t="s">
        <v>17</v>
      </c>
      <c r="B1130" t="s">
        <v>80</v>
      </c>
      <c r="C1130" s="1">
        <v>42557</v>
      </c>
      <c r="D1130" t="s">
        <v>1861</v>
      </c>
      <c r="E1130">
        <v>13115001</v>
      </c>
      <c r="F1130" t="s">
        <v>2468</v>
      </c>
      <c r="G1130" s="4">
        <v>42579</v>
      </c>
      <c r="H1130" t="s">
        <v>21</v>
      </c>
      <c r="I1130" s="2">
        <v>362.9</v>
      </c>
      <c r="J1130">
        <v>0</v>
      </c>
      <c r="K1130" s="2">
        <v>362.9</v>
      </c>
      <c r="L1130" s="3">
        <v>1</v>
      </c>
      <c r="M1130" s="2">
        <v>362.9</v>
      </c>
      <c r="N1130" s="3">
        <f t="array" ref="N1130">$D$4</f>
        <v>3.55</v>
      </c>
      <c r="O1130" s="2">
        <f t="array" ref="O1130">IF(Tabela_padrão__GM_CONTAS_PAGAR_ABERTOS[[#This Row],[SIGLA_MOEDA]]="US$",Tabela_padrão__GM_CONTAS_PAGAR_ABERTOS[[#This Row],[VALOR_DOCUM]]*$D$4,Tabela_padrão__GM_CONTAS_PAGAR_ABERTOS[[#This Row],[SALDO_CONVERTIDO]])</f>
        <v>362.9</v>
      </c>
      <c r="P11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0" t="s">
        <v>28</v>
      </c>
      <c r="R1130" t="s">
        <v>2466</v>
      </c>
      <c r="S1130" s="1">
        <v>42557</v>
      </c>
      <c r="T1130" t="s">
        <v>2469</v>
      </c>
      <c r="U1130" s="3">
        <v>3.2904</v>
      </c>
      <c r="V1130" s="2">
        <f>Tabela_padrão__GM_CONTAS_PAGAR_ABERTOS[[#This Row],[PTAX DESEMB]]*Tabela_padrão__GM_CONTAS_PAGAR_ABERTOS[[#This Row],[VALOR_DOCUM]]</f>
        <v>1194.0861599999998</v>
      </c>
    </row>
    <row r="1131" spans="1:22" hidden="1" x14ac:dyDescent="0.2">
      <c r="A1131" t="s">
        <v>17</v>
      </c>
      <c r="B1131" t="s">
        <v>25</v>
      </c>
      <c r="C1131" s="1">
        <v>42539</v>
      </c>
      <c r="D1131" t="s">
        <v>1503</v>
      </c>
      <c r="E1131">
        <v>13115018</v>
      </c>
      <c r="F1131" t="s">
        <v>2470</v>
      </c>
      <c r="G1131" s="4">
        <v>42640</v>
      </c>
      <c r="H1131" t="s">
        <v>21</v>
      </c>
      <c r="I1131" s="2">
        <v>1421.24</v>
      </c>
      <c r="K1131" s="2">
        <v>1421.24</v>
      </c>
      <c r="L1131" s="3">
        <v>1</v>
      </c>
      <c r="M1131" s="2">
        <v>1421.24</v>
      </c>
      <c r="N1131" s="3">
        <f t="array" ref="N1131">$D$4</f>
        <v>3.55</v>
      </c>
      <c r="O1131" s="2">
        <f t="array" ref="O1131">IF(Tabela_padrão__GM_CONTAS_PAGAR_ABERTOS[[#This Row],[SIGLA_MOEDA]]="US$",Tabela_padrão__GM_CONTAS_PAGAR_ABERTOS[[#This Row],[VALOR_DOCUM]]*$D$4,Tabela_padrão__GM_CONTAS_PAGAR_ABERTOS[[#This Row],[SALDO_CONVERTIDO]])</f>
        <v>1421.24</v>
      </c>
      <c r="P11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1" t="s">
        <v>1442</v>
      </c>
      <c r="R1131" t="s">
        <v>2471</v>
      </c>
      <c r="S1131" s="1">
        <v>42557</v>
      </c>
      <c r="T1131" t="s">
        <v>2472</v>
      </c>
      <c r="U1131" s="3">
        <v>3.4371999999999998</v>
      </c>
      <c r="V1131" s="2">
        <f>Tabela_padrão__GM_CONTAS_PAGAR_ABERTOS[[#This Row],[PTAX DESEMB]]*Tabela_padrão__GM_CONTAS_PAGAR_ABERTOS[[#This Row],[VALOR_DOCUM]]</f>
        <v>4885.0861279999999</v>
      </c>
    </row>
    <row r="1132" spans="1:22" hidden="1" x14ac:dyDescent="0.2">
      <c r="A1132" t="s">
        <v>17</v>
      </c>
      <c r="B1132" t="s">
        <v>202</v>
      </c>
      <c r="C1132" s="1">
        <v>42538</v>
      </c>
      <c r="D1132" t="s">
        <v>2473</v>
      </c>
      <c r="E1132">
        <v>13101005</v>
      </c>
      <c r="F1132" t="s">
        <v>2474</v>
      </c>
      <c r="G1132" s="4">
        <v>42551</v>
      </c>
      <c r="H1132" t="s">
        <v>21</v>
      </c>
      <c r="I1132" s="2">
        <v>112040</v>
      </c>
      <c r="J1132">
        <v>0</v>
      </c>
      <c r="K1132" s="2">
        <v>112040</v>
      </c>
      <c r="L1132" s="3">
        <v>1</v>
      </c>
      <c r="M1132" s="2">
        <v>112040</v>
      </c>
      <c r="N1132" s="3">
        <f t="array" ref="N1132">$D$4</f>
        <v>3.55</v>
      </c>
      <c r="O1132" s="2">
        <f t="array" ref="O1132">IF(Tabela_padrão__GM_CONTAS_PAGAR_ABERTOS[[#This Row],[SIGLA_MOEDA]]="US$",Tabela_padrão__GM_CONTAS_PAGAR_ABERTOS[[#This Row],[VALOR_DOCUM]]*$D$4,Tabela_padrão__GM_CONTAS_PAGAR_ABERTOS[[#This Row],[SALDO_CONVERTIDO]])</f>
        <v>112040</v>
      </c>
      <c r="P11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2" t="s">
        <v>28</v>
      </c>
      <c r="R1132" t="s">
        <v>2475</v>
      </c>
      <c r="S1132" s="1">
        <v>42557</v>
      </c>
      <c r="T1132" t="s">
        <v>2476</v>
      </c>
      <c r="U1132" s="3">
        <v>3.4904000000000002</v>
      </c>
      <c r="V1132" s="2">
        <f>Tabela_padrão__GM_CONTAS_PAGAR_ABERTOS[[#This Row],[PTAX DESEMB]]*Tabela_padrão__GM_CONTAS_PAGAR_ABERTOS[[#This Row],[VALOR_DOCUM]]</f>
        <v>391064.41600000003</v>
      </c>
    </row>
    <row r="1133" spans="1:22" hidden="1" x14ac:dyDescent="0.2">
      <c r="A1133" t="s">
        <v>45</v>
      </c>
      <c r="B1133" t="s">
        <v>18</v>
      </c>
      <c r="C1133" s="1">
        <v>41771</v>
      </c>
      <c r="D1133" t="s">
        <v>122</v>
      </c>
      <c r="E1133">
        <v>13140001</v>
      </c>
      <c r="F1133" t="s">
        <v>214</v>
      </c>
      <c r="G1133" s="4">
        <v>42902</v>
      </c>
      <c r="H1133" t="s">
        <v>21</v>
      </c>
      <c r="I1133" s="2">
        <v>672.31</v>
      </c>
      <c r="K1133" s="2">
        <v>672.31</v>
      </c>
      <c r="L1133" s="3">
        <v>1</v>
      </c>
      <c r="M1133" s="2">
        <v>672.31</v>
      </c>
      <c r="N1133" s="3">
        <f t="array" ref="N1133">$D$4</f>
        <v>3.55</v>
      </c>
      <c r="O1133" s="2">
        <f t="array" ref="O1133">IF(Tabela_padrão__GM_CONTAS_PAGAR_ABERTOS[[#This Row],[SIGLA_MOEDA]]="US$",Tabela_padrão__GM_CONTAS_PAGAR_ABERTOS[[#This Row],[VALOR_DOCUM]]*$D$4,Tabela_padrão__GM_CONTAS_PAGAR_ABERTOS[[#This Row],[SALDO_CONVERTIDO]])</f>
        <v>672.31</v>
      </c>
      <c r="P11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3" t="s">
        <v>47</v>
      </c>
      <c r="R1133" t="s">
        <v>215</v>
      </c>
      <c r="S1133" s="1">
        <v>42557</v>
      </c>
      <c r="T1133" t="s">
        <v>220</v>
      </c>
      <c r="U1133" s="3">
        <v>2.2191999999999998</v>
      </c>
      <c r="V1133" s="2">
        <f>Tabela_padrão__GM_CONTAS_PAGAR_ABERTOS[[#This Row],[PTAX DESEMB]]*Tabela_padrão__GM_CONTAS_PAGAR_ABERTOS[[#This Row],[VALOR_DOCUM]]</f>
        <v>1491.9903519999998</v>
      </c>
    </row>
    <row r="1134" spans="1:22" hidden="1" x14ac:dyDescent="0.2">
      <c r="A1134" t="s">
        <v>45</v>
      </c>
      <c r="B1134" t="s">
        <v>18</v>
      </c>
      <c r="C1134" s="1">
        <v>41768</v>
      </c>
      <c r="D1134" t="s">
        <v>122</v>
      </c>
      <c r="E1134">
        <v>13140001</v>
      </c>
      <c r="F1134" t="s">
        <v>210</v>
      </c>
      <c r="G1134" s="4">
        <v>42902</v>
      </c>
      <c r="H1134" t="s">
        <v>21</v>
      </c>
      <c r="I1134" s="2">
        <v>418.48</v>
      </c>
      <c r="K1134" s="2">
        <v>418.48</v>
      </c>
      <c r="L1134" s="3">
        <v>1</v>
      </c>
      <c r="M1134" s="2">
        <v>418.48</v>
      </c>
      <c r="N1134" s="3">
        <f t="array" ref="N1134">$D$4</f>
        <v>3.55</v>
      </c>
      <c r="O1134" s="2">
        <f t="array" ref="O1134">IF(Tabela_padrão__GM_CONTAS_PAGAR_ABERTOS[[#This Row],[SIGLA_MOEDA]]="US$",Tabela_padrão__GM_CONTAS_PAGAR_ABERTOS[[#This Row],[VALOR_DOCUM]]*$D$4,Tabela_padrão__GM_CONTAS_PAGAR_ABERTOS[[#This Row],[SALDO_CONVERTIDO]])</f>
        <v>418.48</v>
      </c>
      <c r="P11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4" t="s">
        <v>47</v>
      </c>
      <c r="R1134" t="s">
        <v>212</v>
      </c>
      <c r="S1134" s="1">
        <v>42557</v>
      </c>
      <c r="T1134" t="s">
        <v>224</v>
      </c>
      <c r="U1134" s="3">
        <v>2.2107000000000001</v>
      </c>
      <c r="V1134" s="2">
        <f>Tabela_padrão__GM_CONTAS_PAGAR_ABERTOS[[#This Row],[PTAX DESEMB]]*Tabela_padrão__GM_CONTAS_PAGAR_ABERTOS[[#This Row],[VALOR_DOCUM]]</f>
        <v>925.13373600000011</v>
      </c>
    </row>
    <row r="1135" spans="1:22" hidden="1" x14ac:dyDescent="0.2">
      <c r="A1135" t="s">
        <v>45</v>
      </c>
      <c r="B1135" t="s">
        <v>18</v>
      </c>
      <c r="C1135" s="1">
        <v>41771</v>
      </c>
      <c r="D1135" t="s">
        <v>122</v>
      </c>
      <c r="E1135">
        <v>19105002</v>
      </c>
      <c r="F1135" t="s">
        <v>214</v>
      </c>
      <c r="G1135" s="4">
        <v>42902</v>
      </c>
      <c r="H1135" t="s">
        <v>21</v>
      </c>
      <c r="I1135" s="2">
        <v>8166.66</v>
      </c>
      <c r="K1135" s="2">
        <v>8166.66</v>
      </c>
      <c r="L1135" s="3">
        <v>1</v>
      </c>
      <c r="M1135" s="2">
        <v>8166.66</v>
      </c>
      <c r="N1135" s="3">
        <f t="array" ref="N1135">$D$4</f>
        <v>3.55</v>
      </c>
      <c r="O1135" s="2">
        <f t="array" ref="O1135">IF(Tabela_padrão__GM_CONTAS_PAGAR_ABERTOS[[#This Row],[SIGLA_MOEDA]]="US$",Tabela_padrão__GM_CONTAS_PAGAR_ABERTOS[[#This Row],[VALOR_DOCUM]]*$D$4,Tabela_padrão__GM_CONTAS_PAGAR_ABERTOS[[#This Row],[SALDO_CONVERTIDO]])</f>
        <v>8166.66</v>
      </c>
      <c r="P11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5" t="s">
        <v>211</v>
      </c>
      <c r="R1135" t="s">
        <v>215</v>
      </c>
      <c r="S1135" s="1">
        <v>42557</v>
      </c>
      <c r="T1135" t="s">
        <v>3501</v>
      </c>
      <c r="U1135" s="3">
        <v>2.2191999999999998</v>
      </c>
      <c r="V1135" s="2">
        <f>Tabela_padrão__GM_CONTAS_PAGAR_ABERTOS[[#This Row],[PTAX DESEMB]]*Tabela_padrão__GM_CONTAS_PAGAR_ABERTOS[[#This Row],[VALOR_DOCUM]]</f>
        <v>18123.451871999998</v>
      </c>
    </row>
    <row r="1136" spans="1:22" hidden="1" x14ac:dyDescent="0.2">
      <c r="A1136" t="s">
        <v>45</v>
      </c>
      <c r="B1136" t="s">
        <v>18</v>
      </c>
      <c r="C1136" s="1">
        <v>41768</v>
      </c>
      <c r="D1136" t="s">
        <v>122</v>
      </c>
      <c r="E1136">
        <v>19105002</v>
      </c>
      <c r="F1136" t="s">
        <v>210</v>
      </c>
      <c r="G1136" s="4">
        <v>42902</v>
      </c>
      <c r="H1136" t="s">
        <v>21</v>
      </c>
      <c r="I1136" s="2">
        <v>5083.33</v>
      </c>
      <c r="K1136" s="2">
        <v>5083.33</v>
      </c>
      <c r="L1136" s="3">
        <v>1</v>
      </c>
      <c r="M1136" s="2">
        <v>5083.33</v>
      </c>
      <c r="N1136" s="3">
        <f t="array" ref="N1136">$D$4</f>
        <v>3.55</v>
      </c>
      <c r="O1136" s="2">
        <f t="array" ref="O1136">IF(Tabela_padrão__GM_CONTAS_PAGAR_ABERTOS[[#This Row],[SIGLA_MOEDA]]="US$",Tabela_padrão__GM_CONTAS_PAGAR_ABERTOS[[#This Row],[VALOR_DOCUM]]*$D$4,Tabela_padrão__GM_CONTAS_PAGAR_ABERTOS[[#This Row],[SALDO_CONVERTIDO]])</f>
        <v>5083.33</v>
      </c>
      <c r="P11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6" t="s">
        <v>211</v>
      </c>
      <c r="R1136" t="s">
        <v>212</v>
      </c>
      <c r="S1136" s="1">
        <v>42557</v>
      </c>
      <c r="T1136" t="s">
        <v>4917</v>
      </c>
      <c r="U1136" s="3">
        <v>2.2107000000000001</v>
      </c>
      <c r="V1136" s="2">
        <f>Tabela_padrão__GM_CONTAS_PAGAR_ABERTOS[[#This Row],[PTAX DESEMB]]*Tabela_padrão__GM_CONTAS_PAGAR_ABERTOS[[#This Row],[VALOR_DOCUM]]</f>
        <v>11237.717631</v>
      </c>
    </row>
    <row r="1137" spans="1:22" hidden="1" x14ac:dyDescent="0.2">
      <c r="A1137" t="s">
        <v>17</v>
      </c>
      <c r="B1137" t="s">
        <v>80</v>
      </c>
      <c r="C1137" s="1">
        <v>42541</v>
      </c>
      <c r="D1137" t="s">
        <v>668</v>
      </c>
      <c r="E1137">
        <v>13115016</v>
      </c>
      <c r="F1137" t="s">
        <v>2483</v>
      </c>
      <c r="G1137" s="4">
        <v>42568</v>
      </c>
      <c r="H1137" t="s">
        <v>21</v>
      </c>
      <c r="I1137" s="2">
        <v>109.84</v>
      </c>
      <c r="J1137">
        <v>0</v>
      </c>
      <c r="K1137" s="2">
        <v>109.84</v>
      </c>
      <c r="L1137" s="3">
        <v>1</v>
      </c>
      <c r="M1137" s="2">
        <v>109.84</v>
      </c>
      <c r="N1137" s="3">
        <f t="array" ref="N1137">$D$4</f>
        <v>3.55</v>
      </c>
      <c r="O1137" s="2">
        <f t="array" ref="O1137">IF(Tabela_padrão__GM_CONTAS_PAGAR_ABERTOS[[#This Row],[SIGLA_MOEDA]]="US$",Tabela_padrão__GM_CONTAS_PAGAR_ABERTOS[[#This Row],[VALOR_DOCUM]]*$D$4,Tabela_padrão__GM_CONTAS_PAGAR_ABERTOS[[#This Row],[SALDO_CONVERTIDO]])</f>
        <v>109.84</v>
      </c>
      <c r="P11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7" t="s">
        <v>28</v>
      </c>
      <c r="R1137" t="s">
        <v>589</v>
      </c>
      <c r="S1137" s="1">
        <v>42557</v>
      </c>
      <c r="T1137" t="s">
        <v>2484</v>
      </c>
      <c r="U1137" s="3">
        <v>3.4371999999999998</v>
      </c>
      <c r="V1137" s="2">
        <f>Tabela_padrão__GM_CONTAS_PAGAR_ABERTOS[[#This Row],[PTAX DESEMB]]*Tabela_padrão__GM_CONTAS_PAGAR_ABERTOS[[#This Row],[VALOR_DOCUM]]</f>
        <v>377.54204799999997</v>
      </c>
    </row>
    <row r="1138" spans="1:22" hidden="1" x14ac:dyDescent="0.2">
      <c r="A1138" t="s">
        <v>17</v>
      </c>
      <c r="B1138" t="s">
        <v>80</v>
      </c>
      <c r="C1138" s="1">
        <v>42537</v>
      </c>
      <c r="D1138" t="s">
        <v>908</v>
      </c>
      <c r="E1138">
        <v>13115016</v>
      </c>
      <c r="F1138" t="s">
        <v>2485</v>
      </c>
      <c r="G1138" s="4">
        <v>42561</v>
      </c>
      <c r="H1138" t="s">
        <v>21</v>
      </c>
      <c r="I1138" s="2">
        <v>715</v>
      </c>
      <c r="J1138">
        <v>0</v>
      </c>
      <c r="K1138" s="2">
        <v>715</v>
      </c>
      <c r="L1138" s="3">
        <v>1</v>
      </c>
      <c r="M1138" s="2">
        <v>715</v>
      </c>
      <c r="N1138" s="3">
        <f t="array" ref="N1138">$D$4</f>
        <v>3.55</v>
      </c>
      <c r="O1138" s="2">
        <f t="array" ref="O1138">IF(Tabela_padrão__GM_CONTAS_PAGAR_ABERTOS[[#This Row],[SIGLA_MOEDA]]="US$",Tabela_padrão__GM_CONTAS_PAGAR_ABERTOS[[#This Row],[VALOR_DOCUM]]*$D$4,Tabela_padrão__GM_CONTAS_PAGAR_ABERTOS[[#This Row],[SALDO_CONVERTIDO]])</f>
        <v>715</v>
      </c>
      <c r="P11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8" t="s">
        <v>28</v>
      </c>
      <c r="R1138" t="s">
        <v>2486</v>
      </c>
      <c r="S1138" s="1">
        <v>42557</v>
      </c>
      <c r="T1138" t="s">
        <v>2487</v>
      </c>
      <c r="U1138" s="3">
        <v>3.4767999999999999</v>
      </c>
      <c r="V1138" s="2">
        <f>Tabela_padrão__GM_CONTAS_PAGAR_ABERTOS[[#This Row],[PTAX DESEMB]]*Tabela_padrão__GM_CONTAS_PAGAR_ABERTOS[[#This Row],[VALOR_DOCUM]]</f>
        <v>2485.9119999999998</v>
      </c>
    </row>
    <row r="1139" spans="1:22" hidden="1" x14ac:dyDescent="0.2">
      <c r="A1139" t="s">
        <v>17</v>
      </c>
      <c r="B1139" t="s">
        <v>25</v>
      </c>
      <c r="C1139" s="1">
        <v>42553</v>
      </c>
      <c r="D1139" t="s">
        <v>832</v>
      </c>
      <c r="E1139">
        <v>13101012</v>
      </c>
      <c r="F1139" t="s">
        <v>2488</v>
      </c>
      <c r="G1139" s="4">
        <v>42562</v>
      </c>
      <c r="H1139" t="s">
        <v>21</v>
      </c>
      <c r="I1139" s="2">
        <v>61.23</v>
      </c>
      <c r="J1139">
        <v>0</v>
      </c>
      <c r="K1139" s="2">
        <v>61.23</v>
      </c>
      <c r="L1139" s="3">
        <v>1</v>
      </c>
      <c r="M1139" s="2">
        <v>61.23</v>
      </c>
      <c r="N1139" s="3">
        <f t="array" ref="N1139">$D$4</f>
        <v>3.55</v>
      </c>
      <c r="O1139" s="2">
        <f t="array" ref="O1139">IF(Tabela_padrão__GM_CONTAS_PAGAR_ABERTOS[[#This Row],[SIGLA_MOEDA]]="US$",Tabela_padrão__GM_CONTAS_PAGAR_ABERTOS[[#This Row],[VALOR_DOCUM]]*$D$4,Tabela_padrão__GM_CONTAS_PAGAR_ABERTOS[[#This Row],[SALDO_CONVERTIDO]])</f>
        <v>61.23</v>
      </c>
      <c r="P11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39" t="s">
        <v>28</v>
      </c>
      <c r="R1139" t="s">
        <v>2489</v>
      </c>
      <c r="S1139" s="1">
        <v>42557</v>
      </c>
      <c r="T1139" t="s">
        <v>2490</v>
      </c>
      <c r="U1139" s="3">
        <v>3.2298</v>
      </c>
      <c r="V1139" s="2">
        <f>Tabela_padrão__GM_CONTAS_PAGAR_ABERTOS[[#This Row],[PTAX DESEMB]]*Tabela_padrão__GM_CONTAS_PAGAR_ABERTOS[[#This Row],[VALOR_DOCUM]]</f>
        <v>197.76065399999999</v>
      </c>
    </row>
    <row r="1140" spans="1:22" hidden="1" x14ac:dyDescent="0.2">
      <c r="A1140" t="s">
        <v>17</v>
      </c>
      <c r="B1140" t="s">
        <v>25</v>
      </c>
      <c r="C1140" s="1">
        <v>42553</v>
      </c>
      <c r="D1140" t="s">
        <v>1484</v>
      </c>
      <c r="E1140">
        <v>13101012</v>
      </c>
      <c r="F1140" t="s">
        <v>2491</v>
      </c>
      <c r="G1140" s="4">
        <v>42562</v>
      </c>
      <c r="H1140" t="s">
        <v>21</v>
      </c>
      <c r="I1140" s="2">
        <v>32.869999999999997</v>
      </c>
      <c r="J1140">
        <v>0</v>
      </c>
      <c r="K1140" s="2">
        <v>32.869999999999997</v>
      </c>
      <c r="L1140" s="3">
        <v>1</v>
      </c>
      <c r="M1140" s="2">
        <v>32.869999999999997</v>
      </c>
      <c r="N1140" s="3">
        <f t="array" ref="N1140">$D$4</f>
        <v>3.55</v>
      </c>
      <c r="O1140" s="2">
        <f t="array" ref="O1140">IF(Tabela_padrão__GM_CONTAS_PAGAR_ABERTOS[[#This Row],[SIGLA_MOEDA]]="US$",Tabela_padrão__GM_CONTAS_PAGAR_ABERTOS[[#This Row],[VALOR_DOCUM]]*$D$4,Tabela_padrão__GM_CONTAS_PAGAR_ABERTOS[[#This Row],[SALDO_CONVERTIDO]])</f>
        <v>32.869999999999997</v>
      </c>
      <c r="P11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0" t="s">
        <v>28</v>
      </c>
      <c r="R1140" t="s">
        <v>2492</v>
      </c>
      <c r="S1140" s="1">
        <v>42557</v>
      </c>
      <c r="T1140" t="s">
        <v>2493</v>
      </c>
      <c r="U1140" s="3">
        <v>3.2298</v>
      </c>
      <c r="V1140" s="2">
        <f>Tabela_padrão__GM_CONTAS_PAGAR_ABERTOS[[#This Row],[PTAX DESEMB]]*Tabela_padrão__GM_CONTAS_PAGAR_ABERTOS[[#This Row],[VALOR_DOCUM]]</f>
        <v>106.16352599999999</v>
      </c>
    </row>
    <row r="1141" spans="1:22" hidden="1" x14ac:dyDescent="0.2">
      <c r="A1141" t="s">
        <v>17</v>
      </c>
      <c r="B1141" t="s">
        <v>202</v>
      </c>
      <c r="C1141" s="1">
        <v>42538</v>
      </c>
      <c r="D1141" t="s">
        <v>1657</v>
      </c>
      <c r="E1141">
        <v>13115016</v>
      </c>
      <c r="F1141" t="s">
        <v>2494</v>
      </c>
      <c r="G1141" s="4">
        <v>42565</v>
      </c>
      <c r="H1141" t="s">
        <v>21</v>
      </c>
      <c r="I1141" s="2">
        <v>927.7</v>
      </c>
      <c r="J1141">
        <v>0</v>
      </c>
      <c r="K1141" s="2">
        <v>927.7</v>
      </c>
      <c r="L1141" s="3">
        <v>1</v>
      </c>
      <c r="M1141" s="2">
        <v>927.7</v>
      </c>
      <c r="N1141" s="3">
        <f t="array" ref="N1141">$D$4</f>
        <v>3.55</v>
      </c>
      <c r="O1141" s="2">
        <f t="array" ref="O1141">IF(Tabela_padrão__GM_CONTAS_PAGAR_ABERTOS[[#This Row],[SIGLA_MOEDA]]="US$",Tabela_padrão__GM_CONTAS_PAGAR_ABERTOS[[#This Row],[VALOR_DOCUM]]*$D$4,Tabela_padrão__GM_CONTAS_PAGAR_ABERTOS[[#This Row],[SALDO_CONVERTIDO]])</f>
        <v>927.7</v>
      </c>
      <c r="P11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1" t="s">
        <v>28</v>
      </c>
      <c r="R1141" t="s">
        <v>2495</v>
      </c>
      <c r="S1141" s="1">
        <v>42557</v>
      </c>
      <c r="T1141" t="s">
        <v>2496</v>
      </c>
      <c r="U1141" s="3">
        <v>3.4904000000000002</v>
      </c>
      <c r="V1141" s="2">
        <f>Tabela_padrão__GM_CONTAS_PAGAR_ABERTOS[[#This Row],[PTAX DESEMB]]*Tabela_padrão__GM_CONTAS_PAGAR_ABERTOS[[#This Row],[VALOR_DOCUM]]</f>
        <v>3238.0440800000001</v>
      </c>
    </row>
    <row r="1142" spans="1:22" hidden="1" x14ac:dyDescent="0.2">
      <c r="A1142" t="s">
        <v>17</v>
      </c>
      <c r="B1142" t="s">
        <v>323</v>
      </c>
      <c r="C1142" s="1">
        <v>42534</v>
      </c>
      <c r="D1142" t="s">
        <v>2497</v>
      </c>
      <c r="E1142">
        <v>13103001</v>
      </c>
      <c r="F1142" t="s">
        <v>2498</v>
      </c>
      <c r="G1142" s="4">
        <v>42573</v>
      </c>
      <c r="H1142" t="s">
        <v>21</v>
      </c>
      <c r="I1142" s="2">
        <v>4416.67</v>
      </c>
      <c r="K1142" s="2">
        <v>4416.67</v>
      </c>
      <c r="L1142" s="3">
        <v>1</v>
      </c>
      <c r="M1142" s="2">
        <v>4416.67</v>
      </c>
      <c r="N1142" s="3">
        <f t="array" ref="N1142">$D$4</f>
        <v>3.55</v>
      </c>
      <c r="O1142" s="2">
        <f t="array" ref="O1142">IF(Tabela_padrão__GM_CONTAS_PAGAR_ABERTOS[[#This Row],[SIGLA_MOEDA]]="US$",Tabela_padrão__GM_CONTAS_PAGAR_ABERTOS[[#This Row],[VALOR_DOCUM]]*$D$4,Tabela_padrão__GM_CONTAS_PAGAR_ABERTOS[[#This Row],[SALDO_CONVERTIDO]])</f>
        <v>4416.67</v>
      </c>
      <c r="P11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2" t="s">
        <v>28</v>
      </c>
      <c r="R1142" t="s">
        <v>2426</v>
      </c>
      <c r="S1142" s="1">
        <v>42557</v>
      </c>
      <c r="T1142" t="s">
        <v>2499</v>
      </c>
      <c r="U1142" s="3">
        <v>3.4260999999999999</v>
      </c>
      <c r="V1142" s="2">
        <f>Tabela_padrão__GM_CONTAS_PAGAR_ABERTOS[[#This Row],[PTAX DESEMB]]*Tabela_padrão__GM_CONTAS_PAGAR_ABERTOS[[#This Row],[VALOR_DOCUM]]</f>
        <v>15131.953087</v>
      </c>
    </row>
    <row r="1143" spans="1:22" hidden="1" x14ac:dyDescent="0.2">
      <c r="A1143" t="s">
        <v>17</v>
      </c>
      <c r="B1143" t="s">
        <v>18</v>
      </c>
      <c r="C1143" s="1">
        <v>42556</v>
      </c>
      <c r="D1143" t="s">
        <v>2500</v>
      </c>
      <c r="E1143">
        <v>13130024</v>
      </c>
      <c r="F1143" t="s">
        <v>2501</v>
      </c>
      <c r="G1143" s="4">
        <v>42566</v>
      </c>
      <c r="H1143" t="s">
        <v>21</v>
      </c>
      <c r="I1143" s="2">
        <v>50</v>
      </c>
      <c r="J1143">
        <v>0</v>
      </c>
      <c r="K1143" s="2">
        <v>50</v>
      </c>
      <c r="L1143" s="3">
        <v>1</v>
      </c>
      <c r="M1143" s="2">
        <v>50</v>
      </c>
      <c r="N1143" s="3">
        <f t="array" ref="N1143">$D$4</f>
        <v>3.55</v>
      </c>
      <c r="O1143" s="2">
        <f t="array" ref="O1143">IF(Tabela_padrão__GM_CONTAS_PAGAR_ABERTOS[[#This Row],[SIGLA_MOEDA]]="US$",Tabela_padrão__GM_CONTAS_PAGAR_ABERTOS[[#This Row],[VALOR_DOCUM]]*$D$4,Tabela_padrão__GM_CONTAS_PAGAR_ABERTOS[[#This Row],[SALDO_CONVERTIDO]])</f>
        <v>50</v>
      </c>
      <c r="P11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3" t="s">
        <v>28</v>
      </c>
      <c r="R1143" t="s">
        <v>2502</v>
      </c>
      <c r="S1143" s="1">
        <v>42557</v>
      </c>
      <c r="T1143" t="s">
        <v>2503</v>
      </c>
      <c r="U1143" s="3">
        <v>3.2480000000000002</v>
      </c>
      <c r="V1143" s="2">
        <f>Tabela_padrão__GM_CONTAS_PAGAR_ABERTOS[[#This Row],[PTAX DESEMB]]*Tabela_padrão__GM_CONTAS_PAGAR_ABERTOS[[#This Row],[VALOR_DOCUM]]</f>
        <v>162.4</v>
      </c>
    </row>
    <row r="1144" spans="1:22" hidden="1" x14ac:dyDescent="0.2">
      <c r="A1144" t="s">
        <v>17</v>
      </c>
      <c r="B1144" t="s">
        <v>18</v>
      </c>
      <c r="C1144" s="1">
        <v>42556</v>
      </c>
      <c r="D1144" t="s">
        <v>764</v>
      </c>
      <c r="E1144">
        <v>13130013</v>
      </c>
      <c r="F1144" t="s">
        <v>2504</v>
      </c>
      <c r="G1144" s="4">
        <v>42573</v>
      </c>
      <c r="H1144" t="s">
        <v>21</v>
      </c>
      <c r="I1144" s="2">
        <v>47.73</v>
      </c>
      <c r="J1144">
        <v>0</v>
      </c>
      <c r="K1144" s="2">
        <v>47.73</v>
      </c>
      <c r="L1144" s="3">
        <v>1</v>
      </c>
      <c r="M1144" s="2">
        <v>47.73</v>
      </c>
      <c r="N1144" s="3">
        <f t="array" ref="N1144">$D$4</f>
        <v>3.55</v>
      </c>
      <c r="O1144" s="2">
        <f t="array" ref="O1144">IF(Tabela_padrão__GM_CONTAS_PAGAR_ABERTOS[[#This Row],[SIGLA_MOEDA]]="US$",Tabela_padrão__GM_CONTAS_PAGAR_ABERTOS[[#This Row],[VALOR_DOCUM]]*$D$4,Tabela_padrão__GM_CONTAS_PAGAR_ABERTOS[[#This Row],[SALDO_CONVERTIDO]])</f>
        <v>47.73</v>
      </c>
      <c r="P11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4" t="s">
        <v>28</v>
      </c>
      <c r="R1144" t="s">
        <v>2505</v>
      </c>
      <c r="S1144" s="1">
        <v>42557</v>
      </c>
      <c r="T1144" t="s">
        <v>2506</v>
      </c>
      <c r="U1144" s="3">
        <v>3.2480000000000002</v>
      </c>
      <c r="V1144" s="2">
        <f>Tabela_padrão__GM_CONTAS_PAGAR_ABERTOS[[#This Row],[PTAX DESEMB]]*Tabela_padrão__GM_CONTAS_PAGAR_ABERTOS[[#This Row],[VALOR_DOCUM]]</f>
        <v>155.02704</v>
      </c>
    </row>
    <row r="1145" spans="1:22" hidden="1" x14ac:dyDescent="0.2">
      <c r="A1145" t="s">
        <v>17</v>
      </c>
      <c r="B1145" t="s">
        <v>18</v>
      </c>
      <c r="C1145" s="1">
        <v>42556</v>
      </c>
      <c r="D1145" t="s">
        <v>2507</v>
      </c>
      <c r="E1145">
        <v>13130006</v>
      </c>
      <c r="F1145" t="s">
        <v>2508</v>
      </c>
      <c r="G1145" s="4">
        <v>42561</v>
      </c>
      <c r="H1145" t="s">
        <v>21</v>
      </c>
      <c r="I1145" s="2">
        <v>566.85</v>
      </c>
      <c r="J1145">
        <v>0</v>
      </c>
      <c r="K1145" s="2">
        <v>566.85</v>
      </c>
      <c r="L1145" s="3">
        <v>1</v>
      </c>
      <c r="M1145" s="2">
        <v>566.85</v>
      </c>
      <c r="N1145" s="3">
        <f t="array" ref="N1145">$D$4</f>
        <v>3.55</v>
      </c>
      <c r="O1145" s="2">
        <f t="array" ref="O1145">IF(Tabela_padrão__GM_CONTAS_PAGAR_ABERTOS[[#This Row],[SIGLA_MOEDA]]="US$",Tabela_padrão__GM_CONTAS_PAGAR_ABERTOS[[#This Row],[VALOR_DOCUM]]*$D$4,Tabela_padrão__GM_CONTAS_PAGAR_ABERTOS[[#This Row],[SALDO_CONVERTIDO]])</f>
        <v>566.85</v>
      </c>
      <c r="P11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5" t="s">
        <v>28</v>
      </c>
      <c r="R1145" t="s">
        <v>2509</v>
      </c>
      <c r="S1145" s="1">
        <v>42557</v>
      </c>
      <c r="T1145" t="s">
        <v>2510</v>
      </c>
      <c r="U1145" s="3">
        <v>3.2480000000000002</v>
      </c>
      <c r="V1145" s="2">
        <f>Tabela_padrão__GM_CONTAS_PAGAR_ABERTOS[[#This Row],[PTAX DESEMB]]*Tabela_padrão__GM_CONTAS_PAGAR_ABERTOS[[#This Row],[VALOR_DOCUM]]</f>
        <v>1841.1288000000002</v>
      </c>
    </row>
    <row r="1146" spans="1:22" hidden="1" x14ac:dyDescent="0.2">
      <c r="A1146" t="s">
        <v>17</v>
      </c>
      <c r="B1146" t="s">
        <v>25</v>
      </c>
      <c r="C1146" s="1">
        <v>42555</v>
      </c>
      <c r="D1146" t="s">
        <v>642</v>
      </c>
      <c r="E1146">
        <v>13115016</v>
      </c>
      <c r="F1146" t="s">
        <v>2511</v>
      </c>
      <c r="G1146" s="4">
        <v>42581</v>
      </c>
      <c r="H1146" t="s">
        <v>21</v>
      </c>
      <c r="I1146" s="2">
        <v>2155.9299999999998</v>
      </c>
      <c r="J1146">
        <v>0</v>
      </c>
      <c r="K1146" s="2">
        <v>2155.9299999999998</v>
      </c>
      <c r="L1146" s="3">
        <v>1</v>
      </c>
      <c r="M1146" s="2">
        <v>2155.9299999999998</v>
      </c>
      <c r="N1146" s="3">
        <f t="array" ref="N1146">$D$4</f>
        <v>3.55</v>
      </c>
      <c r="O1146" s="2">
        <f t="array" ref="O1146">IF(Tabela_padrão__GM_CONTAS_PAGAR_ABERTOS[[#This Row],[SIGLA_MOEDA]]="US$",Tabela_padrão__GM_CONTAS_PAGAR_ABERTOS[[#This Row],[VALOR_DOCUM]]*$D$4,Tabela_padrão__GM_CONTAS_PAGAR_ABERTOS[[#This Row],[SALDO_CONVERTIDO]])</f>
        <v>2155.9299999999998</v>
      </c>
      <c r="P11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6" t="s">
        <v>28</v>
      </c>
      <c r="R1146" t="s">
        <v>2512</v>
      </c>
      <c r="S1146" s="1">
        <v>42557</v>
      </c>
      <c r="T1146" t="s">
        <v>2513</v>
      </c>
      <c r="U1146" s="3">
        <v>3.2298</v>
      </c>
      <c r="V1146" s="2">
        <f>Tabela_padrão__GM_CONTAS_PAGAR_ABERTOS[[#This Row],[PTAX DESEMB]]*Tabela_padrão__GM_CONTAS_PAGAR_ABERTOS[[#This Row],[VALOR_DOCUM]]</f>
        <v>6963.2227139999995</v>
      </c>
    </row>
    <row r="1147" spans="1:22" hidden="1" x14ac:dyDescent="0.2">
      <c r="A1147" t="s">
        <v>17</v>
      </c>
      <c r="B1147" t="s">
        <v>18</v>
      </c>
      <c r="C1147" s="1">
        <v>42557</v>
      </c>
      <c r="D1147" t="s">
        <v>2514</v>
      </c>
      <c r="E1147">
        <v>17101003</v>
      </c>
      <c r="F1147" t="s">
        <v>731</v>
      </c>
      <c r="G1147" s="4">
        <v>42557</v>
      </c>
      <c r="H1147" t="s">
        <v>21</v>
      </c>
      <c r="I1147" s="2">
        <v>1000.64</v>
      </c>
      <c r="J1147">
        <v>0</v>
      </c>
      <c r="K1147" s="2">
        <v>1000.64</v>
      </c>
      <c r="L1147" s="3">
        <v>1</v>
      </c>
      <c r="M1147" s="2">
        <v>1000.64</v>
      </c>
      <c r="N1147" s="3">
        <f t="array" ref="N1147">$D$4</f>
        <v>3.55</v>
      </c>
      <c r="O1147" s="2">
        <f t="array" ref="O1147">IF(Tabela_padrão__GM_CONTAS_PAGAR_ABERTOS[[#This Row],[SIGLA_MOEDA]]="US$",Tabela_padrão__GM_CONTAS_PAGAR_ABERTOS[[#This Row],[VALOR_DOCUM]]*$D$4,Tabela_padrão__GM_CONTAS_PAGAR_ABERTOS[[#This Row],[SALDO_CONVERTIDO]])</f>
        <v>1000.64</v>
      </c>
      <c r="P11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7" t="s">
        <v>2515</v>
      </c>
      <c r="R1147" t="s">
        <v>2516</v>
      </c>
      <c r="S1147" s="1">
        <v>42557</v>
      </c>
      <c r="T1147" t="s">
        <v>2517</v>
      </c>
      <c r="U1147" s="3">
        <v>3.2904</v>
      </c>
      <c r="V1147" s="2">
        <f>Tabela_padrão__GM_CONTAS_PAGAR_ABERTOS[[#This Row],[PTAX DESEMB]]*Tabela_padrão__GM_CONTAS_PAGAR_ABERTOS[[#This Row],[VALOR_DOCUM]]</f>
        <v>3292.5058559999998</v>
      </c>
    </row>
    <row r="1148" spans="1:22" hidden="1" x14ac:dyDescent="0.2">
      <c r="A1148" t="s">
        <v>17</v>
      </c>
      <c r="B1148" t="s">
        <v>25</v>
      </c>
      <c r="C1148" s="1">
        <v>42535</v>
      </c>
      <c r="D1148" t="s">
        <v>591</v>
      </c>
      <c r="E1148">
        <v>13115016</v>
      </c>
      <c r="F1148" t="s">
        <v>2518</v>
      </c>
      <c r="G1148" s="4">
        <v>42566</v>
      </c>
      <c r="H1148" t="s">
        <v>21</v>
      </c>
      <c r="I1148" s="2">
        <v>523.12</v>
      </c>
      <c r="J1148">
        <v>0</v>
      </c>
      <c r="K1148" s="2">
        <v>523.12</v>
      </c>
      <c r="L1148" s="3">
        <v>1</v>
      </c>
      <c r="M1148" s="2">
        <v>523.12</v>
      </c>
      <c r="N1148" s="3">
        <f t="array" ref="N1148">$D$4</f>
        <v>3.55</v>
      </c>
      <c r="O1148" s="2">
        <f t="array" ref="O1148">IF(Tabela_padrão__GM_CONTAS_PAGAR_ABERTOS[[#This Row],[SIGLA_MOEDA]]="US$",Tabela_padrão__GM_CONTAS_PAGAR_ABERTOS[[#This Row],[VALOR_DOCUM]]*$D$4,Tabela_padrão__GM_CONTAS_PAGAR_ABERTOS[[#This Row],[SALDO_CONVERTIDO]])</f>
        <v>523.12</v>
      </c>
      <c r="P11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8" t="s">
        <v>28</v>
      </c>
      <c r="R1148" t="s">
        <v>593</v>
      </c>
      <c r="S1148" s="1">
        <v>42557</v>
      </c>
      <c r="T1148" t="s">
        <v>2519</v>
      </c>
      <c r="U1148" s="3">
        <v>3.4533</v>
      </c>
      <c r="V1148" s="2">
        <f>Tabela_padrão__GM_CONTAS_PAGAR_ABERTOS[[#This Row],[PTAX DESEMB]]*Tabela_padrão__GM_CONTAS_PAGAR_ABERTOS[[#This Row],[VALOR_DOCUM]]</f>
        <v>1806.4902959999999</v>
      </c>
    </row>
    <row r="1149" spans="1:22" hidden="1" x14ac:dyDescent="0.2">
      <c r="A1149" t="s">
        <v>17</v>
      </c>
      <c r="B1149" t="s">
        <v>25</v>
      </c>
      <c r="C1149" s="1">
        <v>42535</v>
      </c>
      <c r="D1149" t="s">
        <v>591</v>
      </c>
      <c r="E1149">
        <v>13115016</v>
      </c>
      <c r="F1149" t="s">
        <v>2520</v>
      </c>
      <c r="G1149" s="4">
        <v>42566</v>
      </c>
      <c r="H1149" t="s">
        <v>21</v>
      </c>
      <c r="I1149" s="2">
        <v>766.64</v>
      </c>
      <c r="J1149">
        <v>0</v>
      </c>
      <c r="K1149" s="2">
        <v>766.64</v>
      </c>
      <c r="L1149" s="3">
        <v>1</v>
      </c>
      <c r="M1149" s="2">
        <v>766.64</v>
      </c>
      <c r="N1149" s="3">
        <f t="array" ref="N1149">$D$4</f>
        <v>3.55</v>
      </c>
      <c r="O1149" s="2">
        <f t="array" ref="O1149">IF(Tabela_padrão__GM_CONTAS_PAGAR_ABERTOS[[#This Row],[SIGLA_MOEDA]]="US$",Tabela_padrão__GM_CONTAS_PAGAR_ABERTOS[[#This Row],[VALOR_DOCUM]]*$D$4,Tabela_padrão__GM_CONTAS_PAGAR_ABERTOS[[#This Row],[SALDO_CONVERTIDO]])</f>
        <v>766.64</v>
      </c>
      <c r="P11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49" t="s">
        <v>28</v>
      </c>
      <c r="R1149" t="s">
        <v>2444</v>
      </c>
      <c r="S1149" s="1">
        <v>42557</v>
      </c>
      <c r="T1149" t="s">
        <v>2521</v>
      </c>
      <c r="U1149" s="3">
        <v>3.4533</v>
      </c>
      <c r="V1149" s="2">
        <f>Tabela_padrão__GM_CONTAS_PAGAR_ABERTOS[[#This Row],[PTAX DESEMB]]*Tabela_padrão__GM_CONTAS_PAGAR_ABERTOS[[#This Row],[VALOR_DOCUM]]</f>
        <v>2647.4379119999999</v>
      </c>
    </row>
    <row r="1150" spans="1:22" hidden="1" x14ac:dyDescent="0.2">
      <c r="A1150" t="s">
        <v>17</v>
      </c>
      <c r="B1150" t="s">
        <v>25</v>
      </c>
      <c r="C1150" s="1">
        <v>42535</v>
      </c>
      <c r="D1150" t="s">
        <v>591</v>
      </c>
      <c r="E1150">
        <v>13115005</v>
      </c>
      <c r="F1150" t="s">
        <v>2522</v>
      </c>
      <c r="G1150" s="4">
        <v>42567</v>
      </c>
      <c r="H1150" t="s">
        <v>21</v>
      </c>
      <c r="I1150" s="2">
        <v>5096</v>
      </c>
      <c r="J1150">
        <v>0</v>
      </c>
      <c r="K1150" s="2">
        <v>5096</v>
      </c>
      <c r="L1150" s="3">
        <v>1</v>
      </c>
      <c r="M1150" s="2">
        <v>5096</v>
      </c>
      <c r="N1150" s="3">
        <f t="array" ref="N1150">$D$4</f>
        <v>3.55</v>
      </c>
      <c r="O1150" s="2">
        <f t="array" ref="O1150">IF(Tabela_padrão__GM_CONTAS_PAGAR_ABERTOS[[#This Row],[SIGLA_MOEDA]]="US$",Tabela_padrão__GM_CONTAS_PAGAR_ABERTOS[[#This Row],[VALOR_DOCUM]]*$D$4,Tabela_padrão__GM_CONTAS_PAGAR_ABERTOS[[#This Row],[SALDO_CONVERTIDO]])</f>
        <v>5096</v>
      </c>
      <c r="P11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0" t="s">
        <v>28</v>
      </c>
      <c r="R1150" t="s">
        <v>2523</v>
      </c>
      <c r="S1150" s="1">
        <v>42557</v>
      </c>
      <c r="T1150" t="s">
        <v>2524</v>
      </c>
      <c r="U1150" s="3">
        <v>3.4533</v>
      </c>
      <c r="V1150" s="2">
        <f>Tabela_padrão__GM_CONTAS_PAGAR_ABERTOS[[#This Row],[PTAX DESEMB]]*Tabela_padrão__GM_CONTAS_PAGAR_ABERTOS[[#This Row],[VALOR_DOCUM]]</f>
        <v>17598.016800000001</v>
      </c>
    </row>
    <row r="1151" spans="1:22" hidden="1" x14ac:dyDescent="0.2">
      <c r="A1151" t="s">
        <v>17</v>
      </c>
      <c r="B1151" t="s">
        <v>25</v>
      </c>
      <c r="C1151" s="1">
        <v>42537</v>
      </c>
      <c r="D1151" t="s">
        <v>2525</v>
      </c>
      <c r="E1151">
        <v>13115002</v>
      </c>
      <c r="F1151" t="s">
        <v>2526</v>
      </c>
      <c r="G1151" s="4">
        <v>42558</v>
      </c>
      <c r="H1151" t="s">
        <v>21</v>
      </c>
      <c r="I1151" s="2">
        <v>1723.85</v>
      </c>
      <c r="J1151">
        <v>0</v>
      </c>
      <c r="K1151" s="2">
        <v>1723.85</v>
      </c>
      <c r="L1151" s="3">
        <v>1</v>
      </c>
      <c r="M1151" s="2">
        <v>1723.85</v>
      </c>
      <c r="N1151" s="3">
        <f t="array" ref="N1151">$D$4</f>
        <v>3.55</v>
      </c>
      <c r="O1151" s="2">
        <f t="array" ref="O1151">IF(Tabela_padrão__GM_CONTAS_PAGAR_ABERTOS[[#This Row],[SIGLA_MOEDA]]="US$",Tabela_padrão__GM_CONTAS_PAGAR_ABERTOS[[#This Row],[VALOR_DOCUM]]*$D$4,Tabela_padrão__GM_CONTAS_PAGAR_ABERTOS[[#This Row],[SALDO_CONVERTIDO]])</f>
        <v>1723.85</v>
      </c>
      <c r="P11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1" t="s">
        <v>28</v>
      </c>
      <c r="R1151" t="s">
        <v>620</v>
      </c>
      <c r="S1151" s="1">
        <v>42557</v>
      </c>
      <c r="T1151" t="s">
        <v>2527</v>
      </c>
      <c r="U1151" s="3">
        <v>3.4767999999999999</v>
      </c>
      <c r="V1151" s="2">
        <f>Tabela_padrão__GM_CONTAS_PAGAR_ABERTOS[[#This Row],[PTAX DESEMB]]*Tabela_padrão__GM_CONTAS_PAGAR_ABERTOS[[#This Row],[VALOR_DOCUM]]</f>
        <v>5993.4816799999999</v>
      </c>
    </row>
    <row r="1152" spans="1:22" hidden="1" x14ac:dyDescent="0.2">
      <c r="A1152" t="s">
        <v>285</v>
      </c>
      <c r="B1152" t="s">
        <v>18</v>
      </c>
      <c r="C1152" s="1">
        <v>42550</v>
      </c>
      <c r="D1152" t="s">
        <v>896</v>
      </c>
      <c r="E1152">
        <v>15101003</v>
      </c>
      <c r="F1152" t="s">
        <v>2528</v>
      </c>
      <c r="G1152" s="4">
        <v>42571</v>
      </c>
      <c r="H1152" t="s">
        <v>21</v>
      </c>
      <c r="I1152" s="2">
        <v>17</v>
      </c>
      <c r="J1152">
        <v>0</v>
      </c>
      <c r="K1152" s="2">
        <v>17</v>
      </c>
      <c r="L1152" s="3">
        <v>1</v>
      </c>
      <c r="M1152" s="2">
        <v>17</v>
      </c>
      <c r="N1152" s="3">
        <f t="array" ref="N1152">$D$4</f>
        <v>3.55</v>
      </c>
      <c r="O1152" s="2">
        <f t="array" ref="O1152">IF(Tabela_padrão__GM_CONTAS_PAGAR_ABERTOS[[#This Row],[SIGLA_MOEDA]]="US$",Tabela_padrão__GM_CONTAS_PAGAR_ABERTOS[[#This Row],[VALOR_DOCUM]]*$D$4,Tabela_padrão__GM_CONTAS_PAGAR_ABERTOS[[#This Row],[SALDO_CONVERTIDO]])</f>
        <v>17</v>
      </c>
      <c r="P11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2" t="s">
        <v>28</v>
      </c>
      <c r="R1152" t="s">
        <v>2529</v>
      </c>
      <c r="S1152" s="1">
        <v>42557</v>
      </c>
      <c r="T1152" t="s">
        <v>2530</v>
      </c>
      <c r="U1152" s="3">
        <v>3.3267000000000002</v>
      </c>
      <c r="V1152" s="2">
        <f>Tabela_padrão__GM_CONTAS_PAGAR_ABERTOS[[#This Row],[PTAX DESEMB]]*Tabela_padrão__GM_CONTAS_PAGAR_ABERTOS[[#This Row],[VALOR_DOCUM]]</f>
        <v>56.553900000000006</v>
      </c>
    </row>
    <row r="1153" spans="1:22" hidden="1" x14ac:dyDescent="0.2">
      <c r="A1153" t="s">
        <v>17</v>
      </c>
      <c r="B1153" t="s">
        <v>881</v>
      </c>
      <c r="C1153" s="1">
        <v>42555</v>
      </c>
      <c r="D1153" t="s">
        <v>882</v>
      </c>
      <c r="E1153">
        <v>17101002</v>
      </c>
      <c r="F1153" t="s">
        <v>883</v>
      </c>
      <c r="G1153" s="4">
        <v>42704</v>
      </c>
      <c r="H1153" t="s">
        <v>21</v>
      </c>
      <c r="I1153" s="2">
        <v>64500</v>
      </c>
      <c r="K1153" s="2">
        <v>64500</v>
      </c>
      <c r="L1153" s="3">
        <v>1</v>
      </c>
      <c r="M1153" s="2">
        <v>64500</v>
      </c>
      <c r="N1153" s="3">
        <f t="array" ref="N1153">$D$4</f>
        <v>3.55</v>
      </c>
      <c r="O1153" s="2">
        <f t="array" ref="O1153">IF(Tabela_padrão__GM_CONTAS_PAGAR_ABERTOS[[#This Row],[SIGLA_MOEDA]]="US$",Tabela_padrão__GM_CONTAS_PAGAR_ABERTOS[[#This Row],[VALOR_DOCUM]]*$D$4,Tabela_padrão__GM_CONTAS_PAGAR_ABERTOS[[#This Row],[SALDO_CONVERTIDO]])</f>
        <v>64500</v>
      </c>
      <c r="P11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3" t="s">
        <v>486</v>
      </c>
      <c r="R1153" t="s">
        <v>884</v>
      </c>
      <c r="S1153" s="1">
        <v>42557</v>
      </c>
      <c r="T1153" t="s">
        <v>2531</v>
      </c>
      <c r="U1153" s="3">
        <v>3.2298</v>
      </c>
      <c r="V1153" s="2">
        <f>Tabela_padrão__GM_CONTAS_PAGAR_ABERTOS[[#This Row],[PTAX DESEMB]]*Tabela_padrão__GM_CONTAS_PAGAR_ABERTOS[[#This Row],[VALOR_DOCUM]]</f>
        <v>208322.1</v>
      </c>
    </row>
    <row r="1154" spans="1:22" hidden="1" x14ac:dyDescent="0.2">
      <c r="A1154" t="s">
        <v>17</v>
      </c>
      <c r="B1154" t="s">
        <v>25</v>
      </c>
      <c r="C1154" s="1">
        <v>42545</v>
      </c>
      <c r="D1154" t="s">
        <v>2532</v>
      </c>
      <c r="E1154">
        <v>13101003</v>
      </c>
      <c r="F1154" t="s">
        <v>2533</v>
      </c>
      <c r="G1154" s="4">
        <v>42561</v>
      </c>
      <c r="H1154" t="s">
        <v>21</v>
      </c>
      <c r="I1154" s="2">
        <v>16000</v>
      </c>
      <c r="J1154">
        <v>0</v>
      </c>
      <c r="K1154" s="2">
        <v>16000</v>
      </c>
      <c r="L1154" s="3">
        <v>1</v>
      </c>
      <c r="M1154" s="2">
        <v>16000</v>
      </c>
      <c r="N1154" s="3">
        <f t="array" ref="N1154">$D$4</f>
        <v>3.55</v>
      </c>
      <c r="O1154" s="2">
        <f t="array" ref="O1154">IF(Tabela_padrão__GM_CONTAS_PAGAR_ABERTOS[[#This Row],[SIGLA_MOEDA]]="US$",Tabela_padrão__GM_CONTAS_PAGAR_ABERTOS[[#This Row],[VALOR_DOCUM]]*$D$4,Tabela_padrão__GM_CONTAS_PAGAR_ABERTOS[[#This Row],[SALDO_CONVERTIDO]])</f>
        <v>16000</v>
      </c>
      <c r="P11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4" t="s">
        <v>28</v>
      </c>
      <c r="R1154" t="s">
        <v>2534</v>
      </c>
      <c r="S1154" s="1">
        <v>42557</v>
      </c>
      <c r="T1154" t="s">
        <v>2535</v>
      </c>
      <c r="U1154" s="3">
        <v>3.3532999999999999</v>
      </c>
      <c r="V1154" s="2">
        <f>Tabela_padrão__GM_CONTAS_PAGAR_ABERTOS[[#This Row],[PTAX DESEMB]]*Tabela_padrão__GM_CONTAS_PAGAR_ABERTOS[[#This Row],[VALOR_DOCUM]]</f>
        <v>53652.799999999996</v>
      </c>
    </row>
    <row r="1155" spans="1:22" hidden="1" x14ac:dyDescent="0.2">
      <c r="A1155" t="s">
        <v>17</v>
      </c>
      <c r="B1155" t="s">
        <v>25</v>
      </c>
      <c r="C1155" s="1">
        <v>42549</v>
      </c>
      <c r="D1155" t="s">
        <v>655</v>
      </c>
      <c r="E1155">
        <v>13115016</v>
      </c>
      <c r="F1155" t="s">
        <v>2536</v>
      </c>
      <c r="G1155" s="4">
        <v>42561</v>
      </c>
      <c r="H1155" t="s">
        <v>21</v>
      </c>
      <c r="I1155" s="2">
        <v>167.65</v>
      </c>
      <c r="J1155">
        <v>0</v>
      </c>
      <c r="K1155" s="2">
        <v>167.65</v>
      </c>
      <c r="L1155" s="3">
        <v>1</v>
      </c>
      <c r="M1155" s="2">
        <v>167.65</v>
      </c>
      <c r="N1155" s="3">
        <f t="array" ref="N1155">$D$4</f>
        <v>3.55</v>
      </c>
      <c r="O1155" s="2">
        <f t="array" ref="O1155">IF(Tabela_padrão__GM_CONTAS_PAGAR_ABERTOS[[#This Row],[SIGLA_MOEDA]]="US$",Tabela_padrão__GM_CONTAS_PAGAR_ABERTOS[[#This Row],[VALOR_DOCUM]]*$D$4,Tabela_padrão__GM_CONTAS_PAGAR_ABERTOS[[#This Row],[SALDO_CONVERTIDO]])</f>
        <v>167.65</v>
      </c>
      <c r="P11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5" t="s">
        <v>28</v>
      </c>
      <c r="R1155" t="s">
        <v>2537</v>
      </c>
      <c r="S1155" s="1">
        <v>42557</v>
      </c>
      <c r="T1155" t="s">
        <v>2538</v>
      </c>
      <c r="U1155" s="3">
        <v>3.3934000000000002</v>
      </c>
      <c r="V1155" s="2">
        <f>Tabela_padrão__GM_CONTAS_PAGAR_ABERTOS[[#This Row],[PTAX DESEMB]]*Tabela_padrão__GM_CONTAS_PAGAR_ABERTOS[[#This Row],[VALOR_DOCUM]]</f>
        <v>568.9035100000001</v>
      </c>
    </row>
    <row r="1156" spans="1:22" hidden="1" x14ac:dyDescent="0.2">
      <c r="A1156" t="s">
        <v>17</v>
      </c>
      <c r="B1156" t="s">
        <v>18</v>
      </c>
      <c r="C1156" s="1">
        <v>42514</v>
      </c>
      <c r="D1156" t="s">
        <v>1503</v>
      </c>
      <c r="E1156">
        <v>13115018</v>
      </c>
      <c r="F1156" t="s">
        <v>1504</v>
      </c>
      <c r="G1156" s="4">
        <v>42581</v>
      </c>
      <c r="H1156" t="s">
        <v>21</v>
      </c>
      <c r="I1156" s="2">
        <v>851.86</v>
      </c>
      <c r="K1156" s="2">
        <v>851.86</v>
      </c>
      <c r="L1156" s="3">
        <v>1</v>
      </c>
      <c r="M1156" s="2">
        <v>851.86</v>
      </c>
      <c r="N1156" s="3">
        <f t="array" ref="N1156">$D$4</f>
        <v>3.55</v>
      </c>
      <c r="O1156" s="2">
        <f t="array" ref="O1156">IF(Tabela_padrão__GM_CONTAS_PAGAR_ABERTOS[[#This Row],[SIGLA_MOEDA]]="US$",Tabela_padrão__GM_CONTAS_PAGAR_ABERTOS[[#This Row],[VALOR_DOCUM]]*$D$4,Tabela_padrão__GM_CONTAS_PAGAR_ABERTOS[[#This Row],[SALDO_CONVERTIDO]])</f>
        <v>851.86</v>
      </c>
      <c r="P11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6" t="s">
        <v>1442</v>
      </c>
      <c r="R1156" t="s">
        <v>1505</v>
      </c>
      <c r="S1156" s="1">
        <v>42557</v>
      </c>
      <c r="T1156" t="s">
        <v>2539</v>
      </c>
      <c r="U1156" s="3">
        <v>3.5659999999999998</v>
      </c>
      <c r="V1156" s="2">
        <f>Tabela_padrão__GM_CONTAS_PAGAR_ABERTOS[[#This Row],[PTAX DESEMB]]*Tabela_padrão__GM_CONTAS_PAGAR_ABERTOS[[#This Row],[VALOR_DOCUM]]</f>
        <v>3037.7327599999999</v>
      </c>
    </row>
    <row r="1157" spans="1:22" hidden="1" x14ac:dyDescent="0.2">
      <c r="A1157" t="s">
        <v>17</v>
      </c>
      <c r="B1157" t="s">
        <v>881</v>
      </c>
      <c r="C1157" s="1">
        <v>42555</v>
      </c>
      <c r="D1157" t="s">
        <v>882</v>
      </c>
      <c r="E1157">
        <v>17101002</v>
      </c>
      <c r="F1157" t="s">
        <v>883</v>
      </c>
      <c r="G1157" s="4">
        <v>42734</v>
      </c>
      <c r="H1157" t="s">
        <v>21</v>
      </c>
      <c r="I1157" s="2">
        <v>64500</v>
      </c>
      <c r="K1157" s="2">
        <v>64500</v>
      </c>
      <c r="L1157" s="3">
        <v>1</v>
      </c>
      <c r="M1157" s="2">
        <v>64500</v>
      </c>
      <c r="N1157" s="3">
        <f t="array" ref="N1157">$D$4</f>
        <v>3.55</v>
      </c>
      <c r="O1157" s="2">
        <f t="array" ref="O1157">IF(Tabela_padrão__GM_CONTAS_PAGAR_ABERTOS[[#This Row],[SIGLA_MOEDA]]="US$",Tabela_padrão__GM_CONTAS_PAGAR_ABERTOS[[#This Row],[VALOR_DOCUM]]*$D$4,Tabela_padrão__GM_CONTAS_PAGAR_ABERTOS[[#This Row],[SALDO_CONVERTIDO]])</f>
        <v>64500</v>
      </c>
      <c r="P11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7" t="s">
        <v>486</v>
      </c>
      <c r="R1157" t="s">
        <v>884</v>
      </c>
      <c r="S1157" s="1">
        <v>42557</v>
      </c>
      <c r="T1157" t="s">
        <v>2540</v>
      </c>
      <c r="U1157" s="3">
        <v>3.2298</v>
      </c>
      <c r="V1157" s="2">
        <f>Tabela_padrão__GM_CONTAS_PAGAR_ABERTOS[[#This Row],[PTAX DESEMB]]*Tabela_padrão__GM_CONTAS_PAGAR_ABERTOS[[#This Row],[VALOR_DOCUM]]</f>
        <v>208322.1</v>
      </c>
    </row>
    <row r="1158" spans="1:22" hidden="1" x14ac:dyDescent="0.2">
      <c r="A1158" t="s">
        <v>17</v>
      </c>
      <c r="B1158" t="s">
        <v>881</v>
      </c>
      <c r="C1158" s="1">
        <v>42555</v>
      </c>
      <c r="D1158" t="s">
        <v>1787</v>
      </c>
      <c r="E1158">
        <v>17101002</v>
      </c>
      <c r="F1158" t="s">
        <v>1788</v>
      </c>
      <c r="G1158" s="4">
        <v>42794</v>
      </c>
      <c r="H1158" t="s">
        <v>21</v>
      </c>
      <c r="I1158" s="2">
        <v>13375</v>
      </c>
      <c r="K1158" s="2">
        <v>13375</v>
      </c>
      <c r="L1158" s="3">
        <v>1</v>
      </c>
      <c r="M1158" s="2">
        <v>13375</v>
      </c>
      <c r="N1158" s="3">
        <f t="array" ref="N1158">$D$4</f>
        <v>3.55</v>
      </c>
      <c r="O1158" s="2">
        <f t="array" ref="O1158">IF(Tabela_padrão__GM_CONTAS_PAGAR_ABERTOS[[#This Row],[SIGLA_MOEDA]]="US$",Tabela_padrão__GM_CONTAS_PAGAR_ABERTOS[[#This Row],[VALOR_DOCUM]]*$D$4,Tabela_padrão__GM_CONTAS_PAGAR_ABERTOS[[#This Row],[SALDO_CONVERTIDO]])</f>
        <v>13375</v>
      </c>
      <c r="P11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8" t="s">
        <v>486</v>
      </c>
      <c r="R1158" t="s">
        <v>1789</v>
      </c>
      <c r="S1158" s="1">
        <v>42557</v>
      </c>
      <c r="T1158" t="s">
        <v>2541</v>
      </c>
      <c r="U1158" s="3">
        <v>3.2298</v>
      </c>
      <c r="V1158" s="2">
        <f>Tabela_padrão__GM_CONTAS_PAGAR_ABERTOS[[#This Row],[PTAX DESEMB]]*Tabela_padrão__GM_CONTAS_PAGAR_ABERTOS[[#This Row],[VALOR_DOCUM]]</f>
        <v>43198.574999999997</v>
      </c>
    </row>
    <row r="1159" spans="1:22" hidden="1" x14ac:dyDescent="0.2">
      <c r="A1159" t="s">
        <v>285</v>
      </c>
      <c r="B1159" t="s">
        <v>18</v>
      </c>
      <c r="C1159" s="1">
        <v>42543</v>
      </c>
      <c r="D1159" t="s">
        <v>595</v>
      </c>
      <c r="E1159">
        <v>17101001</v>
      </c>
      <c r="F1159" t="s">
        <v>596</v>
      </c>
      <c r="G1159" s="4">
        <v>42543</v>
      </c>
      <c r="H1159" t="s">
        <v>21</v>
      </c>
      <c r="I1159" s="2">
        <v>2654</v>
      </c>
      <c r="K1159" s="2">
        <v>2654</v>
      </c>
      <c r="L1159" s="3">
        <v>1</v>
      </c>
      <c r="M1159" s="2">
        <v>2654</v>
      </c>
      <c r="N1159" s="3">
        <f t="array" ref="N1159">$D$4</f>
        <v>3.55</v>
      </c>
      <c r="O1159" s="2">
        <f t="array" ref="O1159">IF(Tabela_padrão__GM_CONTAS_PAGAR_ABERTOS[[#This Row],[SIGLA_MOEDA]]="US$",Tabela_padrão__GM_CONTAS_PAGAR_ABERTOS[[#This Row],[VALOR_DOCUM]]*$D$4,Tabela_padrão__GM_CONTAS_PAGAR_ABERTOS[[#This Row],[SALDO_CONVERTIDO]])</f>
        <v>2654</v>
      </c>
      <c r="P11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59" t="s">
        <v>597</v>
      </c>
      <c r="R1159" t="s">
        <v>2542</v>
      </c>
      <c r="S1159" s="1">
        <v>42557</v>
      </c>
      <c r="T1159" t="s">
        <v>2543</v>
      </c>
      <c r="U1159" s="3">
        <v>3.3896999999999999</v>
      </c>
      <c r="V1159" s="2">
        <f>Tabela_padrão__GM_CONTAS_PAGAR_ABERTOS[[#This Row],[PTAX DESEMB]]*Tabela_padrão__GM_CONTAS_PAGAR_ABERTOS[[#This Row],[VALOR_DOCUM]]</f>
        <v>8996.2638000000006</v>
      </c>
    </row>
    <row r="1160" spans="1:22" hidden="1" x14ac:dyDescent="0.2">
      <c r="A1160" t="s">
        <v>285</v>
      </c>
      <c r="B1160" t="s">
        <v>18</v>
      </c>
      <c r="C1160" s="1">
        <v>42548</v>
      </c>
      <c r="D1160" t="s">
        <v>595</v>
      </c>
      <c r="E1160">
        <v>17101001</v>
      </c>
      <c r="F1160" t="s">
        <v>2544</v>
      </c>
      <c r="G1160" s="4">
        <v>42548</v>
      </c>
      <c r="H1160" t="s">
        <v>21</v>
      </c>
      <c r="I1160" s="2">
        <v>5510</v>
      </c>
      <c r="K1160" s="2">
        <v>5510</v>
      </c>
      <c r="L1160" s="3">
        <v>1</v>
      </c>
      <c r="M1160" s="2">
        <v>5510</v>
      </c>
      <c r="N1160" s="3">
        <f t="array" ref="N1160">$D$4</f>
        <v>3.55</v>
      </c>
      <c r="O1160" s="2">
        <f t="array" ref="O1160">IF(Tabela_padrão__GM_CONTAS_PAGAR_ABERTOS[[#This Row],[SIGLA_MOEDA]]="US$",Tabela_padrão__GM_CONTAS_PAGAR_ABERTOS[[#This Row],[VALOR_DOCUM]]*$D$4,Tabela_padrão__GM_CONTAS_PAGAR_ABERTOS[[#This Row],[SALDO_CONVERTIDO]])</f>
        <v>5510</v>
      </c>
      <c r="P11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0" t="s">
        <v>597</v>
      </c>
      <c r="R1160" t="s">
        <v>2545</v>
      </c>
      <c r="S1160" s="1">
        <v>42557</v>
      </c>
      <c r="T1160" t="s">
        <v>2546</v>
      </c>
      <c r="U1160" s="3">
        <v>3.3772000000000002</v>
      </c>
      <c r="V1160" s="2">
        <f>Tabela_padrão__GM_CONTAS_PAGAR_ABERTOS[[#This Row],[PTAX DESEMB]]*Tabela_padrão__GM_CONTAS_PAGAR_ABERTOS[[#This Row],[VALOR_DOCUM]]</f>
        <v>18608.371999999999</v>
      </c>
    </row>
    <row r="1161" spans="1:22" hidden="1" x14ac:dyDescent="0.2">
      <c r="A1161" t="s">
        <v>17</v>
      </c>
      <c r="B1161" t="s">
        <v>25</v>
      </c>
      <c r="C1161" s="1">
        <v>42550</v>
      </c>
      <c r="D1161" t="s">
        <v>591</v>
      </c>
      <c r="E1161">
        <v>13115016</v>
      </c>
      <c r="F1161" t="s">
        <v>2547</v>
      </c>
      <c r="G1161" s="4">
        <v>42566</v>
      </c>
      <c r="H1161" t="s">
        <v>21</v>
      </c>
      <c r="I1161" s="2">
        <v>15000</v>
      </c>
      <c r="J1161">
        <v>0</v>
      </c>
      <c r="K1161" s="2">
        <v>15000</v>
      </c>
      <c r="L1161" s="3">
        <v>1</v>
      </c>
      <c r="M1161" s="2">
        <v>15000</v>
      </c>
      <c r="N1161" s="3">
        <f t="array" ref="N1161">$D$4</f>
        <v>3.55</v>
      </c>
      <c r="O1161" s="2">
        <f t="array" ref="O1161">IF(Tabela_padrão__GM_CONTAS_PAGAR_ABERTOS[[#This Row],[SIGLA_MOEDA]]="US$",Tabela_padrão__GM_CONTAS_PAGAR_ABERTOS[[#This Row],[VALOR_DOCUM]]*$D$4,Tabela_padrão__GM_CONTAS_PAGAR_ABERTOS[[#This Row],[SALDO_CONVERTIDO]])</f>
        <v>15000</v>
      </c>
      <c r="P11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1" t="s">
        <v>28</v>
      </c>
      <c r="R1161" t="s">
        <v>1632</v>
      </c>
      <c r="S1161" s="1">
        <v>42557</v>
      </c>
      <c r="T1161" t="s">
        <v>2548</v>
      </c>
      <c r="U1161" s="3">
        <v>3.3267000000000002</v>
      </c>
      <c r="V1161" s="2">
        <f>Tabela_padrão__GM_CONTAS_PAGAR_ABERTOS[[#This Row],[PTAX DESEMB]]*Tabela_padrão__GM_CONTAS_PAGAR_ABERTOS[[#This Row],[VALOR_DOCUM]]</f>
        <v>49900.5</v>
      </c>
    </row>
    <row r="1162" spans="1:22" hidden="1" x14ac:dyDescent="0.2">
      <c r="A1162" t="s">
        <v>17</v>
      </c>
      <c r="B1162" t="s">
        <v>80</v>
      </c>
      <c r="C1162" s="1">
        <v>42538</v>
      </c>
      <c r="D1162" t="s">
        <v>998</v>
      </c>
      <c r="E1162">
        <v>13130024</v>
      </c>
      <c r="F1162" t="s">
        <v>2549</v>
      </c>
      <c r="G1162" s="4">
        <v>42560</v>
      </c>
      <c r="H1162" t="s">
        <v>21</v>
      </c>
      <c r="I1162" s="2">
        <v>50</v>
      </c>
      <c r="J1162">
        <v>0</v>
      </c>
      <c r="K1162" s="2">
        <v>50</v>
      </c>
      <c r="L1162" s="3">
        <v>1</v>
      </c>
      <c r="M1162" s="2">
        <v>50</v>
      </c>
      <c r="N1162" s="3">
        <f t="array" ref="N1162">$D$4</f>
        <v>3.55</v>
      </c>
      <c r="O1162" s="2">
        <f t="array" ref="O1162">IF(Tabela_padrão__GM_CONTAS_PAGAR_ABERTOS[[#This Row],[SIGLA_MOEDA]]="US$",Tabela_padrão__GM_CONTAS_PAGAR_ABERTOS[[#This Row],[VALOR_DOCUM]]*$D$4,Tabela_padrão__GM_CONTAS_PAGAR_ABERTOS[[#This Row],[SALDO_CONVERTIDO]])</f>
        <v>50</v>
      </c>
      <c r="P11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2" t="s">
        <v>28</v>
      </c>
      <c r="R1162" t="s">
        <v>2550</v>
      </c>
      <c r="S1162" s="1">
        <v>42557</v>
      </c>
      <c r="T1162" t="s">
        <v>2551</v>
      </c>
      <c r="U1162" s="3">
        <v>3.4904000000000002</v>
      </c>
      <c r="V1162" s="2">
        <f>Tabela_padrão__GM_CONTAS_PAGAR_ABERTOS[[#This Row],[PTAX DESEMB]]*Tabela_padrão__GM_CONTAS_PAGAR_ABERTOS[[#This Row],[VALOR_DOCUM]]</f>
        <v>174.52</v>
      </c>
    </row>
    <row r="1163" spans="1:22" hidden="1" x14ac:dyDescent="0.2">
      <c r="A1163" t="s">
        <v>17</v>
      </c>
      <c r="B1163" t="s">
        <v>160</v>
      </c>
      <c r="C1163" s="1">
        <v>42543</v>
      </c>
      <c r="D1163" t="s">
        <v>2552</v>
      </c>
      <c r="E1163">
        <v>13115016</v>
      </c>
      <c r="F1163" t="s">
        <v>2553</v>
      </c>
      <c r="G1163" s="4">
        <v>42564</v>
      </c>
      <c r="H1163" t="s">
        <v>21</v>
      </c>
      <c r="I1163" s="2">
        <v>1500</v>
      </c>
      <c r="J1163">
        <v>0</v>
      </c>
      <c r="K1163" s="2">
        <v>1500</v>
      </c>
      <c r="L1163" s="3">
        <v>1</v>
      </c>
      <c r="M1163" s="2">
        <v>1500</v>
      </c>
      <c r="N1163" s="3">
        <f t="array" ref="N1163">$D$4</f>
        <v>3.55</v>
      </c>
      <c r="O1163" s="2">
        <f t="array" ref="O1163">IF(Tabela_padrão__GM_CONTAS_PAGAR_ABERTOS[[#This Row],[SIGLA_MOEDA]]="US$",Tabela_padrão__GM_CONTAS_PAGAR_ABERTOS[[#This Row],[VALOR_DOCUM]]*$D$4,Tabela_padrão__GM_CONTAS_PAGAR_ABERTOS[[#This Row],[SALDO_CONVERTIDO]])</f>
        <v>1500</v>
      </c>
      <c r="P11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3" t="s">
        <v>28</v>
      </c>
      <c r="R1163" t="s">
        <v>670</v>
      </c>
      <c r="S1163" s="1">
        <v>42557</v>
      </c>
      <c r="T1163" t="s">
        <v>2554</v>
      </c>
      <c r="U1163" s="3">
        <v>3.3896999999999999</v>
      </c>
      <c r="V1163" s="2">
        <f>Tabela_padrão__GM_CONTAS_PAGAR_ABERTOS[[#This Row],[PTAX DESEMB]]*Tabela_padrão__GM_CONTAS_PAGAR_ABERTOS[[#This Row],[VALOR_DOCUM]]</f>
        <v>5084.55</v>
      </c>
    </row>
    <row r="1164" spans="1:22" hidden="1" x14ac:dyDescent="0.2">
      <c r="A1164" t="s">
        <v>17</v>
      </c>
      <c r="B1164" t="s">
        <v>18</v>
      </c>
      <c r="C1164" s="1">
        <v>42552</v>
      </c>
      <c r="D1164" t="s">
        <v>19</v>
      </c>
      <c r="E1164">
        <v>19105010</v>
      </c>
      <c r="F1164" t="s">
        <v>2555</v>
      </c>
      <c r="G1164" s="4">
        <v>42566</v>
      </c>
      <c r="H1164" t="s">
        <v>21</v>
      </c>
      <c r="I1164" s="2">
        <v>5956.49</v>
      </c>
      <c r="J1164">
        <v>0</v>
      </c>
      <c r="K1164" s="2">
        <v>5956.49</v>
      </c>
      <c r="L1164" s="3">
        <v>1</v>
      </c>
      <c r="M1164" s="2">
        <v>5956.49</v>
      </c>
      <c r="N1164" s="3">
        <f t="array" ref="N1164">$D$4</f>
        <v>3.55</v>
      </c>
      <c r="O1164" s="2">
        <f t="array" ref="O1164">IF(Tabela_padrão__GM_CONTAS_PAGAR_ABERTOS[[#This Row],[SIGLA_MOEDA]]="US$",Tabela_padrão__GM_CONTAS_PAGAR_ABERTOS[[#This Row],[VALOR_DOCUM]]*$D$4,Tabela_padrão__GM_CONTAS_PAGAR_ABERTOS[[#This Row],[SALDO_CONVERTIDO]])</f>
        <v>5956.49</v>
      </c>
      <c r="P11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4" t="s">
        <v>920</v>
      </c>
      <c r="R1164" t="s">
        <v>2556</v>
      </c>
      <c r="S1164" s="1">
        <v>42557</v>
      </c>
      <c r="T1164" t="s">
        <v>2557</v>
      </c>
      <c r="U1164" s="3">
        <v>3.2098</v>
      </c>
      <c r="V1164" s="2">
        <f>Tabela_padrão__GM_CONTAS_PAGAR_ABERTOS[[#This Row],[PTAX DESEMB]]*Tabela_padrão__GM_CONTAS_PAGAR_ABERTOS[[#This Row],[VALOR_DOCUM]]</f>
        <v>19119.141602</v>
      </c>
    </row>
    <row r="1165" spans="1:22" hidden="1" x14ac:dyDescent="0.2">
      <c r="A1165" t="s">
        <v>17</v>
      </c>
      <c r="B1165" t="s">
        <v>18</v>
      </c>
      <c r="C1165" s="1">
        <v>42552</v>
      </c>
      <c r="D1165" t="s">
        <v>72</v>
      </c>
      <c r="E1165">
        <v>19105010</v>
      </c>
      <c r="F1165" t="s">
        <v>233</v>
      </c>
      <c r="G1165" s="4">
        <v>42566</v>
      </c>
      <c r="H1165" t="s">
        <v>21</v>
      </c>
      <c r="I1165" s="2">
        <v>16115.99</v>
      </c>
      <c r="J1165">
        <v>0</v>
      </c>
      <c r="K1165" s="2">
        <v>16115.99</v>
      </c>
      <c r="L1165" s="3">
        <v>1</v>
      </c>
      <c r="M1165" s="2">
        <v>16115.99</v>
      </c>
      <c r="N1165" s="3">
        <f t="array" ref="N1165">$D$4</f>
        <v>3.55</v>
      </c>
      <c r="O1165" s="2">
        <f t="array" ref="O1165">IF(Tabela_padrão__GM_CONTAS_PAGAR_ABERTOS[[#This Row],[SIGLA_MOEDA]]="US$",Tabela_padrão__GM_CONTAS_PAGAR_ABERTOS[[#This Row],[VALOR_DOCUM]]*$D$4,Tabela_padrão__GM_CONTAS_PAGAR_ABERTOS[[#This Row],[SALDO_CONVERTIDO]])</f>
        <v>16115.99</v>
      </c>
      <c r="P11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5" t="s">
        <v>920</v>
      </c>
      <c r="R1165" t="s">
        <v>2558</v>
      </c>
      <c r="S1165" s="1">
        <v>42557</v>
      </c>
      <c r="T1165" t="s">
        <v>2559</v>
      </c>
      <c r="U1165" s="3">
        <v>3.2098</v>
      </c>
      <c r="V1165" s="2">
        <f>Tabela_padrão__GM_CONTAS_PAGAR_ABERTOS[[#This Row],[PTAX DESEMB]]*Tabela_padrão__GM_CONTAS_PAGAR_ABERTOS[[#This Row],[VALOR_DOCUM]]</f>
        <v>51729.104701999997</v>
      </c>
    </row>
    <row r="1166" spans="1:22" hidden="1" x14ac:dyDescent="0.2">
      <c r="A1166" t="s">
        <v>17</v>
      </c>
      <c r="B1166" t="s">
        <v>18</v>
      </c>
      <c r="C1166" s="1">
        <v>42543</v>
      </c>
      <c r="D1166" t="s">
        <v>668</v>
      </c>
      <c r="E1166">
        <v>19105014</v>
      </c>
      <c r="F1166" t="s">
        <v>2560</v>
      </c>
      <c r="G1166" s="4">
        <v>42571</v>
      </c>
      <c r="H1166" t="s">
        <v>21</v>
      </c>
      <c r="I1166" s="2">
        <v>912.9</v>
      </c>
      <c r="J1166">
        <v>0</v>
      </c>
      <c r="K1166" s="2">
        <v>912.9</v>
      </c>
      <c r="L1166" s="3">
        <v>1</v>
      </c>
      <c r="M1166" s="2">
        <v>912.9</v>
      </c>
      <c r="N1166" s="3">
        <f t="array" ref="N1166">$D$4</f>
        <v>3.55</v>
      </c>
      <c r="O1166" s="2">
        <f t="array" ref="O1166">IF(Tabela_padrão__GM_CONTAS_PAGAR_ABERTOS[[#This Row],[SIGLA_MOEDA]]="US$",Tabela_padrão__GM_CONTAS_PAGAR_ABERTOS[[#This Row],[VALOR_DOCUM]]*$D$4,Tabela_padrão__GM_CONTAS_PAGAR_ABERTOS[[#This Row],[SALDO_CONVERTIDO]])</f>
        <v>912.9</v>
      </c>
      <c r="P11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6" t="s">
        <v>727</v>
      </c>
      <c r="R1166" t="s">
        <v>2561</v>
      </c>
      <c r="S1166" s="1">
        <v>42557</v>
      </c>
      <c r="T1166" t="s">
        <v>2562</v>
      </c>
      <c r="U1166" s="3">
        <v>3.3896999999999999</v>
      </c>
      <c r="V1166" s="2">
        <f>Tabela_padrão__GM_CONTAS_PAGAR_ABERTOS[[#This Row],[PTAX DESEMB]]*Tabela_padrão__GM_CONTAS_PAGAR_ABERTOS[[#This Row],[VALOR_DOCUM]]</f>
        <v>3094.4571299999998</v>
      </c>
    </row>
    <row r="1167" spans="1:22" hidden="1" x14ac:dyDescent="0.2">
      <c r="A1167" t="s">
        <v>17</v>
      </c>
      <c r="B1167" t="s">
        <v>25</v>
      </c>
      <c r="C1167" s="1">
        <v>42553</v>
      </c>
      <c r="D1167" t="s">
        <v>655</v>
      </c>
      <c r="E1167">
        <v>13115016</v>
      </c>
      <c r="F1167" t="s">
        <v>2563</v>
      </c>
      <c r="G1167" s="4">
        <v>42561</v>
      </c>
      <c r="H1167" t="s">
        <v>21</v>
      </c>
      <c r="I1167" s="2">
        <v>50.07</v>
      </c>
      <c r="J1167">
        <v>0</v>
      </c>
      <c r="K1167" s="2">
        <v>50.07</v>
      </c>
      <c r="L1167" s="3">
        <v>1</v>
      </c>
      <c r="M1167" s="2">
        <v>50.07</v>
      </c>
      <c r="N1167" s="3">
        <f t="array" ref="N1167">$D$4</f>
        <v>3.55</v>
      </c>
      <c r="O1167" s="2">
        <f t="array" ref="O1167">IF(Tabela_padrão__GM_CONTAS_PAGAR_ABERTOS[[#This Row],[SIGLA_MOEDA]]="US$",Tabela_padrão__GM_CONTAS_PAGAR_ABERTOS[[#This Row],[VALOR_DOCUM]]*$D$4,Tabela_padrão__GM_CONTAS_PAGAR_ABERTOS[[#This Row],[SALDO_CONVERTIDO]])</f>
        <v>50.07</v>
      </c>
      <c r="P11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7" t="s">
        <v>28</v>
      </c>
      <c r="R1167" t="s">
        <v>603</v>
      </c>
      <c r="S1167" s="1">
        <v>42557</v>
      </c>
      <c r="T1167" t="s">
        <v>2564</v>
      </c>
      <c r="U1167" s="3">
        <v>3.2298</v>
      </c>
      <c r="V1167" s="2">
        <f>Tabela_padrão__GM_CONTAS_PAGAR_ABERTOS[[#This Row],[PTAX DESEMB]]*Tabela_padrão__GM_CONTAS_PAGAR_ABERTOS[[#This Row],[VALOR_DOCUM]]</f>
        <v>161.71608599999999</v>
      </c>
    </row>
    <row r="1168" spans="1:22" hidden="1" x14ac:dyDescent="0.2">
      <c r="A1168" t="s">
        <v>17</v>
      </c>
      <c r="B1168" t="s">
        <v>25</v>
      </c>
      <c r="C1168" s="1">
        <v>42541</v>
      </c>
      <c r="D1168" t="s">
        <v>2565</v>
      </c>
      <c r="E1168">
        <v>13115001</v>
      </c>
      <c r="F1168" t="s">
        <v>2566</v>
      </c>
      <c r="G1168" s="4">
        <v>42563</v>
      </c>
      <c r="H1168" t="s">
        <v>21</v>
      </c>
      <c r="I1168" s="2">
        <v>952.08</v>
      </c>
      <c r="J1168">
        <v>0</v>
      </c>
      <c r="K1168" s="2">
        <v>952.08</v>
      </c>
      <c r="L1168" s="3">
        <v>1</v>
      </c>
      <c r="M1168" s="2">
        <v>952.08</v>
      </c>
      <c r="N1168" s="3">
        <f t="array" ref="N1168">$D$4</f>
        <v>3.55</v>
      </c>
      <c r="O1168" s="2">
        <f t="array" ref="O1168">IF(Tabela_padrão__GM_CONTAS_PAGAR_ABERTOS[[#This Row],[SIGLA_MOEDA]]="US$",Tabela_padrão__GM_CONTAS_PAGAR_ABERTOS[[#This Row],[VALOR_DOCUM]]*$D$4,Tabela_padrão__GM_CONTAS_PAGAR_ABERTOS[[#This Row],[SALDO_CONVERTIDO]])</f>
        <v>952.08</v>
      </c>
      <c r="P11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8" t="s">
        <v>28</v>
      </c>
      <c r="R1168" t="s">
        <v>657</v>
      </c>
      <c r="S1168" s="1">
        <v>42557</v>
      </c>
      <c r="T1168" t="s">
        <v>2567</v>
      </c>
      <c r="U1168" s="3">
        <v>3.4371999999999998</v>
      </c>
      <c r="V1168" s="2">
        <f>Tabela_padrão__GM_CONTAS_PAGAR_ABERTOS[[#This Row],[PTAX DESEMB]]*Tabela_padrão__GM_CONTAS_PAGAR_ABERTOS[[#This Row],[VALOR_DOCUM]]</f>
        <v>3272.489376</v>
      </c>
    </row>
    <row r="1169" spans="1:22" hidden="1" x14ac:dyDescent="0.2">
      <c r="A1169" t="s">
        <v>17</v>
      </c>
      <c r="B1169" t="s">
        <v>25</v>
      </c>
      <c r="C1169" s="1">
        <v>42541</v>
      </c>
      <c r="D1169" t="s">
        <v>591</v>
      </c>
      <c r="E1169">
        <v>13115005</v>
      </c>
      <c r="F1169" t="s">
        <v>2568</v>
      </c>
      <c r="G1169" s="4">
        <v>42566</v>
      </c>
      <c r="H1169" t="s">
        <v>21</v>
      </c>
      <c r="I1169" s="2">
        <v>153</v>
      </c>
      <c r="J1169">
        <v>0</v>
      </c>
      <c r="K1169" s="2">
        <v>153</v>
      </c>
      <c r="L1169" s="3">
        <v>1</v>
      </c>
      <c r="M1169" s="2">
        <v>153</v>
      </c>
      <c r="N1169" s="3">
        <f t="array" ref="N1169">$D$4</f>
        <v>3.55</v>
      </c>
      <c r="O1169" s="2">
        <f t="array" ref="O1169">IF(Tabela_padrão__GM_CONTAS_PAGAR_ABERTOS[[#This Row],[SIGLA_MOEDA]]="US$",Tabela_padrão__GM_CONTAS_PAGAR_ABERTOS[[#This Row],[VALOR_DOCUM]]*$D$4,Tabela_padrão__GM_CONTAS_PAGAR_ABERTOS[[#This Row],[SALDO_CONVERTIDO]])</f>
        <v>153</v>
      </c>
      <c r="P11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69" t="s">
        <v>28</v>
      </c>
      <c r="R1169" t="s">
        <v>1640</v>
      </c>
      <c r="S1169" s="1">
        <v>42557</v>
      </c>
      <c r="T1169" t="s">
        <v>2569</v>
      </c>
      <c r="U1169" s="3">
        <v>3.4371999999999998</v>
      </c>
      <c r="V1169" s="2">
        <f>Tabela_padrão__GM_CONTAS_PAGAR_ABERTOS[[#This Row],[PTAX DESEMB]]*Tabela_padrão__GM_CONTAS_PAGAR_ABERTOS[[#This Row],[VALOR_DOCUM]]</f>
        <v>525.89159999999993</v>
      </c>
    </row>
    <row r="1170" spans="1:22" hidden="1" x14ac:dyDescent="0.2">
      <c r="A1170" t="s">
        <v>285</v>
      </c>
      <c r="B1170" t="s">
        <v>18</v>
      </c>
      <c r="C1170" s="1">
        <v>42556</v>
      </c>
      <c r="D1170" t="s">
        <v>2570</v>
      </c>
      <c r="E1170">
        <v>13130024</v>
      </c>
      <c r="F1170" t="s">
        <v>2571</v>
      </c>
      <c r="G1170" s="4">
        <v>42561</v>
      </c>
      <c r="H1170" t="s">
        <v>21</v>
      </c>
      <c r="I1170" s="2">
        <v>9000</v>
      </c>
      <c r="J1170">
        <v>0</v>
      </c>
      <c r="K1170" s="2">
        <v>9000</v>
      </c>
      <c r="L1170" s="3">
        <v>1</v>
      </c>
      <c r="M1170" s="2">
        <v>9000</v>
      </c>
      <c r="N1170" s="3">
        <f t="array" ref="N1170">$D$4</f>
        <v>3.55</v>
      </c>
      <c r="O1170" s="2">
        <f t="array" ref="O1170">IF(Tabela_padrão__GM_CONTAS_PAGAR_ABERTOS[[#This Row],[SIGLA_MOEDA]]="US$",Tabela_padrão__GM_CONTAS_PAGAR_ABERTOS[[#This Row],[VALOR_DOCUM]]*$D$4,Tabela_padrão__GM_CONTAS_PAGAR_ABERTOS[[#This Row],[SALDO_CONVERTIDO]])</f>
        <v>9000</v>
      </c>
      <c r="P11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0" t="s">
        <v>28</v>
      </c>
      <c r="R1170" t="s">
        <v>2572</v>
      </c>
      <c r="S1170" s="1">
        <v>42557</v>
      </c>
      <c r="T1170" t="s">
        <v>2573</v>
      </c>
      <c r="U1170" s="3">
        <v>3.2480000000000002</v>
      </c>
      <c r="V1170" s="2">
        <f>Tabela_padrão__GM_CONTAS_PAGAR_ABERTOS[[#This Row],[PTAX DESEMB]]*Tabela_padrão__GM_CONTAS_PAGAR_ABERTOS[[#This Row],[VALOR_DOCUM]]</f>
        <v>29232.000000000004</v>
      </c>
    </row>
    <row r="1171" spans="1:22" hidden="1" x14ac:dyDescent="0.2">
      <c r="A1171" t="s">
        <v>17</v>
      </c>
      <c r="B1171" t="s">
        <v>881</v>
      </c>
      <c r="C1171" s="1">
        <v>42551</v>
      </c>
      <c r="D1171" t="s">
        <v>2574</v>
      </c>
      <c r="E1171">
        <v>13103001</v>
      </c>
      <c r="F1171" t="s">
        <v>2575</v>
      </c>
      <c r="G1171" s="4">
        <v>42566</v>
      </c>
      <c r="H1171" t="s">
        <v>21</v>
      </c>
      <c r="I1171" s="2">
        <v>1237.5</v>
      </c>
      <c r="J1171">
        <v>0</v>
      </c>
      <c r="K1171" s="2">
        <v>1237.5</v>
      </c>
      <c r="L1171" s="3">
        <v>1</v>
      </c>
      <c r="M1171" s="2">
        <v>1237.5</v>
      </c>
      <c r="N1171" s="3">
        <f t="array" ref="N1171">$D$4</f>
        <v>3.55</v>
      </c>
      <c r="O1171" s="2">
        <f t="array" ref="O1171">IF(Tabela_padrão__GM_CONTAS_PAGAR_ABERTOS[[#This Row],[SIGLA_MOEDA]]="US$",Tabela_padrão__GM_CONTAS_PAGAR_ABERTOS[[#This Row],[VALOR_DOCUM]]*$D$4,Tabela_padrão__GM_CONTAS_PAGAR_ABERTOS[[#This Row],[SALDO_CONVERTIDO]])</f>
        <v>1237.5</v>
      </c>
      <c r="P11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1" t="s">
        <v>28</v>
      </c>
      <c r="R1171" t="s">
        <v>2576</v>
      </c>
      <c r="S1171" s="1">
        <v>42557</v>
      </c>
      <c r="T1171" t="s">
        <v>2577</v>
      </c>
      <c r="U1171" s="3">
        <v>3.2435</v>
      </c>
      <c r="V1171" s="2">
        <f>Tabela_padrão__GM_CONTAS_PAGAR_ABERTOS[[#This Row],[PTAX DESEMB]]*Tabela_padrão__GM_CONTAS_PAGAR_ABERTOS[[#This Row],[VALOR_DOCUM]]</f>
        <v>4013.8312500000002</v>
      </c>
    </row>
    <row r="1172" spans="1:22" hidden="1" x14ac:dyDescent="0.2">
      <c r="A1172" t="s">
        <v>17</v>
      </c>
      <c r="B1172" t="s">
        <v>25</v>
      </c>
      <c r="C1172" s="1">
        <v>42551</v>
      </c>
      <c r="D1172" t="s">
        <v>642</v>
      </c>
      <c r="E1172">
        <v>13115016</v>
      </c>
      <c r="F1172" t="s">
        <v>2578</v>
      </c>
      <c r="G1172" s="4">
        <v>42566</v>
      </c>
      <c r="H1172" t="s">
        <v>21</v>
      </c>
      <c r="I1172" s="2">
        <v>260.27999999999997</v>
      </c>
      <c r="J1172">
        <v>0</v>
      </c>
      <c r="K1172" s="2">
        <v>260.27999999999997</v>
      </c>
      <c r="L1172" s="3">
        <v>1</v>
      </c>
      <c r="M1172" s="2">
        <v>260.27999999999997</v>
      </c>
      <c r="N1172" s="3">
        <f t="array" ref="N1172">$D$4</f>
        <v>3.55</v>
      </c>
      <c r="O1172" s="2">
        <f t="array" ref="O1172">IF(Tabela_padrão__GM_CONTAS_PAGAR_ABERTOS[[#This Row],[SIGLA_MOEDA]]="US$",Tabela_padrão__GM_CONTAS_PAGAR_ABERTOS[[#This Row],[VALOR_DOCUM]]*$D$4,Tabela_padrão__GM_CONTAS_PAGAR_ABERTOS[[#This Row],[SALDO_CONVERTIDO]])</f>
        <v>260.27999999999997</v>
      </c>
      <c r="P11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2" t="s">
        <v>28</v>
      </c>
      <c r="R1172" t="s">
        <v>2368</v>
      </c>
      <c r="S1172" s="1">
        <v>42557</v>
      </c>
      <c r="T1172" t="s">
        <v>2579</v>
      </c>
      <c r="U1172" s="3">
        <v>3.2435</v>
      </c>
      <c r="V1172" s="2">
        <f>Tabela_padrão__GM_CONTAS_PAGAR_ABERTOS[[#This Row],[PTAX DESEMB]]*Tabela_padrão__GM_CONTAS_PAGAR_ABERTOS[[#This Row],[VALOR_DOCUM]]</f>
        <v>844.21817999999996</v>
      </c>
    </row>
    <row r="1173" spans="1:22" hidden="1" x14ac:dyDescent="0.2">
      <c r="A1173" t="s">
        <v>17</v>
      </c>
      <c r="B1173" t="s">
        <v>25</v>
      </c>
      <c r="C1173" s="1">
        <v>42551</v>
      </c>
      <c r="D1173" t="s">
        <v>642</v>
      </c>
      <c r="E1173">
        <v>13115016</v>
      </c>
      <c r="F1173" t="s">
        <v>2580</v>
      </c>
      <c r="G1173" s="4">
        <v>42566</v>
      </c>
      <c r="H1173" t="s">
        <v>21</v>
      </c>
      <c r="I1173" s="2">
        <v>296.75</v>
      </c>
      <c r="J1173">
        <v>0</v>
      </c>
      <c r="K1173" s="2">
        <v>296.75</v>
      </c>
      <c r="L1173" s="3">
        <v>1</v>
      </c>
      <c r="M1173" s="2">
        <v>296.75</v>
      </c>
      <c r="N1173" s="3">
        <f t="array" ref="N1173">$D$4</f>
        <v>3.55</v>
      </c>
      <c r="O1173" s="2">
        <f t="array" ref="O1173">IF(Tabela_padrão__GM_CONTAS_PAGAR_ABERTOS[[#This Row],[SIGLA_MOEDA]]="US$",Tabela_padrão__GM_CONTAS_PAGAR_ABERTOS[[#This Row],[VALOR_DOCUM]]*$D$4,Tabela_padrão__GM_CONTAS_PAGAR_ABERTOS[[#This Row],[SALDO_CONVERTIDO]])</f>
        <v>296.75</v>
      </c>
      <c r="P11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3" t="s">
        <v>28</v>
      </c>
      <c r="R1173" t="s">
        <v>2368</v>
      </c>
      <c r="S1173" s="1">
        <v>42557</v>
      </c>
      <c r="T1173" t="s">
        <v>2581</v>
      </c>
      <c r="U1173" s="3">
        <v>3.2435</v>
      </c>
      <c r="V1173" s="2">
        <f>Tabela_padrão__GM_CONTAS_PAGAR_ABERTOS[[#This Row],[PTAX DESEMB]]*Tabela_padrão__GM_CONTAS_PAGAR_ABERTOS[[#This Row],[VALOR_DOCUM]]</f>
        <v>962.50862500000005</v>
      </c>
    </row>
    <row r="1174" spans="1:22" hidden="1" x14ac:dyDescent="0.2">
      <c r="A1174" t="s">
        <v>17</v>
      </c>
      <c r="B1174" t="s">
        <v>160</v>
      </c>
      <c r="C1174" s="1">
        <v>42555</v>
      </c>
      <c r="D1174" t="s">
        <v>2582</v>
      </c>
      <c r="E1174">
        <v>13101010</v>
      </c>
      <c r="F1174" t="s">
        <v>2583</v>
      </c>
      <c r="G1174" s="4">
        <v>42561</v>
      </c>
      <c r="H1174" t="s">
        <v>21</v>
      </c>
      <c r="I1174" s="2">
        <v>1230</v>
      </c>
      <c r="J1174">
        <v>0</v>
      </c>
      <c r="K1174" s="2">
        <v>1230</v>
      </c>
      <c r="L1174" s="3">
        <v>1</v>
      </c>
      <c r="M1174" s="2">
        <v>1230</v>
      </c>
      <c r="N1174" s="3">
        <f t="array" ref="N1174">$D$4</f>
        <v>3.55</v>
      </c>
      <c r="O1174" s="2">
        <f t="array" ref="O1174">IF(Tabela_padrão__GM_CONTAS_PAGAR_ABERTOS[[#This Row],[SIGLA_MOEDA]]="US$",Tabela_padrão__GM_CONTAS_PAGAR_ABERTOS[[#This Row],[VALOR_DOCUM]]*$D$4,Tabela_padrão__GM_CONTAS_PAGAR_ABERTOS[[#This Row],[SALDO_CONVERTIDO]])</f>
        <v>1230</v>
      </c>
      <c r="P11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4" t="s">
        <v>1846</v>
      </c>
      <c r="R1174" t="s">
        <v>2584</v>
      </c>
      <c r="S1174" s="1">
        <v>42557</v>
      </c>
      <c r="T1174" t="s">
        <v>2585</v>
      </c>
      <c r="U1174" s="3">
        <v>3.2298</v>
      </c>
      <c r="V1174" s="2">
        <f>Tabela_padrão__GM_CONTAS_PAGAR_ABERTOS[[#This Row],[PTAX DESEMB]]*Tabela_padrão__GM_CONTAS_PAGAR_ABERTOS[[#This Row],[VALOR_DOCUM]]</f>
        <v>3972.654</v>
      </c>
    </row>
    <row r="1175" spans="1:22" hidden="1" x14ac:dyDescent="0.2">
      <c r="A1175" t="s">
        <v>17</v>
      </c>
      <c r="B1175" t="s">
        <v>25</v>
      </c>
      <c r="C1175" s="1">
        <v>42537</v>
      </c>
      <c r="D1175" t="s">
        <v>1713</v>
      </c>
      <c r="E1175">
        <v>13115016</v>
      </c>
      <c r="F1175" t="s">
        <v>2586</v>
      </c>
      <c r="G1175" s="4">
        <v>42563</v>
      </c>
      <c r="H1175" t="s">
        <v>21</v>
      </c>
      <c r="I1175" s="2">
        <v>560</v>
      </c>
      <c r="J1175">
        <v>0</v>
      </c>
      <c r="K1175" s="2">
        <v>560</v>
      </c>
      <c r="L1175" s="3">
        <v>1</v>
      </c>
      <c r="M1175" s="2">
        <v>560</v>
      </c>
      <c r="N1175" s="3">
        <f t="array" ref="N1175">$D$4</f>
        <v>3.55</v>
      </c>
      <c r="O1175" s="2">
        <f t="array" ref="O1175">IF(Tabela_padrão__GM_CONTAS_PAGAR_ABERTOS[[#This Row],[SIGLA_MOEDA]]="US$",Tabela_padrão__GM_CONTAS_PAGAR_ABERTOS[[#This Row],[VALOR_DOCUM]]*$D$4,Tabela_padrão__GM_CONTAS_PAGAR_ABERTOS[[#This Row],[SALDO_CONVERTIDO]])</f>
        <v>560</v>
      </c>
      <c r="P11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5" t="s">
        <v>28</v>
      </c>
      <c r="R1175" t="s">
        <v>1755</v>
      </c>
      <c r="S1175" s="1">
        <v>42557</v>
      </c>
      <c r="T1175" t="s">
        <v>2587</v>
      </c>
      <c r="U1175" s="3">
        <v>3.4767999999999999</v>
      </c>
      <c r="V1175" s="2">
        <f>Tabela_padrão__GM_CONTAS_PAGAR_ABERTOS[[#This Row],[PTAX DESEMB]]*Tabela_padrão__GM_CONTAS_PAGAR_ABERTOS[[#This Row],[VALOR_DOCUM]]</f>
        <v>1947.008</v>
      </c>
    </row>
    <row r="1176" spans="1:22" hidden="1" x14ac:dyDescent="0.2">
      <c r="A1176" t="s">
        <v>17</v>
      </c>
      <c r="B1176" t="s">
        <v>80</v>
      </c>
      <c r="C1176" s="1">
        <v>42555</v>
      </c>
      <c r="D1176" t="s">
        <v>967</v>
      </c>
      <c r="E1176">
        <v>13115016</v>
      </c>
      <c r="F1176" t="s">
        <v>1849</v>
      </c>
      <c r="G1176" s="4">
        <v>42564</v>
      </c>
      <c r="H1176" t="s">
        <v>21</v>
      </c>
      <c r="I1176" s="2">
        <v>10483.280000000001</v>
      </c>
      <c r="J1176">
        <v>0</v>
      </c>
      <c r="K1176" s="2">
        <v>10483.280000000001</v>
      </c>
      <c r="L1176" s="3">
        <v>1</v>
      </c>
      <c r="M1176" s="2">
        <v>10483.280000000001</v>
      </c>
      <c r="N1176" s="3">
        <f t="array" ref="N1176">$D$4</f>
        <v>3.55</v>
      </c>
      <c r="O1176" s="2">
        <f t="array" ref="O1176">IF(Tabela_padrão__GM_CONTAS_PAGAR_ABERTOS[[#This Row],[SIGLA_MOEDA]]="US$",Tabela_padrão__GM_CONTAS_PAGAR_ABERTOS[[#This Row],[VALOR_DOCUM]]*$D$4,Tabela_padrão__GM_CONTAS_PAGAR_ABERTOS[[#This Row],[SALDO_CONVERTIDO]])</f>
        <v>10483.280000000001</v>
      </c>
      <c r="P11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6" t="s">
        <v>28</v>
      </c>
      <c r="R1176" t="s">
        <v>969</v>
      </c>
      <c r="S1176" s="1">
        <v>42557</v>
      </c>
      <c r="T1176" t="s">
        <v>2588</v>
      </c>
      <c r="U1176" s="3">
        <v>3.2298</v>
      </c>
      <c r="V1176" s="2">
        <f>Tabela_padrão__GM_CONTAS_PAGAR_ABERTOS[[#This Row],[PTAX DESEMB]]*Tabela_padrão__GM_CONTAS_PAGAR_ABERTOS[[#This Row],[VALOR_DOCUM]]</f>
        <v>33858.897744000002</v>
      </c>
    </row>
    <row r="1177" spans="1:22" hidden="1" x14ac:dyDescent="0.2">
      <c r="A1177" t="s">
        <v>17</v>
      </c>
      <c r="B1177" t="s">
        <v>80</v>
      </c>
      <c r="C1177" s="1">
        <v>42555</v>
      </c>
      <c r="D1177" t="s">
        <v>967</v>
      </c>
      <c r="E1177">
        <v>13115016</v>
      </c>
      <c r="F1177" t="s">
        <v>1849</v>
      </c>
      <c r="G1177" s="4">
        <v>42620</v>
      </c>
      <c r="H1177" t="s">
        <v>21</v>
      </c>
      <c r="I1177" s="2">
        <v>10483.290000000001</v>
      </c>
      <c r="K1177" s="2">
        <v>10483.290000000001</v>
      </c>
      <c r="L1177" s="3">
        <v>1</v>
      </c>
      <c r="M1177" s="2">
        <v>10483.290000000001</v>
      </c>
      <c r="N1177" s="3">
        <f t="array" ref="N1177">$D$4</f>
        <v>3.55</v>
      </c>
      <c r="O1177" s="2">
        <f t="array" ref="O1177">IF(Tabela_padrão__GM_CONTAS_PAGAR_ABERTOS[[#This Row],[SIGLA_MOEDA]]="US$",Tabela_padrão__GM_CONTAS_PAGAR_ABERTOS[[#This Row],[VALOR_DOCUM]]*$D$4,Tabela_padrão__GM_CONTAS_PAGAR_ABERTOS[[#This Row],[SALDO_CONVERTIDO]])</f>
        <v>10483.290000000001</v>
      </c>
      <c r="P11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7" t="s">
        <v>28</v>
      </c>
      <c r="R1177" t="s">
        <v>969</v>
      </c>
      <c r="S1177" s="1">
        <v>42557</v>
      </c>
      <c r="T1177" t="s">
        <v>2589</v>
      </c>
      <c r="U1177" s="3">
        <v>3.2298</v>
      </c>
      <c r="V1177" s="2">
        <f>Tabela_padrão__GM_CONTAS_PAGAR_ABERTOS[[#This Row],[PTAX DESEMB]]*Tabela_padrão__GM_CONTAS_PAGAR_ABERTOS[[#This Row],[VALOR_DOCUM]]</f>
        <v>33858.930042</v>
      </c>
    </row>
    <row r="1178" spans="1:22" hidden="1" x14ac:dyDescent="0.2">
      <c r="A1178" t="s">
        <v>17</v>
      </c>
      <c r="B1178" t="s">
        <v>202</v>
      </c>
      <c r="C1178" s="1">
        <v>42556</v>
      </c>
      <c r="D1178" t="s">
        <v>2590</v>
      </c>
      <c r="E1178">
        <v>13115016</v>
      </c>
      <c r="F1178" t="s">
        <v>2591</v>
      </c>
      <c r="G1178" s="4">
        <v>42588</v>
      </c>
      <c r="H1178" t="s">
        <v>21</v>
      </c>
      <c r="I1178" s="2">
        <v>2500</v>
      </c>
      <c r="K1178" s="2">
        <v>2500</v>
      </c>
      <c r="L1178" s="3">
        <v>1</v>
      </c>
      <c r="M1178" s="2">
        <v>2500</v>
      </c>
      <c r="N1178" s="3">
        <f t="array" ref="N1178">$D$4</f>
        <v>3.55</v>
      </c>
      <c r="O1178" s="2">
        <f t="array" ref="O1178">IF(Tabela_padrão__GM_CONTAS_PAGAR_ABERTOS[[#This Row],[SIGLA_MOEDA]]="US$",Tabela_padrão__GM_CONTAS_PAGAR_ABERTOS[[#This Row],[VALOR_DOCUM]]*$D$4,Tabela_padrão__GM_CONTAS_PAGAR_ABERTOS[[#This Row],[SALDO_CONVERTIDO]])</f>
        <v>2500</v>
      </c>
      <c r="P11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8" t="s">
        <v>28</v>
      </c>
      <c r="R1178" t="s">
        <v>1643</v>
      </c>
      <c r="S1178" s="1">
        <v>42557</v>
      </c>
      <c r="T1178" t="s">
        <v>2592</v>
      </c>
      <c r="U1178" s="3">
        <v>3.2480000000000002</v>
      </c>
      <c r="V1178" s="2">
        <f>Tabela_padrão__GM_CONTAS_PAGAR_ABERTOS[[#This Row],[PTAX DESEMB]]*Tabela_padrão__GM_CONTAS_PAGAR_ABERTOS[[#This Row],[VALOR_DOCUM]]</f>
        <v>8120.0000000000009</v>
      </c>
    </row>
    <row r="1179" spans="1:22" hidden="1" x14ac:dyDescent="0.2">
      <c r="A1179" t="s">
        <v>17</v>
      </c>
      <c r="B1179" t="s">
        <v>202</v>
      </c>
      <c r="C1179" s="1">
        <v>42556</v>
      </c>
      <c r="D1179" t="s">
        <v>2590</v>
      </c>
      <c r="E1179">
        <v>13115016</v>
      </c>
      <c r="F1179" t="s">
        <v>2591</v>
      </c>
      <c r="G1179" s="4">
        <v>42648</v>
      </c>
      <c r="H1179" t="s">
        <v>21</v>
      </c>
      <c r="I1179" s="2">
        <v>2500</v>
      </c>
      <c r="K1179" s="2">
        <v>2500</v>
      </c>
      <c r="L1179" s="3">
        <v>1</v>
      </c>
      <c r="M1179" s="2">
        <v>2500</v>
      </c>
      <c r="N1179" s="3">
        <f t="array" ref="N1179">$D$4</f>
        <v>3.55</v>
      </c>
      <c r="O1179" s="2">
        <f t="array" ref="O1179">IF(Tabela_padrão__GM_CONTAS_PAGAR_ABERTOS[[#This Row],[SIGLA_MOEDA]]="US$",Tabela_padrão__GM_CONTAS_PAGAR_ABERTOS[[#This Row],[VALOR_DOCUM]]*$D$4,Tabela_padrão__GM_CONTAS_PAGAR_ABERTOS[[#This Row],[SALDO_CONVERTIDO]])</f>
        <v>2500</v>
      </c>
      <c r="P11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79" t="s">
        <v>28</v>
      </c>
      <c r="R1179" t="s">
        <v>1643</v>
      </c>
      <c r="S1179" s="1">
        <v>42557</v>
      </c>
      <c r="T1179" t="s">
        <v>2593</v>
      </c>
      <c r="U1179" s="3">
        <v>3.2480000000000002</v>
      </c>
      <c r="V1179" s="2">
        <f>Tabela_padrão__GM_CONTAS_PAGAR_ABERTOS[[#This Row],[PTAX DESEMB]]*Tabela_padrão__GM_CONTAS_PAGAR_ABERTOS[[#This Row],[VALOR_DOCUM]]</f>
        <v>8120.0000000000009</v>
      </c>
    </row>
    <row r="1180" spans="1:22" hidden="1" x14ac:dyDescent="0.2">
      <c r="A1180" t="s">
        <v>17</v>
      </c>
      <c r="B1180" t="s">
        <v>18</v>
      </c>
      <c r="C1180" s="1">
        <v>42536</v>
      </c>
      <c r="D1180" t="s">
        <v>517</v>
      </c>
      <c r="E1180">
        <v>15101003</v>
      </c>
      <c r="F1180" t="s">
        <v>2594</v>
      </c>
      <c r="G1180" s="4">
        <v>42562</v>
      </c>
      <c r="H1180" t="s">
        <v>21</v>
      </c>
      <c r="I1180" s="2">
        <v>2558.89</v>
      </c>
      <c r="J1180">
        <v>0</v>
      </c>
      <c r="K1180" s="2">
        <v>2558.89</v>
      </c>
      <c r="L1180" s="3">
        <v>1</v>
      </c>
      <c r="M1180" s="2">
        <v>2558.89</v>
      </c>
      <c r="N1180" s="3">
        <f t="array" ref="N1180">$D$4</f>
        <v>3.55</v>
      </c>
      <c r="O1180" s="2">
        <f t="array" ref="O1180">IF(Tabela_padrão__GM_CONTAS_PAGAR_ABERTOS[[#This Row],[SIGLA_MOEDA]]="US$",Tabela_padrão__GM_CONTAS_PAGAR_ABERTOS[[#This Row],[VALOR_DOCUM]]*$D$4,Tabela_padrão__GM_CONTAS_PAGAR_ABERTOS[[#This Row],[SALDO_CONVERTIDO]])</f>
        <v>2558.89</v>
      </c>
      <c r="P11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0" t="s">
        <v>2595</v>
      </c>
      <c r="R1180" t="s">
        <v>2596</v>
      </c>
      <c r="S1180" s="1">
        <v>42557</v>
      </c>
      <c r="T1180" t="s">
        <v>2597</v>
      </c>
      <c r="U1180" s="3">
        <v>3.4839000000000002</v>
      </c>
      <c r="V1180" s="2">
        <f>Tabela_padrão__GM_CONTAS_PAGAR_ABERTOS[[#This Row],[PTAX DESEMB]]*Tabela_padrão__GM_CONTAS_PAGAR_ABERTOS[[#This Row],[VALOR_DOCUM]]</f>
        <v>8914.9168709999994</v>
      </c>
    </row>
    <row r="1181" spans="1:22" hidden="1" x14ac:dyDescent="0.2">
      <c r="A1181" t="s">
        <v>17</v>
      </c>
      <c r="B1181" t="s">
        <v>80</v>
      </c>
      <c r="C1181" s="1">
        <v>42545</v>
      </c>
      <c r="D1181" t="s">
        <v>905</v>
      </c>
      <c r="E1181">
        <v>13115001</v>
      </c>
      <c r="F1181" t="s">
        <v>2598</v>
      </c>
      <c r="G1181" s="4">
        <v>42855</v>
      </c>
      <c r="H1181" t="s">
        <v>21</v>
      </c>
      <c r="I1181" s="2">
        <v>15054.5</v>
      </c>
      <c r="J1181">
        <v>0</v>
      </c>
      <c r="K1181" s="2">
        <v>15054.5</v>
      </c>
      <c r="L1181" s="3">
        <v>1</v>
      </c>
      <c r="M1181" s="2">
        <v>15054.5</v>
      </c>
      <c r="N1181" s="3">
        <f t="array" ref="N1181">$D$4</f>
        <v>3.55</v>
      </c>
      <c r="O1181" s="2">
        <f t="array" ref="O1181">IF(Tabela_padrão__GM_CONTAS_PAGAR_ABERTOS[[#This Row],[SIGLA_MOEDA]]="US$",Tabela_padrão__GM_CONTAS_PAGAR_ABERTOS[[#This Row],[VALOR_DOCUM]]*$D$4,Tabela_padrão__GM_CONTAS_PAGAR_ABERTOS[[#This Row],[SALDO_CONVERTIDO]])</f>
        <v>15054.5</v>
      </c>
      <c r="P11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1" t="s">
        <v>28</v>
      </c>
      <c r="R1181" t="s">
        <v>1877</v>
      </c>
      <c r="S1181" s="1">
        <v>42557</v>
      </c>
      <c r="T1181" t="s">
        <v>2599</v>
      </c>
      <c r="U1181" s="3">
        <v>3.3532999999999999</v>
      </c>
      <c r="V1181" s="2">
        <f>Tabela_padrão__GM_CONTAS_PAGAR_ABERTOS[[#This Row],[PTAX DESEMB]]*Tabela_padrão__GM_CONTAS_PAGAR_ABERTOS[[#This Row],[VALOR_DOCUM]]</f>
        <v>50482.254849999998</v>
      </c>
    </row>
    <row r="1182" spans="1:22" hidden="1" x14ac:dyDescent="0.2">
      <c r="A1182" t="s">
        <v>17</v>
      </c>
      <c r="B1182" t="s">
        <v>80</v>
      </c>
      <c r="C1182" s="1">
        <v>42549</v>
      </c>
      <c r="D1182" t="s">
        <v>668</v>
      </c>
      <c r="E1182">
        <v>13115016</v>
      </c>
      <c r="F1182" t="s">
        <v>2600</v>
      </c>
      <c r="G1182" s="4">
        <v>42579</v>
      </c>
      <c r="H1182" t="s">
        <v>21</v>
      </c>
      <c r="I1182" s="2">
        <v>131.27000000000001</v>
      </c>
      <c r="J1182">
        <v>0</v>
      </c>
      <c r="K1182" s="2">
        <v>131.27000000000001</v>
      </c>
      <c r="L1182" s="3">
        <v>1</v>
      </c>
      <c r="M1182" s="2">
        <v>131.27000000000001</v>
      </c>
      <c r="N1182" s="3">
        <f t="array" ref="N1182">$D$4</f>
        <v>3.55</v>
      </c>
      <c r="O1182" s="2">
        <f t="array" ref="O1182">IF(Tabela_padrão__GM_CONTAS_PAGAR_ABERTOS[[#This Row],[SIGLA_MOEDA]]="US$",Tabela_padrão__GM_CONTAS_PAGAR_ABERTOS[[#This Row],[VALOR_DOCUM]]*$D$4,Tabela_padrão__GM_CONTAS_PAGAR_ABERTOS[[#This Row],[SALDO_CONVERTIDO]])</f>
        <v>131.27000000000001</v>
      </c>
      <c r="P11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2" t="s">
        <v>28</v>
      </c>
      <c r="R1182" t="s">
        <v>2349</v>
      </c>
      <c r="S1182" s="1">
        <v>42557</v>
      </c>
      <c r="T1182" t="s">
        <v>2601</v>
      </c>
      <c r="U1182" s="3">
        <v>3.3934000000000002</v>
      </c>
      <c r="V1182" s="2">
        <f>Tabela_padrão__GM_CONTAS_PAGAR_ABERTOS[[#This Row],[PTAX DESEMB]]*Tabela_padrão__GM_CONTAS_PAGAR_ABERTOS[[#This Row],[VALOR_DOCUM]]</f>
        <v>445.45161800000005</v>
      </c>
    </row>
    <row r="1183" spans="1:22" hidden="1" x14ac:dyDescent="0.2">
      <c r="A1183" t="s">
        <v>17</v>
      </c>
      <c r="B1183" t="s">
        <v>80</v>
      </c>
      <c r="C1183" s="1">
        <v>42549</v>
      </c>
      <c r="D1183" t="s">
        <v>998</v>
      </c>
      <c r="E1183">
        <v>13115016</v>
      </c>
      <c r="F1183" t="s">
        <v>2602</v>
      </c>
      <c r="G1183" s="4">
        <v>42574</v>
      </c>
      <c r="H1183" t="s">
        <v>21</v>
      </c>
      <c r="I1183" s="2">
        <v>525</v>
      </c>
      <c r="J1183">
        <v>0</v>
      </c>
      <c r="K1183" s="2">
        <v>525</v>
      </c>
      <c r="L1183" s="3">
        <v>1</v>
      </c>
      <c r="M1183" s="2">
        <v>525</v>
      </c>
      <c r="N1183" s="3">
        <f t="array" ref="N1183">$D$4</f>
        <v>3.55</v>
      </c>
      <c r="O1183" s="2">
        <f t="array" ref="O1183">IF(Tabela_padrão__GM_CONTAS_PAGAR_ABERTOS[[#This Row],[SIGLA_MOEDA]]="US$",Tabela_padrão__GM_CONTAS_PAGAR_ABERTOS[[#This Row],[VALOR_DOCUM]]*$D$4,Tabela_padrão__GM_CONTAS_PAGAR_ABERTOS[[#This Row],[SALDO_CONVERTIDO]])</f>
        <v>525</v>
      </c>
      <c r="P11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3" t="s">
        <v>28</v>
      </c>
      <c r="R1183" t="s">
        <v>2603</v>
      </c>
      <c r="S1183" s="1">
        <v>42557</v>
      </c>
      <c r="T1183" t="s">
        <v>2604</v>
      </c>
      <c r="U1183" s="3">
        <v>3.3934000000000002</v>
      </c>
      <c r="V1183" s="2">
        <f>Tabela_padrão__GM_CONTAS_PAGAR_ABERTOS[[#This Row],[PTAX DESEMB]]*Tabela_padrão__GM_CONTAS_PAGAR_ABERTOS[[#This Row],[VALOR_DOCUM]]</f>
        <v>1781.5350000000001</v>
      </c>
    </row>
    <row r="1184" spans="1:22" hidden="1" x14ac:dyDescent="0.2">
      <c r="A1184" t="s">
        <v>17</v>
      </c>
      <c r="B1184" t="s">
        <v>25</v>
      </c>
      <c r="C1184" s="1">
        <v>42552</v>
      </c>
      <c r="D1184" t="s">
        <v>404</v>
      </c>
      <c r="E1184">
        <v>13115024</v>
      </c>
      <c r="F1184" t="s">
        <v>2605</v>
      </c>
      <c r="G1184" s="4">
        <v>42560</v>
      </c>
      <c r="H1184" t="s">
        <v>21</v>
      </c>
      <c r="I1184" s="2">
        <v>784.66</v>
      </c>
      <c r="J1184">
        <v>0</v>
      </c>
      <c r="K1184" s="2">
        <v>784.66</v>
      </c>
      <c r="L1184" s="3">
        <v>1</v>
      </c>
      <c r="M1184" s="2">
        <v>784.66</v>
      </c>
      <c r="N1184" s="3">
        <f t="array" ref="N1184">$D$4</f>
        <v>3.55</v>
      </c>
      <c r="O1184" s="2">
        <f t="array" ref="O1184">IF(Tabela_padrão__GM_CONTAS_PAGAR_ABERTOS[[#This Row],[SIGLA_MOEDA]]="US$",Tabela_padrão__GM_CONTAS_PAGAR_ABERTOS[[#This Row],[VALOR_DOCUM]]*$D$4,Tabela_padrão__GM_CONTAS_PAGAR_ABERTOS[[#This Row],[SALDO_CONVERTIDO]])</f>
        <v>784.66</v>
      </c>
      <c r="P11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4" t="s">
        <v>28</v>
      </c>
      <c r="R1184" t="s">
        <v>2606</v>
      </c>
      <c r="S1184" s="1">
        <v>42557</v>
      </c>
      <c r="T1184" t="s">
        <v>2607</v>
      </c>
      <c r="U1184" s="3">
        <v>3.2098</v>
      </c>
      <c r="V1184" s="2">
        <f>Tabela_padrão__GM_CONTAS_PAGAR_ABERTOS[[#This Row],[PTAX DESEMB]]*Tabela_padrão__GM_CONTAS_PAGAR_ABERTOS[[#This Row],[VALOR_DOCUM]]</f>
        <v>2518.6016679999998</v>
      </c>
    </row>
    <row r="1185" spans="1:22" hidden="1" x14ac:dyDescent="0.2">
      <c r="A1185" t="s">
        <v>17</v>
      </c>
      <c r="B1185" t="s">
        <v>25</v>
      </c>
      <c r="C1185" s="1">
        <v>42557</v>
      </c>
      <c r="D1185" t="s">
        <v>676</v>
      </c>
      <c r="E1185">
        <v>13115016</v>
      </c>
      <c r="F1185" t="s">
        <v>2608</v>
      </c>
      <c r="G1185" s="4">
        <v>42573</v>
      </c>
      <c r="H1185" t="s">
        <v>21</v>
      </c>
      <c r="I1185" s="2">
        <v>489.1</v>
      </c>
      <c r="J1185">
        <v>0</v>
      </c>
      <c r="K1185" s="2">
        <v>489.1</v>
      </c>
      <c r="L1185" s="3">
        <v>1</v>
      </c>
      <c r="M1185" s="2">
        <v>489.1</v>
      </c>
      <c r="N1185" s="3">
        <f t="array" ref="N1185">$D$4</f>
        <v>3.55</v>
      </c>
      <c r="O1185" s="2">
        <f t="array" ref="O1185">IF(Tabela_padrão__GM_CONTAS_PAGAR_ABERTOS[[#This Row],[SIGLA_MOEDA]]="US$",Tabela_padrão__GM_CONTAS_PAGAR_ABERTOS[[#This Row],[VALOR_DOCUM]]*$D$4,Tabela_padrão__GM_CONTAS_PAGAR_ABERTOS[[#This Row],[SALDO_CONVERTIDO]])</f>
        <v>489.1</v>
      </c>
      <c r="P11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5" t="s">
        <v>28</v>
      </c>
      <c r="R1185" t="s">
        <v>657</v>
      </c>
      <c r="S1185" s="1">
        <v>42557</v>
      </c>
      <c r="T1185" t="s">
        <v>2609</v>
      </c>
      <c r="U1185" s="3">
        <v>3.2904</v>
      </c>
      <c r="V1185" s="2">
        <f>Tabela_padrão__GM_CONTAS_PAGAR_ABERTOS[[#This Row],[PTAX DESEMB]]*Tabela_padrão__GM_CONTAS_PAGAR_ABERTOS[[#This Row],[VALOR_DOCUM]]</f>
        <v>1609.33464</v>
      </c>
    </row>
    <row r="1186" spans="1:22" hidden="1" x14ac:dyDescent="0.2">
      <c r="A1186" t="s">
        <v>17</v>
      </c>
      <c r="B1186" t="s">
        <v>80</v>
      </c>
      <c r="C1186" s="1">
        <v>42551</v>
      </c>
      <c r="D1186" t="s">
        <v>1560</v>
      </c>
      <c r="E1186">
        <v>13115016</v>
      </c>
      <c r="F1186" t="s">
        <v>2610</v>
      </c>
      <c r="G1186" s="4">
        <v>42579</v>
      </c>
      <c r="H1186" t="s">
        <v>21</v>
      </c>
      <c r="I1186" s="2">
        <v>175.24</v>
      </c>
      <c r="J1186">
        <v>0</v>
      </c>
      <c r="K1186" s="2">
        <v>175.24</v>
      </c>
      <c r="L1186" s="3">
        <v>1</v>
      </c>
      <c r="M1186" s="2">
        <v>175.24</v>
      </c>
      <c r="N1186" s="3">
        <f t="array" ref="N1186">$D$4</f>
        <v>3.55</v>
      </c>
      <c r="O1186" s="2">
        <f t="array" ref="O1186">IF(Tabela_padrão__GM_CONTAS_PAGAR_ABERTOS[[#This Row],[SIGLA_MOEDA]]="US$",Tabela_padrão__GM_CONTAS_PAGAR_ABERTOS[[#This Row],[VALOR_DOCUM]]*$D$4,Tabela_padrão__GM_CONTAS_PAGAR_ABERTOS[[#This Row],[SALDO_CONVERTIDO]])</f>
        <v>175.24</v>
      </c>
      <c r="P11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6" t="s">
        <v>28</v>
      </c>
      <c r="R1186" t="s">
        <v>2611</v>
      </c>
      <c r="S1186" s="1">
        <v>42557</v>
      </c>
      <c r="T1186" t="s">
        <v>2612</v>
      </c>
      <c r="U1186" s="3">
        <v>3.2435</v>
      </c>
      <c r="V1186" s="2">
        <f>Tabela_padrão__GM_CONTAS_PAGAR_ABERTOS[[#This Row],[PTAX DESEMB]]*Tabela_padrão__GM_CONTAS_PAGAR_ABERTOS[[#This Row],[VALOR_DOCUM]]</f>
        <v>568.39094</v>
      </c>
    </row>
    <row r="1187" spans="1:22" hidden="1" x14ac:dyDescent="0.2">
      <c r="A1187" t="s">
        <v>17</v>
      </c>
      <c r="B1187" t="s">
        <v>25</v>
      </c>
      <c r="C1187" s="1">
        <v>42555</v>
      </c>
      <c r="D1187" t="s">
        <v>725</v>
      </c>
      <c r="E1187">
        <v>13115016</v>
      </c>
      <c r="F1187" t="s">
        <v>2613</v>
      </c>
      <c r="G1187" s="4">
        <v>42568</v>
      </c>
      <c r="H1187" t="s">
        <v>21</v>
      </c>
      <c r="I1187" s="2">
        <v>817.8</v>
      </c>
      <c r="J1187">
        <v>0</v>
      </c>
      <c r="K1187" s="2">
        <v>817.8</v>
      </c>
      <c r="L1187" s="3">
        <v>1</v>
      </c>
      <c r="M1187" s="2">
        <v>817.8</v>
      </c>
      <c r="N1187" s="3">
        <f t="array" ref="N1187">$D$4</f>
        <v>3.55</v>
      </c>
      <c r="O1187" s="2">
        <f t="array" ref="O1187">IF(Tabela_padrão__GM_CONTAS_PAGAR_ABERTOS[[#This Row],[SIGLA_MOEDA]]="US$",Tabela_padrão__GM_CONTAS_PAGAR_ABERTOS[[#This Row],[VALOR_DOCUM]]*$D$4,Tabela_padrão__GM_CONTAS_PAGAR_ABERTOS[[#This Row],[SALDO_CONVERTIDO]])</f>
        <v>817.8</v>
      </c>
      <c r="P11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7" t="s">
        <v>28</v>
      </c>
      <c r="R1187" t="s">
        <v>1577</v>
      </c>
      <c r="S1187" s="1">
        <v>42557</v>
      </c>
      <c r="T1187" t="s">
        <v>2614</v>
      </c>
      <c r="U1187" s="3">
        <v>3.2298</v>
      </c>
      <c r="V1187" s="2">
        <f>Tabela_padrão__GM_CONTAS_PAGAR_ABERTOS[[#This Row],[PTAX DESEMB]]*Tabela_padrão__GM_CONTAS_PAGAR_ABERTOS[[#This Row],[VALOR_DOCUM]]</f>
        <v>2641.3304399999997</v>
      </c>
    </row>
    <row r="1188" spans="1:22" hidden="1" x14ac:dyDescent="0.2">
      <c r="A1188" t="s">
        <v>17</v>
      </c>
      <c r="B1188" t="s">
        <v>25</v>
      </c>
      <c r="C1188" s="1">
        <v>42555</v>
      </c>
      <c r="D1188" t="s">
        <v>870</v>
      </c>
      <c r="E1188">
        <v>13115016</v>
      </c>
      <c r="F1188" t="s">
        <v>2615</v>
      </c>
      <c r="G1188" s="4">
        <v>42573</v>
      </c>
      <c r="H1188" t="s">
        <v>21</v>
      </c>
      <c r="I1188" s="2">
        <v>1116</v>
      </c>
      <c r="J1188">
        <v>0</v>
      </c>
      <c r="K1188" s="2">
        <v>1116</v>
      </c>
      <c r="L1188" s="3">
        <v>1</v>
      </c>
      <c r="M1188" s="2">
        <v>1116</v>
      </c>
      <c r="N1188" s="3">
        <f t="array" ref="N1188">$D$4</f>
        <v>3.55</v>
      </c>
      <c r="O1188" s="2">
        <f t="array" ref="O1188">IF(Tabela_padrão__GM_CONTAS_PAGAR_ABERTOS[[#This Row],[SIGLA_MOEDA]]="US$",Tabela_padrão__GM_CONTAS_PAGAR_ABERTOS[[#This Row],[VALOR_DOCUM]]*$D$4,Tabela_padrão__GM_CONTAS_PAGAR_ABERTOS[[#This Row],[SALDO_CONVERTIDO]])</f>
        <v>1116</v>
      </c>
      <c r="P11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8" t="s">
        <v>28</v>
      </c>
      <c r="R1188" t="s">
        <v>657</v>
      </c>
      <c r="S1188" s="1">
        <v>42557</v>
      </c>
      <c r="T1188" t="s">
        <v>2616</v>
      </c>
      <c r="U1188" s="3">
        <v>3.2298</v>
      </c>
      <c r="V1188" s="2">
        <f>Tabela_padrão__GM_CONTAS_PAGAR_ABERTOS[[#This Row],[PTAX DESEMB]]*Tabela_padrão__GM_CONTAS_PAGAR_ABERTOS[[#This Row],[VALOR_DOCUM]]</f>
        <v>3604.4567999999999</v>
      </c>
    </row>
    <row r="1189" spans="1:22" hidden="1" x14ac:dyDescent="0.2">
      <c r="A1189" t="s">
        <v>17</v>
      </c>
      <c r="B1189" t="s">
        <v>25</v>
      </c>
      <c r="C1189" s="1">
        <v>42555</v>
      </c>
      <c r="D1189" t="s">
        <v>2617</v>
      </c>
      <c r="E1189">
        <v>13115016</v>
      </c>
      <c r="F1189" t="s">
        <v>2618</v>
      </c>
      <c r="G1189" s="4">
        <v>42570</v>
      </c>
      <c r="H1189" t="s">
        <v>21</v>
      </c>
      <c r="I1189" s="2">
        <v>70</v>
      </c>
      <c r="J1189">
        <v>0</v>
      </c>
      <c r="K1189" s="2">
        <v>70</v>
      </c>
      <c r="L1189" s="3">
        <v>1</v>
      </c>
      <c r="M1189" s="2">
        <v>70</v>
      </c>
      <c r="N1189" s="3">
        <f t="array" ref="N1189">$D$4</f>
        <v>3.55</v>
      </c>
      <c r="O1189" s="2">
        <f t="array" ref="O1189">IF(Tabela_padrão__GM_CONTAS_PAGAR_ABERTOS[[#This Row],[SIGLA_MOEDA]]="US$",Tabela_padrão__GM_CONTAS_PAGAR_ABERTOS[[#This Row],[VALOR_DOCUM]]*$D$4,Tabela_padrão__GM_CONTAS_PAGAR_ABERTOS[[#This Row],[SALDO_CONVERTIDO]])</f>
        <v>70</v>
      </c>
      <c r="P11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89" t="s">
        <v>28</v>
      </c>
      <c r="R1189" t="s">
        <v>1866</v>
      </c>
      <c r="S1189" s="1">
        <v>42557</v>
      </c>
      <c r="T1189" t="s">
        <v>2619</v>
      </c>
      <c r="U1189" s="3">
        <v>3.2298</v>
      </c>
      <c r="V1189" s="2">
        <f>Tabela_padrão__GM_CONTAS_PAGAR_ABERTOS[[#This Row],[PTAX DESEMB]]*Tabela_padrão__GM_CONTAS_PAGAR_ABERTOS[[#This Row],[VALOR_DOCUM]]</f>
        <v>226.08600000000001</v>
      </c>
    </row>
    <row r="1190" spans="1:22" hidden="1" x14ac:dyDescent="0.2">
      <c r="A1190" t="s">
        <v>17</v>
      </c>
      <c r="B1190" t="s">
        <v>25</v>
      </c>
      <c r="C1190" s="1">
        <v>42555</v>
      </c>
      <c r="D1190" t="s">
        <v>2351</v>
      </c>
      <c r="E1190">
        <v>13115016</v>
      </c>
      <c r="F1190" t="s">
        <v>2620</v>
      </c>
      <c r="G1190" s="4">
        <v>42574</v>
      </c>
      <c r="H1190" t="s">
        <v>21</v>
      </c>
      <c r="I1190" s="2">
        <v>412.77</v>
      </c>
      <c r="J1190">
        <v>0</v>
      </c>
      <c r="K1190" s="2">
        <v>412.77</v>
      </c>
      <c r="L1190" s="3">
        <v>1</v>
      </c>
      <c r="M1190" s="2">
        <v>412.77</v>
      </c>
      <c r="N1190" s="3">
        <f t="array" ref="N1190">$D$4</f>
        <v>3.55</v>
      </c>
      <c r="O1190" s="2">
        <f t="array" ref="O1190">IF(Tabela_padrão__GM_CONTAS_PAGAR_ABERTOS[[#This Row],[SIGLA_MOEDA]]="US$",Tabela_padrão__GM_CONTAS_PAGAR_ABERTOS[[#This Row],[VALOR_DOCUM]]*$D$4,Tabela_padrão__GM_CONTAS_PAGAR_ABERTOS[[#This Row],[SALDO_CONVERTIDO]])</f>
        <v>412.77</v>
      </c>
      <c r="P11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0" t="s">
        <v>28</v>
      </c>
      <c r="R1190" t="s">
        <v>657</v>
      </c>
      <c r="S1190" s="1">
        <v>42557</v>
      </c>
      <c r="T1190" t="s">
        <v>2621</v>
      </c>
      <c r="U1190" s="3">
        <v>3.2298</v>
      </c>
      <c r="V1190" s="2">
        <f>Tabela_padrão__GM_CONTAS_PAGAR_ABERTOS[[#This Row],[PTAX DESEMB]]*Tabela_padrão__GM_CONTAS_PAGAR_ABERTOS[[#This Row],[VALOR_DOCUM]]</f>
        <v>1333.164546</v>
      </c>
    </row>
    <row r="1191" spans="1:22" hidden="1" x14ac:dyDescent="0.2">
      <c r="A1191" t="s">
        <v>17</v>
      </c>
      <c r="B1191" t="s">
        <v>25</v>
      </c>
      <c r="C1191" s="1">
        <v>42555</v>
      </c>
      <c r="D1191" t="s">
        <v>2622</v>
      </c>
      <c r="E1191">
        <v>13115016</v>
      </c>
      <c r="F1191" t="s">
        <v>2623</v>
      </c>
      <c r="G1191" s="4">
        <v>42578</v>
      </c>
      <c r="H1191" t="s">
        <v>21</v>
      </c>
      <c r="I1191" s="2">
        <v>2570</v>
      </c>
      <c r="J1191">
        <v>0</v>
      </c>
      <c r="K1191" s="2">
        <v>2570</v>
      </c>
      <c r="L1191" s="3">
        <v>1</v>
      </c>
      <c r="M1191" s="2">
        <v>2570</v>
      </c>
      <c r="N1191" s="3">
        <f t="array" ref="N1191">$D$4</f>
        <v>3.55</v>
      </c>
      <c r="O1191" s="2">
        <f t="array" ref="O1191">IF(Tabela_padrão__GM_CONTAS_PAGAR_ABERTOS[[#This Row],[SIGLA_MOEDA]]="US$",Tabela_padrão__GM_CONTAS_PAGAR_ABERTOS[[#This Row],[VALOR_DOCUM]]*$D$4,Tabela_padrão__GM_CONTAS_PAGAR_ABERTOS[[#This Row],[SALDO_CONVERTIDO]])</f>
        <v>2570</v>
      </c>
      <c r="P11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1" t="s">
        <v>28</v>
      </c>
      <c r="R1191" t="s">
        <v>678</v>
      </c>
      <c r="S1191" s="1">
        <v>42557</v>
      </c>
      <c r="T1191" t="s">
        <v>2624</v>
      </c>
      <c r="U1191" s="3">
        <v>3.2298</v>
      </c>
      <c r="V1191" s="2">
        <f>Tabela_padrão__GM_CONTAS_PAGAR_ABERTOS[[#This Row],[PTAX DESEMB]]*Tabela_padrão__GM_CONTAS_PAGAR_ABERTOS[[#This Row],[VALOR_DOCUM]]</f>
        <v>8300.5859999999993</v>
      </c>
    </row>
    <row r="1192" spans="1:22" hidden="1" x14ac:dyDescent="0.2">
      <c r="A1192" t="s">
        <v>17</v>
      </c>
      <c r="B1192" t="s">
        <v>25</v>
      </c>
      <c r="C1192" s="1">
        <v>42535</v>
      </c>
      <c r="D1192" t="s">
        <v>855</v>
      </c>
      <c r="E1192">
        <v>17101001</v>
      </c>
      <c r="F1192" t="s">
        <v>856</v>
      </c>
      <c r="G1192" s="4">
        <v>42535</v>
      </c>
      <c r="H1192" t="s">
        <v>21</v>
      </c>
      <c r="I1192" s="2">
        <v>123714.81</v>
      </c>
      <c r="K1192" s="2">
        <v>123714.81</v>
      </c>
      <c r="L1192" s="3">
        <v>1</v>
      </c>
      <c r="M1192" s="2">
        <v>123714.81</v>
      </c>
      <c r="N1192" s="3">
        <f t="array" ref="N1192">$D$4</f>
        <v>3.55</v>
      </c>
      <c r="O1192" s="2">
        <f t="array" ref="O1192">IF(Tabela_padrão__GM_CONTAS_PAGAR_ABERTOS[[#This Row],[SIGLA_MOEDA]]="US$",Tabela_padrão__GM_CONTAS_PAGAR_ABERTOS[[#This Row],[VALOR_DOCUM]]*$D$4,Tabela_padrão__GM_CONTAS_PAGAR_ABERTOS[[#This Row],[SALDO_CONVERTIDO]])</f>
        <v>123714.81</v>
      </c>
      <c r="P11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2" t="s">
        <v>597</v>
      </c>
      <c r="R1192" t="s">
        <v>857</v>
      </c>
      <c r="S1192" s="1">
        <v>42557</v>
      </c>
      <c r="T1192" t="s">
        <v>2625</v>
      </c>
      <c r="U1192" s="3">
        <v>3.4533</v>
      </c>
      <c r="V1192" s="2">
        <f>Tabela_padrão__GM_CONTAS_PAGAR_ABERTOS[[#This Row],[PTAX DESEMB]]*Tabela_padrão__GM_CONTAS_PAGAR_ABERTOS[[#This Row],[VALOR_DOCUM]]</f>
        <v>427224.35337299999</v>
      </c>
    </row>
    <row r="1193" spans="1:22" hidden="1" x14ac:dyDescent="0.2">
      <c r="A1193" t="s">
        <v>17</v>
      </c>
      <c r="B1193" t="s">
        <v>18</v>
      </c>
      <c r="C1193" s="1">
        <v>42537</v>
      </c>
      <c r="D1193" t="s">
        <v>725</v>
      </c>
      <c r="E1193">
        <v>19105014</v>
      </c>
      <c r="F1193" t="s">
        <v>2626</v>
      </c>
      <c r="G1193" s="4">
        <v>42605</v>
      </c>
      <c r="H1193" t="s">
        <v>21</v>
      </c>
      <c r="I1193" s="2">
        <v>393.16</v>
      </c>
      <c r="K1193" s="2">
        <v>393.16</v>
      </c>
      <c r="L1193" s="3">
        <v>1</v>
      </c>
      <c r="M1193" s="2">
        <v>393.16</v>
      </c>
      <c r="N1193" s="3">
        <f t="array" ref="N1193">$D$4</f>
        <v>3.55</v>
      </c>
      <c r="O1193" s="2">
        <f t="array" ref="O1193">IF(Tabela_padrão__GM_CONTAS_PAGAR_ABERTOS[[#This Row],[SIGLA_MOEDA]]="US$",Tabela_padrão__GM_CONTAS_PAGAR_ABERTOS[[#This Row],[VALOR_DOCUM]]*$D$4,Tabela_padrão__GM_CONTAS_PAGAR_ABERTOS[[#This Row],[SALDO_CONVERTIDO]])</f>
        <v>393.16</v>
      </c>
      <c r="P11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3" t="s">
        <v>727</v>
      </c>
      <c r="R1193" t="s">
        <v>2627</v>
      </c>
      <c r="S1193" s="1">
        <v>42557</v>
      </c>
      <c r="T1193" t="s">
        <v>2628</v>
      </c>
      <c r="U1193" s="3">
        <v>3.4767999999999999</v>
      </c>
      <c r="V1193" s="2">
        <f>Tabela_padrão__GM_CONTAS_PAGAR_ABERTOS[[#This Row],[PTAX DESEMB]]*Tabela_padrão__GM_CONTAS_PAGAR_ABERTOS[[#This Row],[VALOR_DOCUM]]</f>
        <v>1366.938688</v>
      </c>
    </row>
    <row r="1194" spans="1:22" hidden="1" x14ac:dyDescent="0.2">
      <c r="A1194" t="s">
        <v>17</v>
      </c>
      <c r="B1194" t="s">
        <v>80</v>
      </c>
      <c r="C1194" s="1">
        <v>42544</v>
      </c>
      <c r="D1194" t="s">
        <v>2629</v>
      </c>
      <c r="E1194">
        <v>13115026</v>
      </c>
      <c r="F1194" t="s">
        <v>2630</v>
      </c>
      <c r="G1194" s="4">
        <v>42561</v>
      </c>
      <c r="H1194" t="s">
        <v>21</v>
      </c>
      <c r="I1194" s="2">
        <v>50</v>
      </c>
      <c r="J1194">
        <v>0</v>
      </c>
      <c r="K1194" s="2">
        <v>50</v>
      </c>
      <c r="L1194" s="3">
        <v>1</v>
      </c>
      <c r="M1194" s="2">
        <v>50</v>
      </c>
      <c r="N1194" s="3">
        <f t="array" ref="N1194">$D$4</f>
        <v>3.55</v>
      </c>
      <c r="O1194" s="2">
        <f t="array" ref="O1194">IF(Tabela_padrão__GM_CONTAS_PAGAR_ABERTOS[[#This Row],[SIGLA_MOEDA]]="US$",Tabela_padrão__GM_CONTAS_PAGAR_ABERTOS[[#This Row],[VALOR_DOCUM]]*$D$4,Tabela_padrão__GM_CONTAS_PAGAR_ABERTOS[[#This Row],[SALDO_CONVERTIDO]])</f>
        <v>50</v>
      </c>
      <c r="P11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4" t="s">
        <v>28</v>
      </c>
      <c r="R1194" t="s">
        <v>2631</v>
      </c>
      <c r="S1194" s="1">
        <v>42557</v>
      </c>
      <c r="T1194" t="s">
        <v>2632</v>
      </c>
      <c r="U1194" s="3">
        <v>3.3883000000000001</v>
      </c>
      <c r="V1194" s="2">
        <f>Tabela_padrão__GM_CONTAS_PAGAR_ABERTOS[[#This Row],[PTAX DESEMB]]*Tabela_padrão__GM_CONTAS_PAGAR_ABERTOS[[#This Row],[VALOR_DOCUM]]</f>
        <v>169.41499999999999</v>
      </c>
    </row>
    <row r="1195" spans="1:22" hidden="1" x14ac:dyDescent="0.2">
      <c r="A1195" t="s">
        <v>17</v>
      </c>
      <c r="B1195" t="s">
        <v>80</v>
      </c>
      <c r="C1195" s="1">
        <v>42544</v>
      </c>
      <c r="D1195" t="s">
        <v>1513</v>
      </c>
      <c r="E1195">
        <v>13115016</v>
      </c>
      <c r="F1195" t="s">
        <v>2633</v>
      </c>
      <c r="G1195" s="4">
        <v>42566</v>
      </c>
      <c r="H1195" t="s">
        <v>21</v>
      </c>
      <c r="I1195" s="2">
        <v>465</v>
      </c>
      <c r="J1195">
        <v>0</v>
      </c>
      <c r="K1195" s="2">
        <v>465</v>
      </c>
      <c r="L1195" s="3">
        <v>1</v>
      </c>
      <c r="M1195" s="2">
        <v>465</v>
      </c>
      <c r="N1195" s="3">
        <f t="array" ref="N1195">$D$4</f>
        <v>3.55</v>
      </c>
      <c r="O1195" s="2">
        <f t="array" ref="O1195">IF(Tabela_padrão__GM_CONTAS_PAGAR_ABERTOS[[#This Row],[SIGLA_MOEDA]]="US$",Tabela_padrão__GM_CONTAS_PAGAR_ABERTOS[[#This Row],[VALOR_DOCUM]]*$D$4,Tabela_padrão__GM_CONTAS_PAGAR_ABERTOS[[#This Row],[SALDO_CONVERTIDO]])</f>
        <v>465</v>
      </c>
      <c r="P11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5" t="s">
        <v>28</v>
      </c>
      <c r="R1195" t="s">
        <v>2634</v>
      </c>
      <c r="S1195" s="1">
        <v>42557</v>
      </c>
      <c r="T1195" t="s">
        <v>2635</v>
      </c>
      <c r="U1195" s="3">
        <v>3.3883000000000001</v>
      </c>
      <c r="V1195" s="2">
        <f>Tabela_padrão__GM_CONTAS_PAGAR_ABERTOS[[#This Row],[PTAX DESEMB]]*Tabela_padrão__GM_CONTAS_PAGAR_ABERTOS[[#This Row],[VALOR_DOCUM]]</f>
        <v>1575.5595000000001</v>
      </c>
    </row>
    <row r="1196" spans="1:22" hidden="1" x14ac:dyDescent="0.2">
      <c r="A1196" t="s">
        <v>17</v>
      </c>
      <c r="B1196" t="s">
        <v>18</v>
      </c>
      <c r="C1196" s="1">
        <v>42537</v>
      </c>
      <c r="D1196" t="s">
        <v>971</v>
      </c>
      <c r="E1196">
        <v>13130021</v>
      </c>
      <c r="F1196" t="s">
        <v>2636</v>
      </c>
      <c r="G1196" s="4">
        <v>42558</v>
      </c>
      <c r="H1196" t="s">
        <v>21</v>
      </c>
      <c r="I1196" s="2">
        <v>72.36</v>
      </c>
      <c r="J1196">
        <v>0</v>
      </c>
      <c r="K1196" s="2">
        <v>72.36</v>
      </c>
      <c r="L1196" s="3">
        <v>1</v>
      </c>
      <c r="M1196" s="2">
        <v>72.36</v>
      </c>
      <c r="N1196" s="3">
        <f t="array" ref="N1196">$D$4</f>
        <v>3.55</v>
      </c>
      <c r="O1196" s="2">
        <f t="array" ref="O1196">IF(Tabela_padrão__GM_CONTAS_PAGAR_ABERTOS[[#This Row],[SIGLA_MOEDA]]="US$",Tabela_padrão__GM_CONTAS_PAGAR_ABERTOS[[#This Row],[VALOR_DOCUM]]*$D$4,Tabela_padrão__GM_CONTAS_PAGAR_ABERTOS[[#This Row],[SALDO_CONVERTIDO]])</f>
        <v>72.36</v>
      </c>
      <c r="P11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6" t="s">
        <v>973</v>
      </c>
      <c r="R1196" t="s">
        <v>2637</v>
      </c>
      <c r="S1196" s="1">
        <v>42557</v>
      </c>
      <c r="T1196" t="s">
        <v>2638</v>
      </c>
      <c r="U1196" s="3">
        <v>3.4767999999999999</v>
      </c>
      <c r="V1196" s="2">
        <f>Tabela_padrão__GM_CONTAS_PAGAR_ABERTOS[[#This Row],[PTAX DESEMB]]*Tabela_padrão__GM_CONTAS_PAGAR_ABERTOS[[#This Row],[VALOR_DOCUM]]</f>
        <v>251.58124799999999</v>
      </c>
    </row>
    <row r="1197" spans="1:22" hidden="1" x14ac:dyDescent="0.2">
      <c r="A1197" t="s">
        <v>17</v>
      </c>
      <c r="B1197" t="s">
        <v>18</v>
      </c>
      <c r="C1197" s="1">
        <v>42537</v>
      </c>
      <c r="D1197" t="s">
        <v>2639</v>
      </c>
      <c r="E1197">
        <v>13130025</v>
      </c>
      <c r="F1197" t="s">
        <v>2640</v>
      </c>
      <c r="G1197" s="4">
        <v>42566</v>
      </c>
      <c r="H1197" t="s">
        <v>21</v>
      </c>
      <c r="I1197" s="2">
        <v>1612.31</v>
      </c>
      <c r="J1197">
        <v>0</v>
      </c>
      <c r="K1197" s="2">
        <v>1612.31</v>
      </c>
      <c r="L1197" s="3">
        <v>1</v>
      </c>
      <c r="M1197" s="2">
        <v>1612.31</v>
      </c>
      <c r="N1197" s="3">
        <f t="array" ref="N1197">$D$4</f>
        <v>3.55</v>
      </c>
      <c r="O1197" s="2">
        <f t="array" ref="O1197">IF(Tabela_padrão__GM_CONTAS_PAGAR_ABERTOS[[#This Row],[SIGLA_MOEDA]]="US$",Tabela_padrão__GM_CONTAS_PAGAR_ABERTOS[[#This Row],[VALOR_DOCUM]]*$D$4,Tabela_padrão__GM_CONTAS_PAGAR_ABERTOS[[#This Row],[SALDO_CONVERTIDO]])</f>
        <v>1612.31</v>
      </c>
      <c r="P11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7" t="s">
        <v>811</v>
      </c>
      <c r="R1197" t="s">
        <v>2641</v>
      </c>
      <c r="S1197" s="1">
        <v>42557</v>
      </c>
      <c r="T1197" t="s">
        <v>2642</v>
      </c>
      <c r="U1197" s="3">
        <v>3.4767999999999999</v>
      </c>
      <c r="V1197" s="2">
        <f>Tabela_padrão__GM_CONTAS_PAGAR_ABERTOS[[#This Row],[PTAX DESEMB]]*Tabela_padrão__GM_CONTAS_PAGAR_ABERTOS[[#This Row],[VALOR_DOCUM]]</f>
        <v>5605.679408</v>
      </c>
    </row>
    <row r="1198" spans="1:22" hidden="1" x14ac:dyDescent="0.2">
      <c r="A1198" t="s">
        <v>17</v>
      </c>
      <c r="B1198" t="s">
        <v>25</v>
      </c>
      <c r="C1198" s="1">
        <v>42542</v>
      </c>
      <c r="D1198" t="s">
        <v>2643</v>
      </c>
      <c r="E1198">
        <v>15101003</v>
      </c>
      <c r="F1198" t="s">
        <v>2644</v>
      </c>
      <c r="G1198" s="4">
        <v>42589</v>
      </c>
      <c r="H1198" t="s">
        <v>21</v>
      </c>
      <c r="I1198" s="2">
        <v>13659</v>
      </c>
      <c r="K1198" s="2">
        <v>13659</v>
      </c>
      <c r="L1198" s="3">
        <v>1</v>
      </c>
      <c r="M1198" s="2">
        <v>13659</v>
      </c>
      <c r="N1198" s="3">
        <f t="array" ref="N1198">$D$4</f>
        <v>3.55</v>
      </c>
      <c r="O1198" s="2">
        <f t="array" ref="O1198">IF(Tabela_padrão__GM_CONTAS_PAGAR_ABERTOS[[#This Row],[SIGLA_MOEDA]]="US$",Tabela_padrão__GM_CONTAS_PAGAR_ABERTOS[[#This Row],[VALOR_DOCUM]]*$D$4,Tabela_padrão__GM_CONTAS_PAGAR_ABERTOS[[#This Row],[SALDO_CONVERTIDO]])</f>
        <v>13659</v>
      </c>
      <c r="P11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8" t="s">
        <v>28</v>
      </c>
      <c r="R1198" t="s">
        <v>2645</v>
      </c>
      <c r="S1198" s="1">
        <v>42557</v>
      </c>
      <c r="T1198" t="s">
        <v>2646</v>
      </c>
      <c r="U1198" s="3">
        <v>3.3835000000000002</v>
      </c>
      <c r="V1198" s="2">
        <f>Tabela_padrão__GM_CONTAS_PAGAR_ABERTOS[[#This Row],[PTAX DESEMB]]*Tabela_padrão__GM_CONTAS_PAGAR_ABERTOS[[#This Row],[VALOR_DOCUM]]</f>
        <v>46215.226500000004</v>
      </c>
    </row>
    <row r="1199" spans="1:22" hidden="1" x14ac:dyDescent="0.2">
      <c r="A1199" t="s">
        <v>17</v>
      </c>
      <c r="B1199" t="s">
        <v>160</v>
      </c>
      <c r="C1199" s="1">
        <v>42538</v>
      </c>
      <c r="D1199" t="s">
        <v>2647</v>
      </c>
      <c r="E1199">
        <v>13115016</v>
      </c>
      <c r="F1199" t="s">
        <v>2648</v>
      </c>
      <c r="G1199" s="4">
        <v>42590</v>
      </c>
      <c r="H1199" t="s">
        <v>21</v>
      </c>
      <c r="I1199" s="2">
        <v>3050</v>
      </c>
      <c r="K1199" s="2">
        <v>3050</v>
      </c>
      <c r="L1199" s="3">
        <v>1</v>
      </c>
      <c r="M1199" s="2">
        <v>3050</v>
      </c>
      <c r="N1199" s="3">
        <f t="array" ref="N1199">$D$4</f>
        <v>3.55</v>
      </c>
      <c r="O1199" s="2">
        <f t="array" ref="O1199">IF(Tabela_padrão__GM_CONTAS_PAGAR_ABERTOS[[#This Row],[SIGLA_MOEDA]]="US$",Tabela_padrão__GM_CONTAS_PAGAR_ABERTOS[[#This Row],[VALOR_DOCUM]]*$D$4,Tabela_padrão__GM_CONTAS_PAGAR_ABERTOS[[#This Row],[SALDO_CONVERTIDO]])</f>
        <v>3050</v>
      </c>
      <c r="P11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199" t="s">
        <v>28</v>
      </c>
      <c r="R1199" t="s">
        <v>772</v>
      </c>
      <c r="S1199" s="1">
        <v>42557</v>
      </c>
      <c r="T1199" t="s">
        <v>2649</v>
      </c>
      <c r="U1199" s="3">
        <v>3.4904000000000002</v>
      </c>
      <c r="V1199" s="2">
        <f>Tabela_padrão__GM_CONTAS_PAGAR_ABERTOS[[#This Row],[PTAX DESEMB]]*Tabela_padrão__GM_CONTAS_PAGAR_ABERTOS[[#This Row],[VALOR_DOCUM]]</f>
        <v>10645.720000000001</v>
      </c>
    </row>
    <row r="1200" spans="1:22" hidden="1" x14ac:dyDescent="0.2">
      <c r="A1200" t="s">
        <v>17</v>
      </c>
      <c r="B1200" t="s">
        <v>202</v>
      </c>
      <c r="C1200" s="1">
        <v>42541</v>
      </c>
      <c r="D1200" t="s">
        <v>1910</v>
      </c>
      <c r="E1200">
        <v>13115016</v>
      </c>
      <c r="F1200" t="s">
        <v>1911</v>
      </c>
      <c r="G1200" s="4">
        <v>42573</v>
      </c>
      <c r="H1200" t="s">
        <v>21</v>
      </c>
      <c r="I1200" s="2">
        <v>1633.33</v>
      </c>
      <c r="K1200" s="2">
        <v>1633.33</v>
      </c>
      <c r="L1200" s="3">
        <v>1</v>
      </c>
      <c r="M1200" s="2">
        <v>1633.33</v>
      </c>
      <c r="N1200" s="3">
        <f t="array" ref="N1200">$D$4</f>
        <v>3.55</v>
      </c>
      <c r="O1200" s="2">
        <f t="array" ref="O1200">IF(Tabela_padrão__GM_CONTAS_PAGAR_ABERTOS[[#This Row],[SIGLA_MOEDA]]="US$",Tabela_padrão__GM_CONTAS_PAGAR_ABERTOS[[#This Row],[VALOR_DOCUM]]*$D$4,Tabela_padrão__GM_CONTAS_PAGAR_ABERTOS[[#This Row],[SALDO_CONVERTIDO]])</f>
        <v>1633.33</v>
      </c>
      <c r="P12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0" t="s">
        <v>28</v>
      </c>
      <c r="R1200" t="s">
        <v>1912</v>
      </c>
      <c r="S1200" s="1">
        <v>42557</v>
      </c>
      <c r="T1200" t="s">
        <v>2650</v>
      </c>
      <c r="U1200" s="3">
        <v>3.4371999999999998</v>
      </c>
      <c r="V1200" s="2">
        <f>Tabela_padrão__GM_CONTAS_PAGAR_ABERTOS[[#This Row],[PTAX DESEMB]]*Tabela_padrão__GM_CONTAS_PAGAR_ABERTOS[[#This Row],[VALOR_DOCUM]]</f>
        <v>5614.0818759999993</v>
      </c>
    </row>
    <row r="1201" spans="1:22" hidden="1" x14ac:dyDescent="0.2">
      <c r="A1201" t="s">
        <v>17</v>
      </c>
      <c r="B1201" t="s">
        <v>202</v>
      </c>
      <c r="C1201" s="1">
        <v>42541</v>
      </c>
      <c r="D1201" t="s">
        <v>1910</v>
      </c>
      <c r="E1201">
        <v>13115016</v>
      </c>
      <c r="F1201" t="s">
        <v>2651</v>
      </c>
      <c r="G1201" s="4">
        <v>42565</v>
      </c>
      <c r="H1201" t="s">
        <v>21</v>
      </c>
      <c r="I1201" s="2">
        <v>430</v>
      </c>
      <c r="J1201">
        <v>0</v>
      </c>
      <c r="K1201" s="2">
        <v>430</v>
      </c>
      <c r="L1201" s="3">
        <v>1</v>
      </c>
      <c r="M1201" s="2">
        <v>430</v>
      </c>
      <c r="N1201" s="3">
        <f t="array" ref="N1201">$D$4</f>
        <v>3.55</v>
      </c>
      <c r="O1201" s="2">
        <f t="array" ref="O1201">IF(Tabela_padrão__GM_CONTAS_PAGAR_ABERTOS[[#This Row],[SIGLA_MOEDA]]="US$",Tabela_padrão__GM_CONTAS_PAGAR_ABERTOS[[#This Row],[VALOR_DOCUM]]*$D$4,Tabela_padrão__GM_CONTAS_PAGAR_ABERTOS[[#This Row],[SALDO_CONVERTIDO]])</f>
        <v>430</v>
      </c>
      <c r="P12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1" t="s">
        <v>28</v>
      </c>
      <c r="R1201" t="s">
        <v>1912</v>
      </c>
      <c r="S1201" s="1">
        <v>42557</v>
      </c>
      <c r="T1201" t="s">
        <v>2652</v>
      </c>
      <c r="U1201" s="3">
        <v>3.4371999999999998</v>
      </c>
      <c r="V1201" s="2">
        <f>Tabela_padrão__GM_CONTAS_PAGAR_ABERTOS[[#This Row],[PTAX DESEMB]]*Tabela_padrão__GM_CONTAS_PAGAR_ABERTOS[[#This Row],[VALOR_DOCUM]]</f>
        <v>1477.9959999999999</v>
      </c>
    </row>
    <row r="1202" spans="1:22" hidden="1" x14ac:dyDescent="0.2">
      <c r="A1202" t="s">
        <v>17</v>
      </c>
      <c r="B1202" t="s">
        <v>202</v>
      </c>
      <c r="C1202" s="1">
        <v>42541</v>
      </c>
      <c r="D1202" t="s">
        <v>1910</v>
      </c>
      <c r="E1202">
        <v>13115016</v>
      </c>
      <c r="F1202" t="s">
        <v>2653</v>
      </c>
      <c r="G1202" s="4">
        <v>42562</v>
      </c>
      <c r="H1202" t="s">
        <v>21</v>
      </c>
      <c r="I1202" s="2">
        <v>280</v>
      </c>
      <c r="J1202">
        <v>0</v>
      </c>
      <c r="K1202" s="2">
        <v>280</v>
      </c>
      <c r="L1202" s="3">
        <v>1</v>
      </c>
      <c r="M1202" s="2">
        <v>280</v>
      </c>
      <c r="N1202" s="3">
        <f t="array" ref="N1202">$D$4</f>
        <v>3.55</v>
      </c>
      <c r="O1202" s="2">
        <f t="array" ref="O1202">IF(Tabela_padrão__GM_CONTAS_PAGAR_ABERTOS[[#This Row],[SIGLA_MOEDA]]="US$",Tabela_padrão__GM_CONTAS_PAGAR_ABERTOS[[#This Row],[VALOR_DOCUM]]*$D$4,Tabela_padrão__GM_CONTAS_PAGAR_ABERTOS[[#This Row],[SALDO_CONVERTIDO]])</f>
        <v>280</v>
      </c>
      <c r="P12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2" t="s">
        <v>28</v>
      </c>
      <c r="R1202" t="s">
        <v>1912</v>
      </c>
      <c r="S1202" s="1">
        <v>42557</v>
      </c>
      <c r="T1202" t="s">
        <v>2654</v>
      </c>
      <c r="U1202" s="3">
        <v>3.4371999999999998</v>
      </c>
      <c r="V1202" s="2">
        <f>Tabela_padrão__GM_CONTAS_PAGAR_ABERTOS[[#This Row],[PTAX DESEMB]]*Tabela_padrão__GM_CONTAS_PAGAR_ABERTOS[[#This Row],[VALOR_DOCUM]]</f>
        <v>962.41599999999994</v>
      </c>
    </row>
    <row r="1203" spans="1:22" hidden="1" x14ac:dyDescent="0.2">
      <c r="A1203" t="s">
        <v>17</v>
      </c>
      <c r="B1203" t="s">
        <v>390</v>
      </c>
      <c r="C1203" s="1">
        <v>42556</v>
      </c>
      <c r="D1203" t="s">
        <v>2655</v>
      </c>
      <c r="E1203">
        <v>15101003</v>
      </c>
      <c r="F1203" t="s">
        <v>2656</v>
      </c>
      <c r="G1203" s="4">
        <v>42561</v>
      </c>
      <c r="H1203" t="s">
        <v>21</v>
      </c>
      <c r="I1203" s="2">
        <v>4800</v>
      </c>
      <c r="J1203">
        <v>0</v>
      </c>
      <c r="K1203" s="2">
        <v>4800</v>
      </c>
      <c r="L1203" s="3">
        <v>1</v>
      </c>
      <c r="M1203" s="2">
        <v>4800</v>
      </c>
      <c r="N1203" s="3">
        <f t="array" ref="N1203">$D$4</f>
        <v>3.55</v>
      </c>
      <c r="O1203" s="2">
        <f t="array" ref="O1203">IF(Tabela_padrão__GM_CONTAS_PAGAR_ABERTOS[[#This Row],[SIGLA_MOEDA]]="US$",Tabela_padrão__GM_CONTAS_PAGAR_ABERTOS[[#This Row],[VALOR_DOCUM]]*$D$4,Tabela_padrão__GM_CONTAS_PAGAR_ABERTOS[[#This Row],[SALDO_CONVERTIDO]])</f>
        <v>4800</v>
      </c>
      <c r="P12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3" t="s">
        <v>2657</v>
      </c>
      <c r="R1203" t="s">
        <v>2658</v>
      </c>
      <c r="S1203" s="1">
        <v>42557</v>
      </c>
      <c r="T1203" t="s">
        <v>2659</v>
      </c>
      <c r="U1203" s="3">
        <v>3.2480000000000002</v>
      </c>
      <c r="V1203" s="2">
        <f>Tabela_padrão__GM_CONTAS_PAGAR_ABERTOS[[#This Row],[PTAX DESEMB]]*Tabela_padrão__GM_CONTAS_PAGAR_ABERTOS[[#This Row],[VALOR_DOCUM]]</f>
        <v>15590.400000000001</v>
      </c>
    </row>
    <row r="1204" spans="1:22" hidden="1" x14ac:dyDescent="0.2">
      <c r="A1204" t="s">
        <v>17</v>
      </c>
      <c r="B1204" t="s">
        <v>25</v>
      </c>
      <c r="C1204" s="1">
        <v>42556</v>
      </c>
      <c r="D1204" t="s">
        <v>971</v>
      </c>
      <c r="E1204">
        <v>13115015</v>
      </c>
      <c r="F1204" t="s">
        <v>2660</v>
      </c>
      <c r="G1204" s="4">
        <v>42558</v>
      </c>
      <c r="H1204" t="s">
        <v>21</v>
      </c>
      <c r="I1204" s="2">
        <v>72.36</v>
      </c>
      <c r="J1204">
        <v>0</v>
      </c>
      <c r="K1204" s="2">
        <v>72.36</v>
      </c>
      <c r="L1204" s="3">
        <v>1</v>
      </c>
      <c r="M1204" s="2">
        <v>72.36</v>
      </c>
      <c r="N1204" s="3">
        <f t="array" ref="N1204">$D$4</f>
        <v>3.55</v>
      </c>
      <c r="O1204" s="2">
        <f t="array" ref="O1204">IF(Tabela_padrão__GM_CONTAS_PAGAR_ABERTOS[[#This Row],[SIGLA_MOEDA]]="US$",Tabela_padrão__GM_CONTAS_PAGAR_ABERTOS[[#This Row],[VALOR_DOCUM]]*$D$4,Tabela_padrão__GM_CONTAS_PAGAR_ABERTOS[[#This Row],[SALDO_CONVERTIDO]])</f>
        <v>72.36</v>
      </c>
      <c r="P12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4" t="s">
        <v>973</v>
      </c>
      <c r="R1204" t="s">
        <v>2661</v>
      </c>
      <c r="S1204" s="1">
        <v>42557</v>
      </c>
      <c r="T1204" t="s">
        <v>2662</v>
      </c>
      <c r="U1204" s="3">
        <v>3.2480000000000002</v>
      </c>
      <c r="V1204" s="2">
        <f>Tabela_padrão__GM_CONTAS_PAGAR_ABERTOS[[#This Row],[PTAX DESEMB]]*Tabela_padrão__GM_CONTAS_PAGAR_ABERTOS[[#This Row],[VALOR_DOCUM]]</f>
        <v>235.02528000000001</v>
      </c>
    </row>
    <row r="1205" spans="1:22" hidden="1" x14ac:dyDescent="0.2">
      <c r="A1205" t="s">
        <v>17</v>
      </c>
      <c r="B1205" t="s">
        <v>323</v>
      </c>
      <c r="C1205" s="1">
        <v>42549</v>
      </c>
      <c r="D1205" t="s">
        <v>2419</v>
      </c>
      <c r="E1205">
        <v>13103001</v>
      </c>
      <c r="F1205" t="s">
        <v>2663</v>
      </c>
      <c r="G1205" s="4">
        <v>42575</v>
      </c>
      <c r="H1205" t="s">
        <v>21</v>
      </c>
      <c r="I1205" s="2">
        <v>36</v>
      </c>
      <c r="J1205">
        <v>0</v>
      </c>
      <c r="K1205" s="2">
        <v>36</v>
      </c>
      <c r="L1205" s="3">
        <v>1</v>
      </c>
      <c r="M1205" s="2">
        <v>36</v>
      </c>
      <c r="N1205" s="3">
        <f t="array" ref="N1205">$D$4</f>
        <v>3.55</v>
      </c>
      <c r="O1205" s="2">
        <f t="array" ref="O1205">IF(Tabela_padrão__GM_CONTAS_PAGAR_ABERTOS[[#This Row],[SIGLA_MOEDA]]="US$",Tabela_padrão__GM_CONTAS_PAGAR_ABERTOS[[#This Row],[VALOR_DOCUM]]*$D$4,Tabela_padrão__GM_CONTAS_PAGAR_ABERTOS[[#This Row],[SALDO_CONVERTIDO]])</f>
        <v>36</v>
      </c>
      <c r="P12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5" t="s">
        <v>28</v>
      </c>
      <c r="R1205" t="s">
        <v>2664</v>
      </c>
      <c r="S1205" s="1">
        <v>42557</v>
      </c>
      <c r="T1205" t="s">
        <v>2665</v>
      </c>
      <c r="U1205" s="3">
        <v>3.3934000000000002</v>
      </c>
      <c r="V1205" s="2">
        <f>Tabela_padrão__GM_CONTAS_PAGAR_ABERTOS[[#This Row],[PTAX DESEMB]]*Tabela_padrão__GM_CONTAS_PAGAR_ABERTOS[[#This Row],[VALOR_DOCUM]]</f>
        <v>122.16240000000001</v>
      </c>
    </row>
    <row r="1206" spans="1:22" hidden="1" x14ac:dyDescent="0.2">
      <c r="A1206" t="s">
        <v>285</v>
      </c>
      <c r="B1206" t="s">
        <v>18</v>
      </c>
      <c r="C1206" s="1">
        <v>42552</v>
      </c>
      <c r="D1206" t="s">
        <v>2666</v>
      </c>
      <c r="E1206">
        <v>15101003</v>
      </c>
      <c r="F1206" t="s">
        <v>2667</v>
      </c>
      <c r="G1206" s="4">
        <v>42560</v>
      </c>
      <c r="H1206" t="s">
        <v>21</v>
      </c>
      <c r="I1206" s="2">
        <v>1479.89</v>
      </c>
      <c r="J1206">
        <v>0</v>
      </c>
      <c r="K1206" s="2">
        <v>1479.89</v>
      </c>
      <c r="L1206" s="3">
        <v>1</v>
      </c>
      <c r="M1206" s="2">
        <v>1479.89</v>
      </c>
      <c r="N1206" s="3">
        <f t="array" ref="N1206">$D$4</f>
        <v>3.55</v>
      </c>
      <c r="O1206" s="2">
        <f t="array" ref="O1206">IF(Tabela_padrão__GM_CONTAS_PAGAR_ABERTOS[[#This Row],[SIGLA_MOEDA]]="US$",Tabela_padrão__GM_CONTAS_PAGAR_ABERTOS[[#This Row],[VALOR_DOCUM]]*$D$4,Tabela_padrão__GM_CONTAS_PAGAR_ABERTOS[[#This Row],[SALDO_CONVERTIDO]])</f>
        <v>1479.89</v>
      </c>
      <c r="P12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6" t="s">
        <v>28</v>
      </c>
      <c r="R1206" t="s">
        <v>634</v>
      </c>
      <c r="S1206" s="1">
        <v>42557</v>
      </c>
      <c r="T1206" t="s">
        <v>2668</v>
      </c>
      <c r="U1206" s="3">
        <v>3.2098</v>
      </c>
      <c r="V1206" s="2">
        <f>Tabela_padrão__GM_CONTAS_PAGAR_ABERTOS[[#This Row],[PTAX DESEMB]]*Tabela_padrão__GM_CONTAS_PAGAR_ABERTOS[[#This Row],[VALOR_DOCUM]]</f>
        <v>4750.1509220000007</v>
      </c>
    </row>
    <row r="1207" spans="1:22" hidden="1" x14ac:dyDescent="0.2">
      <c r="A1207" t="s">
        <v>17</v>
      </c>
      <c r="B1207" t="s">
        <v>25</v>
      </c>
      <c r="C1207" s="1">
        <v>42555</v>
      </c>
      <c r="D1207" t="s">
        <v>2669</v>
      </c>
      <c r="E1207">
        <v>13101001</v>
      </c>
      <c r="F1207" t="s">
        <v>2670</v>
      </c>
      <c r="G1207" s="4">
        <v>42612</v>
      </c>
      <c r="H1207" t="s">
        <v>21</v>
      </c>
      <c r="I1207" s="2">
        <v>9576.73</v>
      </c>
      <c r="J1207">
        <v>0</v>
      </c>
      <c r="K1207" s="2">
        <v>9576.73</v>
      </c>
      <c r="L1207" s="3">
        <v>1</v>
      </c>
      <c r="M1207" s="2">
        <v>9576.73</v>
      </c>
      <c r="N1207" s="3">
        <f t="array" ref="N1207">$D$4</f>
        <v>3.55</v>
      </c>
      <c r="O1207" s="2">
        <f t="array" ref="O1207">IF(Tabela_padrão__GM_CONTAS_PAGAR_ABERTOS[[#This Row],[SIGLA_MOEDA]]="US$",Tabela_padrão__GM_CONTAS_PAGAR_ABERTOS[[#This Row],[VALOR_DOCUM]]*$D$4,Tabela_padrão__GM_CONTAS_PAGAR_ABERTOS[[#This Row],[SALDO_CONVERTIDO]])</f>
        <v>9576.73</v>
      </c>
      <c r="P12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7" t="s">
        <v>28</v>
      </c>
      <c r="R1207" t="s">
        <v>492</v>
      </c>
      <c r="S1207" s="1">
        <v>42557</v>
      </c>
      <c r="T1207" t="s">
        <v>2671</v>
      </c>
      <c r="U1207" s="3">
        <v>3.2298</v>
      </c>
      <c r="V1207" s="2">
        <f>Tabela_padrão__GM_CONTAS_PAGAR_ABERTOS[[#This Row],[PTAX DESEMB]]*Tabela_padrão__GM_CONTAS_PAGAR_ABERTOS[[#This Row],[VALOR_DOCUM]]</f>
        <v>30930.922553999997</v>
      </c>
    </row>
    <row r="1208" spans="1:22" hidden="1" x14ac:dyDescent="0.2">
      <c r="A1208" t="s">
        <v>17</v>
      </c>
      <c r="B1208" t="s">
        <v>202</v>
      </c>
      <c r="C1208" s="1">
        <v>42545</v>
      </c>
      <c r="D1208" t="s">
        <v>1914</v>
      </c>
      <c r="E1208">
        <v>13115001</v>
      </c>
      <c r="F1208" t="s">
        <v>2672</v>
      </c>
      <c r="G1208" s="4">
        <v>42566</v>
      </c>
      <c r="H1208" t="s">
        <v>21</v>
      </c>
      <c r="I1208" s="2">
        <v>162</v>
      </c>
      <c r="J1208">
        <v>0</v>
      </c>
      <c r="K1208" s="2">
        <v>162</v>
      </c>
      <c r="L1208" s="3">
        <v>1</v>
      </c>
      <c r="M1208" s="2">
        <v>162</v>
      </c>
      <c r="N1208" s="3">
        <f t="array" ref="N1208">$D$4</f>
        <v>3.55</v>
      </c>
      <c r="O1208" s="2">
        <f t="array" ref="O1208">IF(Tabela_padrão__GM_CONTAS_PAGAR_ABERTOS[[#This Row],[SIGLA_MOEDA]]="US$",Tabela_padrão__GM_CONTAS_PAGAR_ABERTOS[[#This Row],[VALOR_DOCUM]]*$D$4,Tabela_padrão__GM_CONTAS_PAGAR_ABERTOS[[#This Row],[SALDO_CONVERTIDO]])</f>
        <v>162</v>
      </c>
      <c r="P12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8" t="s">
        <v>28</v>
      </c>
      <c r="R1208" t="s">
        <v>1643</v>
      </c>
      <c r="S1208" s="1">
        <v>42557</v>
      </c>
      <c r="T1208" t="s">
        <v>2673</v>
      </c>
      <c r="U1208" s="3">
        <v>3.3532999999999999</v>
      </c>
      <c r="V1208" s="2">
        <f>Tabela_padrão__GM_CONTAS_PAGAR_ABERTOS[[#This Row],[PTAX DESEMB]]*Tabela_padrão__GM_CONTAS_PAGAR_ABERTOS[[#This Row],[VALOR_DOCUM]]</f>
        <v>543.2346</v>
      </c>
    </row>
    <row r="1209" spans="1:22" hidden="1" x14ac:dyDescent="0.2">
      <c r="A1209" t="s">
        <v>17</v>
      </c>
      <c r="B1209" t="s">
        <v>202</v>
      </c>
      <c r="C1209" s="1">
        <v>42545</v>
      </c>
      <c r="D1209" t="s">
        <v>2674</v>
      </c>
      <c r="E1209">
        <v>13115026</v>
      </c>
      <c r="F1209" t="s">
        <v>2675</v>
      </c>
      <c r="G1209" s="4">
        <v>42562</v>
      </c>
      <c r="H1209" t="s">
        <v>21</v>
      </c>
      <c r="I1209" s="2">
        <v>50</v>
      </c>
      <c r="J1209">
        <v>0</v>
      </c>
      <c r="K1209" s="2">
        <v>50</v>
      </c>
      <c r="L1209" s="3">
        <v>1</v>
      </c>
      <c r="M1209" s="2">
        <v>50</v>
      </c>
      <c r="N1209" s="3">
        <f t="array" ref="N1209">$D$4</f>
        <v>3.55</v>
      </c>
      <c r="O1209" s="2">
        <f t="array" ref="O1209">IF(Tabela_padrão__GM_CONTAS_PAGAR_ABERTOS[[#This Row],[SIGLA_MOEDA]]="US$",Tabela_padrão__GM_CONTAS_PAGAR_ABERTOS[[#This Row],[VALOR_DOCUM]]*$D$4,Tabela_padrão__GM_CONTAS_PAGAR_ABERTOS[[#This Row],[SALDO_CONVERTIDO]])</f>
        <v>50</v>
      </c>
      <c r="P12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09" t="s">
        <v>28</v>
      </c>
      <c r="R1209" t="s">
        <v>2676</v>
      </c>
      <c r="S1209" s="1">
        <v>42557</v>
      </c>
      <c r="T1209" t="s">
        <v>2677</v>
      </c>
      <c r="U1209" s="3">
        <v>3.3532999999999999</v>
      </c>
      <c r="V1209" s="2">
        <f>Tabela_padrão__GM_CONTAS_PAGAR_ABERTOS[[#This Row],[PTAX DESEMB]]*Tabela_padrão__GM_CONTAS_PAGAR_ABERTOS[[#This Row],[VALOR_DOCUM]]</f>
        <v>167.66499999999999</v>
      </c>
    </row>
    <row r="1210" spans="1:22" hidden="1" x14ac:dyDescent="0.2">
      <c r="A1210" t="s">
        <v>17</v>
      </c>
      <c r="B1210" t="s">
        <v>390</v>
      </c>
      <c r="C1210" s="1">
        <v>42549</v>
      </c>
      <c r="D1210" t="s">
        <v>610</v>
      </c>
      <c r="E1210">
        <v>13115006</v>
      </c>
      <c r="F1210" t="s">
        <v>2678</v>
      </c>
      <c r="G1210" s="4">
        <v>42569</v>
      </c>
      <c r="H1210" t="s">
        <v>21</v>
      </c>
      <c r="I1210" s="2">
        <v>978.91</v>
      </c>
      <c r="J1210">
        <v>0</v>
      </c>
      <c r="K1210" s="2">
        <v>978.91</v>
      </c>
      <c r="L1210" s="3">
        <v>1</v>
      </c>
      <c r="M1210" s="2">
        <v>978.91</v>
      </c>
      <c r="N1210" s="3">
        <f t="array" ref="N1210">$D$4</f>
        <v>3.55</v>
      </c>
      <c r="O1210" s="2">
        <f t="array" ref="O1210">IF(Tabela_padrão__GM_CONTAS_PAGAR_ABERTOS[[#This Row],[SIGLA_MOEDA]]="US$",Tabela_padrão__GM_CONTAS_PAGAR_ABERTOS[[#This Row],[VALOR_DOCUM]]*$D$4,Tabela_padrão__GM_CONTAS_PAGAR_ABERTOS[[#This Row],[SALDO_CONVERTIDO]])</f>
        <v>978.91</v>
      </c>
      <c r="P12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0" t="s">
        <v>28</v>
      </c>
      <c r="R1210" t="s">
        <v>2679</v>
      </c>
      <c r="S1210" s="1">
        <v>42557</v>
      </c>
      <c r="T1210" t="s">
        <v>2680</v>
      </c>
      <c r="U1210" s="3">
        <v>3.3934000000000002</v>
      </c>
      <c r="V1210" s="2">
        <f>Tabela_padrão__GM_CONTAS_PAGAR_ABERTOS[[#This Row],[PTAX DESEMB]]*Tabela_padrão__GM_CONTAS_PAGAR_ABERTOS[[#This Row],[VALOR_DOCUM]]</f>
        <v>3321.8331940000003</v>
      </c>
    </row>
    <row r="1211" spans="1:22" hidden="1" x14ac:dyDescent="0.2">
      <c r="A1211" t="s">
        <v>17</v>
      </c>
      <c r="B1211" t="s">
        <v>18</v>
      </c>
      <c r="C1211" s="1">
        <v>42549</v>
      </c>
      <c r="D1211" t="s">
        <v>610</v>
      </c>
      <c r="E1211">
        <v>13115006</v>
      </c>
      <c r="F1211" t="s">
        <v>2681</v>
      </c>
      <c r="G1211" s="4">
        <v>42569</v>
      </c>
      <c r="H1211" t="s">
        <v>21</v>
      </c>
      <c r="I1211" s="2">
        <v>930.66</v>
      </c>
      <c r="J1211">
        <v>0</v>
      </c>
      <c r="K1211" s="2">
        <v>930.66</v>
      </c>
      <c r="L1211" s="3">
        <v>1</v>
      </c>
      <c r="M1211" s="2">
        <v>930.66</v>
      </c>
      <c r="N1211" s="3">
        <f t="array" ref="N1211">$D$4</f>
        <v>3.55</v>
      </c>
      <c r="O1211" s="2">
        <f t="array" ref="O1211">IF(Tabela_padrão__GM_CONTAS_PAGAR_ABERTOS[[#This Row],[SIGLA_MOEDA]]="US$",Tabela_padrão__GM_CONTAS_PAGAR_ABERTOS[[#This Row],[VALOR_DOCUM]]*$D$4,Tabela_padrão__GM_CONTAS_PAGAR_ABERTOS[[#This Row],[SALDO_CONVERTIDO]])</f>
        <v>930.66</v>
      </c>
      <c r="P12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1" t="s">
        <v>28</v>
      </c>
      <c r="R1211" t="s">
        <v>2682</v>
      </c>
      <c r="S1211" s="1">
        <v>42557</v>
      </c>
      <c r="T1211" t="s">
        <v>2683</v>
      </c>
      <c r="U1211" s="3">
        <v>3.3934000000000002</v>
      </c>
      <c r="V1211" s="2">
        <f>Tabela_padrão__GM_CONTAS_PAGAR_ABERTOS[[#This Row],[PTAX DESEMB]]*Tabela_padrão__GM_CONTAS_PAGAR_ABERTOS[[#This Row],[VALOR_DOCUM]]</f>
        <v>3158.1016439999999</v>
      </c>
    </row>
    <row r="1212" spans="1:22" hidden="1" x14ac:dyDescent="0.2">
      <c r="A1212" t="s">
        <v>285</v>
      </c>
      <c r="B1212" t="s">
        <v>18</v>
      </c>
      <c r="C1212" s="1">
        <v>42545</v>
      </c>
      <c r="D1212" t="s">
        <v>1086</v>
      </c>
      <c r="E1212">
        <v>13108005</v>
      </c>
      <c r="F1212" t="s">
        <v>2684</v>
      </c>
      <c r="G1212" s="4">
        <v>42548</v>
      </c>
      <c r="H1212" t="s">
        <v>21</v>
      </c>
      <c r="I1212" s="2">
        <v>758.54</v>
      </c>
      <c r="J1212">
        <v>0</v>
      </c>
      <c r="K1212" s="2">
        <v>758.54</v>
      </c>
      <c r="L1212" s="3">
        <v>1</v>
      </c>
      <c r="M1212" s="2">
        <v>758.54</v>
      </c>
      <c r="N1212" s="3">
        <f t="array" ref="N1212">$D$4</f>
        <v>3.55</v>
      </c>
      <c r="O1212" s="2">
        <f t="array" ref="O1212">IF(Tabela_padrão__GM_CONTAS_PAGAR_ABERTOS[[#This Row],[SIGLA_MOEDA]]="US$",Tabela_padrão__GM_CONTAS_PAGAR_ABERTOS[[#This Row],[VALOR_DOCUM]]*$D$4,Tabela_padrão__GM_CONTAS_PAGAR_ABERTOS[[#This Row],[SALDO_CONVERTIDO]])</f>
        <v>758.54</v>
      </c>
      <c r="P12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2" t="s">
        <v>1088</v>
      </c>
      <c r="R1212" t="s">
        <v>2685</v>
      </c>
      <c r="S1212" s="1">
        <v>42557</v>
      </c>
      <c r="T1212" t="s">
        <v>2686</v>
      </c>
      <c r="U1212" s="3">
        <v>3.3532999999999999</v>
      </c>
      <c r="V1212" s="2">
        <f>Tabela_padrão__GM_CONTAS_PAGAR_ABERTOS[[#This Row],[PTAX DESEMB]]*Tabela_padrão__GM_CONTAS_PAGAR_ABERTOS[[#This Row],[VALOR_DOCUM]]</f>
        <v>2543.6121819999998</v>
      </c>
    </row>
    <row r="1213" spans="1:22" hidden="1" x14ac:dyDescent="0.2">
      <c r="A1213" t="s">
        <v>285</v>
      </c>
      <c r="B1213" t="s">
        <v>18</v>
      </c>
      <c r="C1213" s="1">
        <v>42548</v>
      </c>
      <c r="D1213" t="s">
        <v>1086</v>
      </c>
      <c r="E1213">
        <v>13108005</v>
      </c>
      <c r="F1213" t="s">
        <v>2687</v>
      </c>
      <c r="G1213" s="4">
        <v>42548</v>
      </c>
      <c r="H1213" t="s">
        <v>21</v>
      </c>
      <c r="I1213" s="2">
        <v>1780.6</v>
      </c>
      <c r="J1213">
        <v>0</v>
      </c>
      <c r="K1213" s="2">
        <v>1780.6</v>
      </c>
      <c r="L1213" s="3">
        <v>1</v>
      </c>
      <c r="M1213" s="2">
        <v>1780.6</v>
      </c>
      <c r="N1213" s="3">
        <f t="array" ref="N1213">$D$4</f>
        <v>3.55</v>
      </c>
      <c r="O1213" s="2">
        <f t="array" ref="O1213">IF(Tabela_padrão__GM_CONTAS_PAGAR_ABERTOS[[#This Row],[SIGLA_MOEDA]]="US$",Tabela_padrão__GM_CONTAS_PAGAR_ABERTOS[[#This Row],[VALOR_DOCUM]]*$D$4,Tabela_padrão__GM_CONTAS_PAGAR_ABERTOS[[#This Row],[SALDO_CONVERTIDO]])</f>
        <v>1780.6</v>
      </c>
      <c r="P12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3" t="s">
        <v>1088</v>
      </c>
      <c r="R1213" t="s">
        <v>2688</v>
      </c>
      <c r="S1213" s="1">
        <v>42557</v>
      </c>
      <c r="T1213" t="s">
        <v>2689</v>
      </c>
      <c r="U1213" s="3">
        <v>3.3772000000000002</v>
      </c>
      <c r="V1213" s="2">
        <f>Tabela_padrão__GM_CONTAS_PAGAR_ABERTOS[[#This Row],[PTAX DESEMB]]*Tabela_padrão__GM_CONTAS_PAGAR_ABERTOS[[#This Row],[VALOR_DOCUM]]</f>
        <v>6013.4423200000001</v>
      </c>
    </row>
    <row r="1214" spans="1:22" hidden="1" x14ac:dyDescent="0.2">
      <c r="A1214" t="s">
        <v>285</v>
      </c>
      <c r="B1214" t="s">
        <v>18</v>
      </c>
      <c r="C1214" s="1">
        <v>42548</v>
      </c>
      <c r="D1214" t="s">
        <v>1086</v>
      </c>
      <c r="E1214">
        <v>13108005</v>
      </c>
      <c r="F1214" t="s">
        <v>2690</v>
      </c>
      <c r="G1214" s="4">
        <v>42548</v>
      </c>
      <c r="H1214" t="s">
        <v>21</v>
      </c>
      <c r="I1214" s="2">
        <v>11.26</v>
      </c>
      <c r="J1214">
        <v>0</v>
      </c>
      <c r="K1214" s="2">
        <v>11.26</v>
      </c>
      <c r="L1214" s="3">
        <v>1</v>
      </c>
      <c r="M1214" s="2">
        <v>11.26</v>
      </c>
      <c r="N1214" s="3">
        <f t="array" ref="N1214">$D$4</f>
        <v>3.55</v>
      </c>
      <c r="O1214" s="2">
        <f t="array" ref="O1214">IF(Tabela_padrão__GM_CONTAS_PAGAR_ABERTOS[[#This Row],[SIGLA_MOEDA]]="US$",Tabela_padrão__GM_CONTAS_PAGAR_ABERTOS[[#This Row],[VALOR_DOCUM]]*$D$4,Tabela_padrão__GM_CONTAS_PAGAR_ABERTOS[[#This Row],[SALDO_CONVERTIDO]])</f>
        <v>11.26</v>
      </c>
      <c r="P12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4" t="s">
        <v>1088</v>
      </c>
      <c r="R1214" t="s">
        <v>2691</v>
      </c>
      <c r="S1214" s="1">
        <v>42557</v>
      </c>
      <c r="T1214" t="s">
        <v>2692</v>
      </c>
      <c r="U1214" s="3">
        <v>3.3772000000000002</v>
      </c>
      <c r="V1214" s="2">
        <f>Tabela_padrão__GM_CONTAS_PAGAR_ABERTOS[[#This Row],[PTAX DESEMB]]*Tabela_padrão__GM_CONTAS_PAGAR_ABERTOS[[#This Row],[VALOR_DOCUM]]</f>
        <v>38.027272000000004</v>
      </c>
    </row>
    <row r="1215" spans="1:22" x14ac:dyDescent="0.2">
      <c r="A1215" t="s">
        <v>17</v>
      </c>
      <c r="B1215" t="s">
        <v>18</v>
      </c>
      <c r="C1215" s="1">
        <v>41850</v>
      </c>
      <c r="D1215" t="s">
        <v>19</v>
      </c>
      <c r="E1215">
        <v>19105006</v>
      </c>
      <c r="F1215" t="s">
        <v>2808</v>
      </c>
      <c r="G1215" s="4">
        <v>42916</v>
      </c>
      <c r="H1215" t="s">
        <v>66</v>
      </c>
      <c r="I1215" s="2">
        <v>1666666.66</v>
      </c>
      <c r="K1215" s="2">
        <v>1666666.66</v>
      </c>
      <c r="L1215" s="3">
        <v>3.2904</v>
      </c>
      <c r="M1215" s="2">
        <v>5483999.9780639997</v>
      </c>
      <c r="N1215" s="3">
        <f t="array" ref="N1215">$D$4</f>
        <v>3.55</v>
      </c>
      <c r="O1215" s="2">
        <f t="array" ref="O1215">IF(Tabela_padrão__GM_CONTAS_PAGAR_ABERTOS[[#This Row],[SIGLA_MOEDA]]="US$",Tabela_padrão__GM_CONTAS_PAGAR_ABERTOS[[#This Row],[VALOR_DOCUM]]*$D$4,Tabela_padrão__GM_CONTAS_PAGAR_ABERTOS[[#This Row],[SALDO_CONVERTIDO]])</f>
        <v>5916666.6429999992</v>
      </c>
      <c r="P1215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1215" t="s">
        <v>637</v>
      </c>
      <c r="R1215" t="s">
        <v>2809</v>
      </c>
      <c r="S1215" s="1">
        <v>42557</v>
      </c>
      <c r="T1215" t="s">
        <v>2810</v>
      </c>
      <c r="U1215" s="3">
        <v>2.2277999999999998</v>
      </c>
      <c r="V1215" s="2">
        <f>Tabela_padrão__GM_CONTAS_PAGAR_ABERTOS[[#This Row],[PTAX DESEMB]]*Tabela_padrão__GM_CONTAS_PAGAR_ABERTOS[[#This Row],[VALOR_DOCUM]]</f>
        <v>3712999.9851479996</v>
      </c>
    </row>
    <row r="1216" spans="1:22" hidden="1" x14ac:dyDescent="0.2">
      <c r="A1216" t="s">
        <v>17</v>
      </c>
      <c r="B1216" t="s">
        <v>18</v>
      </c>
      <c r="C1216" s="1">
        <v>41394</v>
      </c>
      <c r="D1216" t="s">
        <v>31</v>
      </c>
      <c r="E1216">
        <v>13140003</v>
      </c>
      <c r="F1216" t="s">
        <v>32</v>
      </c>
      <c r="G1216" s="4">
        <v>45596</v>
      </c>
      <c r="H1216" t="s">
        <v>21</v>
      </c>
      <c r="I1216" s="2">
        <v>1583.33</v>
      </c>
      <c r="K1216" s="2">
        <v>1583.33</v>
      </c>
      <c r="L1216" s="3">
        <v>1</v>
      </c>
      <c r="M1216" s="2">
        <v>1583.33</v>
      </c>
      <c r="N1216" s="3">
        <f t="array" ref="N1216">$D$4</f>
        <v>3.55</v>
      </c>
      <c r="O1216" s="2">
        <f t="array" ref="O1216">IF(Tabela_padrão__GM_CONTAS_PAGAR_ABERTOS[[#This Row],[SIGLA_MOEDA]]="US$",Tabela_padrão__GM_CONTAS_PAGAR_ABERTOS[[#This Row],[VALOR_DOCUM]]*$D$4,Tabela_padrão__GM_CONTAS_PAGAR_ABERTOS[[#This Row],[SALDO_CONVERTIDO]])</f>
        <v>1583.33</v>
      </c>
      <c r="P12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6" t="s">
        <v>33</v>
      </c>
      <c r="R1216" t="s">
        <v>34</v>
      </c>
      <c r="S1216" s="1">
        <v>42557</v>
      </c>
      <c r="T1216" t="s">
        <v>2694</v>
      </c>
      <c r="U1216" s="3">
        <v>1.9999</v>
      </c>
      <c r="V1216" s="2">
        <f>Tabela_padrão__GM_CONTAS_PAGAR_ABERTOS[[#This Row],[PTAX DESEMB]]*Tabela_padrão__GM_CONTAS_PAGAR_ABERTOS[[#This Row],[VALOR_DOCUM]]</f>
        <v>3166.501667</v>
      </c>
    </row>
    <row r="1217" spans="1:22" hidden="1" x14ac:dyDescent="0.2">
      <c r="A1217" t="s">
        <v>17</v>
      </c>
      <c r="B1217" t="s">
        <v>18</v>
      </c>
      <c r="C1217" s="1">
        <v>41394</v>
      </c>
      <c r="D1217" t="s">
        <v>31</v>
      </c>
      <c r="E1217">
        <v>19105006</v>
      </c>
      <c r="F1217" t="s">
        <v>41</v>
      </c>
      <c r="G1217" s="4">
        <v>44500</v>
      </c>
      <c r="H1217" t="s">
        <v>21</v>
      </c>
      <c r="I1217" s="2">
        <v>19586.77</v>
      </c>
      <c r="K1217" s="2">
        <v>19586.77</v>
      </c>
      <c r="L1217" s="3">
        <v>1</v>
      </c>
      <c r="M1217" s="2">
        <v>19586.77</v>
      </c>
      <c r="N1217" s="3">
        <f t="array" ref="N1217">$D$4</f>
        <v>3.55</v>
      </c>
      <c r="O1217" s="2">
        <f t="array" ref="O1217">IF(Tabela_padrão__GM_CONTAS_PAGAR_ABERTOS[[#This Row],[SIGLA_MOEDA]]="US$",Tabela_padrão__GM_CONTAS_PAGAR_ABERTOS[[#This Row],[VALOR_DOCUM]]*$D$4,Tabela_padrão__GM_CONTAS_PAGAR_ABERTOS[[#This Row],[SALDO_CONVERTIDO]])</f>
        <v>19586.77</v>
      </c>
      <c r="P12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7" t="s">
        <v>38</v>
      </c>
      <c r="R1217" t="s">
        <v>34</v>
      </c>
      <c r="S1217" s="1">
        <v>42557</v>
      </c>
      <c r="T1217" t="s">
        <v>2695</v>
      </c>
      <c r="U1217" s="3">
        <v>1.9999</v>
      </c>
      <c r="V1217" s="2">
        <f>Tabela_padrão__GM_CONTAS_PAGAR_ABERTOS[[#This Row],[PTAX DESEMB]]*Tabela_padrão__GM_CONTAS_PAGAR_ABERTOS[[#This Row],[VALOR_DOCUM]]</f>
        <v>39171.581322999999</v>
      </c>
    </row>
    <row r="1218" spans="1:22" hidden="1" x14ac:dyDescent="0.2">
      <c r="A1218" t="s">
        <v>17</v>
      </c>
      <c r="B1218" t="s">
        <v>18</v>
      </c>
      <c r="C1218" s="1">
        <v>41394</v>
      </c>
      <c r="D1218" t="s">
        <v>31</v>
      </c>
      <c r="E1218">
        <v>19105006</v>
      </c>
      <c r="F1218" t="s">
        <v>37</v>
      </c>
      <c r="G1218" s="4">
        <v>44135</v>
      </c>
      <c r="H1218" t="s">
        <v>21</v>
      </c>
      <c r="I1218" s="2">
        <v>32793.5</v>
      </c>
      <c r="K1218" s="2">
        <v>32793.5</v>
      </c>
      <c r="L1218" s="3">
        <v>1</v>
      </c>
      <c r="M1218" s="2">
        <v>32793.5</v>
      </c>
      <c r="N1218" s="3">
        <f t="array" ref="N1218">$D$4</f>
        <v>3.55</v>
      </c>
      <c r="O1218" s="2">
        <f t="array" ref="O1218">IF(Tabela_padrão__GM_CONTAS_PAGAR_ABERTOS[[#This Row],[SIGLA_MOEDA]]="US$",Tabela_padrão__GM_CONTAS_PAGAR_ABERTOS[[#This Row],[VALOR_DOCUM]]*$D$4,Tabela_padrão__GM_CONTAS_PAGAR_ABERTOS[[#This Row],[SALDO_CONVERTIDO]])</f>
        <v>32793.5</v>
      </c>
      <c r="P12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8" t="s">
        <v>38</v>
      </c>
      <c r="R1218" t="s">
        <v>39</v>
      </c>
      <c r="S1218" s="1">
        <v>42557</v>
      </c>
      <c r="T1218" t="s">
        <v>2696</v>
      </c>
      <c r="U1218" s="3">
        <v>1.9999</v>
      </c>
      <c r="V1218" s="2">
        <f>Tabela_padrão__GM_CONTAS_PAGAR_ABERTOS[[#This Row],[PTAX DESEMB]]*Tabela_padrão__GM_CONTAS_PAGAR_ABERTOS[[#This Row],[VALOR_DOCUM]]</f>
        <v>65583.720650000003</v>
      </c>
    </row>
    <row r="1219" spans="1:22" hidden="1" x14ac:dyDescent="0.2">
      <c r="A1219" t="s">
        <v>17</v>
      </c>
      <c r="B1219" t="s">
        <v>18</v>
      </c>
      <c r="C1219" s="1">
        <v>41394</v>
      </c>
      <c r="D1219" t="s">
        <v>31</v>
      </c>
      <c r="E1219">
        <v>13140003</v>
      </c>
      <c r="F1219" t="s">
        <v>43</v>
      </c>
      <c r="G1219" s="4">
        <v>43039</v>
      </c>
      <c r="H1219" t="s">
        <v>21</v>
      </c>
      <c r="I1219" s="2">
        <v>11184.05</v>
      </c>
      <c r="K1219" s="2">
        <v>11184.05</v>
      </c>
      <c r="L1219" s="3">
        <v>1</v>
      </c>
      <c r="M1219" s="2">
        <v>11184.05</v>
      </c>
      <c r="N1219" s="3">
        <f t="array" ref="N1219">$D$4</f>
        <v>3.55</v>
      </c>
      <c r="O1219" s="2">
        <f t="array" ref="O1219">IF(Tabela_padrão__GM_CONTAS_PAGAR_ABERTOS[[#This Row],[SIGLA_MOEDA]]="US$",Tabela_padrão__GM_CONTAS_PAGAR_ABERTOS[[#This Row],[VALOR_DOCUM]]*$D$4,Tabela_padrão__GM_CONTAS_PAGAR_ABERTOS[[#This Row],[SALDO_CONVERTIDO]])</f>
        <v>11184.05</v>
      </c>
      <c r="P12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19" t="s">
        <v>33</v>
      </c>
      <c r="R1219" t="s">
        <v>39</v>
      </c>
      <c r="S1219" s="1">
        <v>42557</v>
      </c>
      <c r="T1219" t="s">
        <v>2697</v>
      </c>
      <c r="U1219" s="3">
        <v>1.9999</v>
      </c>
      <c r="V1219" s="2">
        <f>Tabela_padrão__GM_CONTAS_PAGAR_ABERTOS[[#This Row],[PTAX DESEMB]]*Tabela_padrão__GM_CONTAS_PAGAR_ABERTOS[[#This Row],[VALOR_DOCUM]]</f>
        <v>22366.981594999997</v>
      </c>
    </row>
    <row r="1220" spans="1:22" hidden="1" x14ac:dyDescent="0.2">
      <c r="A1220" t="s">
        <v>17</v>
      </c>
      <c r="B1220" t="s">
        <v>18</v>
      </c>
      <c r="C1220" s="1">
        <v>41850</v>
      </c>
      <c r="D1220" t="s">
        <v>19</v>
      </c>
      <c r="E1220">
        <v>13140003</v>
      </c>
      <c r="F1220" t="s">
        <v>2808</v>
      </c>
      <c r="G1220" s="4">
        <v>42916</v>
      </c>
      <c r="H1220" t="s">
        <v>66</v>
      </c>
      <c r="I1220" s="2">
        <v>110000</v>
      </c>
      <c r="K1220" s="2">
        <v>110000</v>
      </c>
      <c r="L1220" s="3">
        <v>3.2904</v>
      </c>
      <c r="M1220" s="2">
        <v>361944</v>
      </c>
      <c r="N1220" s="3">
        <f t="array" ref="N1220">$D$4</f>
        <v>3.55</v>
      </c>
      <c r="O1220" s="2">
        <f t="array" ref="O1220">IF(Tabela_padrão__GM_CONTAS_PAGAR_ABERTOS[[#This Row],[SIGLA_MOEDA]]="US$",Tabela_padrão__GM_CONTAS_PAGAR_ABERTOS[[#This Row],[VALOR_DOCUM]]*$D$4,Tabela_padrão__GM_CONTAS_PAGAR_ABERTOS[[#This Row],[SALDO_CONVERTIDO]])</f>
        <v>390500</v>
      </c>
      <c r="P1220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220" t="s">
        <v>268</v>
      </c>
      <c r="R1220" t="s">
        <v>2809</v>
      </c>
      <c r="S1220" s="1">
        <v>42557</v>
      </c>
      <c r="T1220" t="s">
        <v>3520</v>
      </c>
      <c r="U1220" s="3">
        <v>2.2277999999999998</v>
      </c>
      <c r="V1220" s="2">
        <f>Tabela_padrão__GM_CONTAS_PAGAR_ABERTOS[[#This Row],[PTAX DESEMB]]*Tabela_padrão__GM_CONTAS_PAGAR_ABERTOS[[#This Row],[VALOR_DOCUM]]</f>
        <v>245057.99999999997</v>
      </c>
    </row>
    <row r="1221" spans="1:22" hidden="1" x14ac:dyDescent="0.2">
      <c r="A1221" t="s">
        <v>17</v>
      </c>
      <c r="B1221" t="s">
        <v>18</v>
      </c>
      <c r="C1221" s="1">
        <v>41334</v>
      </c>
      <c r="D1221" t="s">
        <v>60</v>
      </c>
      <c r="E1221">
        <v>13140001</v>
      </c>
      <c r="F1221" t="s">
        <v>4128</v>
      </c>
      <c r="G1221" s="4">
        <v>42916</v>
      </c>
      <c r="H1221" t="s">
        <v>21</v>
      </c>
      <c r="I1221" s="2">
        <v>966.63</v>
      </c>
      <c r="K1221" s="2">
        <v>966.63</v>
      </c>
      <c r="L1221" s="3">
        <v>1</v>
      </c>
      <c r="M1221" s="2">
        <v>966.63</v>
      </c>
      <c r="N1221" s="3">
        <f t="array" ref="N1221">$D$4</f>
        <v>3.55</v>
      </c>
      <c r="O1221" s="2">
        <f t="array" ref="O1221">IF(Tabela_padrão__GM_CONTAS_PAGAR_ABERTOS[[#This Row],[SIGLA_MOEDA]]="US$",Tabela_padrão__GM_CONTAS_PAGAR_ABERTOS[[#This Row],[VALOR_DOCUM]]*$D$4,Tabela_padrão__GM_CONTAS_PAGAR_ABERTOS[[#This Row],[SALDO_CONVERTIDO]])</f>
        <v>966.63</v>
      </c>
      <c r="P12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1" t="s">
        <v>47</v>
      </c>
      <c r="R1221" t="s">
        <v>4129</v>
      </c>
      <c r="S1221" s="1">
        <v>42557</v>
      </c>
      <c r="T1221" t="s">
        <v>4130</v>
      </c>
      <c r="U1221" s="3">
        <v>1.9754</v>
      </c>
      <c r="V1221" s="2">
        <f>Tabela_padrão__GM_CONTAS_PAGAR_ABERTOS[[#This Row],[PTAX DESEMB]]*Tabela_padrão__GM_CONTAS_PAGAR_ABERTOS[[#This Row],[VALOR_DOCUM]]</f>
        <v>1909.480902</v>
      </c>
    </row>
    <row r="1222" spans="1:22" hidden="1" x14ac:dyDescent="0.2">
      <c r="A1222" t="s">
        <v>17</v>
      </c>
      <c r="B1222" t="s">
        <v>18</v>
      </c>
      <c r="C1222" s="1">
        <v>41340</v>
      </c>
      <c r="D1222" t="s">
        <v>60</v>
      </c>
      <c r="E1222">
        <v>19105002</v>
      </c>
      <c r="F1222" t="s">
        <v>4128</v>
      </c>
      <c r="G1222" s="4">
        <v>42916</v>
      </c>
      <c r="H1222" t="s">
        <v>21</v>
      </c>
      <c r="I1222" s="2">
        <v>76497.740000000005</v>
      </c>
      <c r="K1222" s="2">
        <v>76497.740000000005</v>
      </c>
      <c r="L1222" s="3">
        <v>1</v>
      </c>
      <c r="M1222" s="2">
        <v>76497.740000000005</v>
      </c>
      <c r="N1222" s="3">
        <f t="array" ref="N1222">$D$4</f>
        <v>3.55</v>
      </c>
      <c r="O1222" s="2">
        <f t="array" ref="O1222">IF(Tabela_padrão__GM_CONTAS_PAGAR_ABERTOS[[#This Row],[SIGLA_MOEDA]]="US$",Tabela_padrão__GM_CONTAS_PAGAR_ABERTOS[[#This Row],[VALOR_DOCUM]]*$D$4,Tabela_padrão__GM_CONTAS_PAGAR_ABERTOS[[#This Row],[SALDO_CONVERTIDO]])</f>
        <v>76497.740000000005</v>
      </c>
      <c r="P12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2" t="s">
        <v>62</v>
      </c>
      <c r="R1222" t="s">
        <v>4129</v>
      </c>
      <c r="S1222" s="1">
        <v>42557</v>
      </c>
      <c r="T1222" t="s">
        <v>5599</v>
      </c>
      <c r="U1222" s="3">
        <v>1.9673</v>
      </c>
      <c r="V1222" s="2">
        <f>Tabela_padrão__GM_CONTAS_PAGAR_ABERTOS[[#This Row],[PTAX DESEMB]]*Tabela_padrão__GM_CONTAS_PAGAR_ABERTOS[[#This Row],[VALOR_DOCUM]]</f>
        <v>150494.00390200003</v>
      </c>
    </row>
    <row r="1223" spans="1:22" hidden="1" x14ac:dyDescent="0.2">
      <c r="A1223" t="s">
        <v>17</v>
      </c>
      <c r="B1223" t="s">
        <v>18</v>
      </c>
      <c r="C1223" s="1">
        <v>42277</v>
      </c>
      <c r="D1223" t="s">
        <v>60</v>
      </c>
      <c r="E1223">
        <v>19105002</v>
      </c>
      <c r="F1223" t="s">
        <v>365</v>
      </c>
      <c r="G1223" s="4">
        <v>42926</v>
      </c>
      <c r="H1223" t="s">
        <v>21</v>
      </c>
      <c r="I1223" s="2">
        <v>9113.31</v>
      </c>
      <c r="K1223" s="2">
        <v>9113.31</v>
      </c>
      <c r="L1223" s="3">
        <v>1</v>
      </c>
      <c r="M1223" s="2">
        <v>9113.31</v>
      </c>
      <c r="N1223" s="3">
        <f t="array" ref="N1223">$D$4</f>
        <v>3.55</v>
      </c>
      <c r="O1223" s="2">
        <f t="array" ref="O1223">IF(Tabela_padrão__GM_CONTAS_PAGAR_ABERTOS[[#This Row],[SIGLA_MOEDA]]="US$",Tabela_padrão__GM_CONTAS_PAGAR_ABERTOS[[#This Row],[VALOR_DOCUM]]*$D$4,Tabela_padrão__GM_CONTAS_PAGAR_ABERTOS[[#This Row],[SALDO_CONVERTIDO]])</f>
        <v>9113.31</v>
      </c>
      <c r="P12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3" t="s">
        <v>62</v>
      </c>
      <c r="R1223" t="s">
        <v>366</v>
      </c>
      <c r="S1223" s="1">
        <v>42557</v>
      </c>
      <c r="T1223" t="s">
        <v>1335</v>
      </c>
      <c r="U1223" s="3">
        <v>4.1172000000000004</v>
      </c>
      <c r="V1223" s="2">
        <f>Tabela_padrão__GM_CONTAS_PAGAR_ABERTOS[[#This Row],[PTAX DESEMB]]*Tabela_padrão__GM_CONTAS_PAGAR_ABERTOS[[#This Row],[VALOR_DOCUM]]</f>
        <v>37521.319931999999</v>
      </c>
    </row>
    <row r="1224" spans="1:22" hidden="1" x14ac:dyDescent="0.2">
      <c r="A1224" t="s">
        <v>45</v>
      </c>
      <c r="B1224" t="s">
        <v>18</v>
      </c>
      <c r="C1224" s="1">
        <v>41319</v>
      </c>
      <c r="D1224" t="s">
        <v>91</v>
      </c>
      <c r="E1224">
        <v>19105002</v>
      </c>
      <c r="F1224" t="s">
        <v>102</v>
      </c>
      <c r="G1224" s="4">
        <v>42931</v>
      </c>
      <c r="H1224" t="s">
        <v>21</v>
      </c>
      <c r="I1224" s="2">
        <v>8000</v>
      </c>
      <c r="K1224" s="2">
        <v>8000</v>
      </c>
      <c r="L1224" s="3">
        <v>1</v>
      </c>
      <c r="M1224" s="2">
        <v>8000</v>
      </c>
      <c r="N1224" s="3">
        <f t="array" ref="N1224">$D$4</f>
        <v>3.55</v>
      </c>
      <c r="O1224" s="2">
        <f t="array" ref="O1224">IF(Tabela_padrão__GM_CONTAS_PAGAR_ABERTOS[[#This Row],[SIGLA_MOEDA]]="US$",Tabela_padrão__GM_CONTAS_PAGAR_ABERTOS[[#This Row],[VALOR_DOCUM]]*$D$4,Tabela_padrão__GM_CONTAS_PAGAR_ABERTOS[[#This Row],[SALDO_CONVERTIDO]])</f>
        <v>8000</v>
      </c>
      <c r="P12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4" t="s">
        <v>93</v>
      </c>
      <c r="R1224" t="s">
        <v>103</v>
      </c>
      <c r="S1224" s="1">
        <v>42557</v>
      </c>
      <c r="T1224" t="s">
        <v>108</v>
      </c>
      <c r="U1224" s="3">
        <v>1.9670000000000001</v>
      </c>
      <c r="V1224" s="2">
        <f>Tabela_padrão__GM_CONTAS_PAGAR_ABERTOS[[#This Row],[PTAX DESEMB]]*Tabela_padrão__GM_CONTAS_PAGAR_ABERTOS[[#This Row],[VALOR_DOCUM]]</f>
        <v>15736</v>
      </c>
    </row>
    <row r="1225" spans="1:22" hidden="1" x14ac:dyDescent="0.2">
      <c r="A1225" t="s">
        <v>17</v>
      </c>
      <c r="B1225" t="s">
        <v>18</v>
      </c>
      <c r="C1225" s="1">
        <v>42249</v>
      </c>
      <c r="D1225" t="s">
        <v>19</v>
      </c>
      <c r="E1225">
        <v>13140001</v>
      </c>
      <c r="F1225" t="s">
        <v>445</v>
      </c>
      <c r="G1225" s="4">
        <v>42931</v>
      </c>
      <c r="H1225" t="s">
        <v>21</v>
      </c>
      <c r="I1225" s="2">
        <v>137744.4</v>
      </c>
      <c r="K1225" s="2">
        <v>137744.4</v>
      </c>
      <c r="L1225" s="3">
        <v>1</v>
      </c>
      <c r="M1225" s="2">
        <v>137744.4</v>
      </c>
      <c r="N1225" s="3">
        <f t="array" ref="N1225">$D$4</f>
        <v>3.55</v>
      </c>
      <c r="O1225" s="2">
        <f t="array" ref="O1225">IF(Tabela_padrão__GM_CONTAS_PAGAR_ABERTOS[[#This Row],[SIGLA_MOEDA]]="US$",Tabela_padrão__GM_CONTAS_PAGAR_ABERTOS[[#This Row],[VALOR_DOCUM]]*$D$4,Tabela_padrão__GM_CONTAS_PAGAR_ABERTOS[[#This Row],[SALDO_CONVERTIDO]])</f>
        <v>137744.4</v>
      </c>
      <c r="P12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5" t="s">
        <v>47</v>
      </c>
      <c r="R1225" t="s">
        <v>446</v>
      </c>
      <c r="S1225" s="1">
        <v>42557</v>
      </c>
      <c r="T1225" t="s">
        <v>448</v>
      </c>
      <c r="U1225" s="3">
        <v>3.6724999999999999</v>
      </c>
      <c r="V1225" s="2">
        <f>Tabela_padrão__GM_CONTAS_PAGAR_ABERTOS[[#This Row],[PTAX DESEMB]]*Tabela_padrão__GM_CONTAS_PAGAR_ABERTOS[[#This Row],[VALOR_DOCUM]]</f>
        <v>505866.30899999995</v>
      </c>
    </row>
    <row r="1226" spans="1:22" hidden="1" x14ac:dyDescent="0.2">
      <c r="A1226" t="s">
        <v>45</v>
      </c>
      <c r="B1226" t="s">
        <v>18</v>
      </c>
      <c r="C1226" s="1">
        <v>41331</v>
      </c>
      <c r="D1226" t="s">
        <v>19</v>
      </c>
      <c r="E1226">
        <v>13140001</v>
      </c>
      <c r="F1226" t="s">
        <v>46</v>
      </c>
      <c r="G1226" s="4">
        <v>42931</v>
      </c>
      <c r="H1226" t="s">
        <v>21</v>
      </c>
      <c r="I1226" s="2">
        <v>285.07</v>
      </c>
      <c r="K1226" s="2">
        <v>285.07</v>
      </c>
      <c r="L1226" s="3">
        <v>1</v>
      </c>
      <c r="M1226" s="2">
        <v>285.07</v>
      </c>
      <c r="N1226" s="3">
        <f t="array" ref="N1226">$D$4</f>
        <v>3.55</v>
      </c>
      <c r="O1226" s="2">
        <f t="array" ref="O1226">IF(Tabela_padrão__GM_CONTAS_PAGAR_ABERTOS[[#This Row],[SIGLA_MOEDA]]="US$",Tabela_padrão__GM_CONTAS_PAGAR_ABERTOS[[#This Row],[VALOR_DOCUM]]*$D$4,Tabela_padrão__GM_CONTAS_PAGAR_ABERTOS[[#This Row],[SALDO_CONVERTIDO]])</f>
        <v>285.07</v>
      </c>
      <c r="P12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6" t="s">
        <v>47</v>
      </c>
      <c r="R1226" t="s">
        <v>48</v>
      </c>
      <c r="S1226" s="1">
        <v>42557</v>
      </c>
      <c r="T1226" t="s">
        <v>1958</v>
      </c>
      <c r="U1226" s="3">
        <v>1.9676</v>
      </c>
      <c r="V1226" s="2">
        <f>Tabela_padrão__GM_CONTAS_PAGAR_ABERTOS[[#This Row],[PTAX DESEMB]]*Tabela_padrão__GM_CONTAS_PAGAR_ABERTOS[[#This Row],[VALOR_DOCUM]]</f>
        <v>560.90373199999999</v>
      </c>
    </row>
    <row r="1227" spans="1:22" hidden="1" x14ac:dyDescent="0.2">
      <c r="A1227" t="s">
        <v>45</v>
      </c>
      <c r="B1227" t="s">
        <v>18</v>
      </c>
      <c r="C1227" s="1">
        <v>41339</v>
      </c>
      <c r="D1227" t="s">
        <v>91</v>
      </c>
      <c r="E1227">
        <v>19105002</v>
      </c>
      <c r="F1227" t="s">
        <v>92</v>
      </c>
      <c r="G1227" s="4">
        <v>42931</v>
      </c>
      <c r="H1227" t="s">
        <v>21</v>
      </c>
      <c r="I1227" s="2">
        <v>20000</v>
      </c>
      <c r="K1227" s="2">
        <v>20000</v>
      </c>
      <c r="L1227" s="3">
        <v>1</v>
      </c>
      <c r="M1227" s="2">
        <v>20000</v>
      </c>
      <c r="N1227" s="3">
        <f t="array" ref="N1227">$D$4</f>
        <v>3.55</v>
      </c>
      <c r="O1227" s="2">
        <f t="array" ref="O1227">IF(Tabela_padrão__GM_CONTAS_PAGAR_ABERTOS[[#This Row],[SIGLA_MOEDA]]="US$",Tabela_padrão__GM_CONTAS_PAGAR_ABERTOS[[#This Row],[VALOR_DOCUM]]*$D$4,Tabela_padrão__GM_CONTAS_PAGAR_ABERTOS[[#This Row],[SALDO_CONVERTIDO]])</f>
        <v>20000</v>
      </c>
      <c r="P12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7" t="s">
        <v>93</v>
      </c>
      <c r="R1227" t="s">
        <v>94</v>
      </c>
      <c r="S1227" s="1">
        <v>42557</v>
      </c>
      <c r="T1227" t="s">
        <v>1967</v>
      </c>
      <c r="U1227" s="3">
        <v>1.9693000000000001</v>
      </c>
      <c r="V1227" s="2">
        <f>Tabela_padrão__GM_CONTAS_PAGAR_ABERTOS[[#This Row],[PTAX DESEMB]]*Tabela_padrão__GM_CONTAS_PAGAR_ABERTOS[[#This Row],[VALOR_DOCUM]]</f>
        <v>39386</v>
      </c>
    </row>
    <row r="1228" spans="1:22" hidden="1" x14ac:dyDescent="0.2">
      <c r="A1228" t="s">
        <v>45</v>
      </c>
      <c r="B1228" t="s">
        <v>18</v>
      </c>
      <c r="C1228" s="1">
        <v>41925</v>
      </c>
      <c r="D1228" t="s">
        <v>122</v>
      </c>
      <c r="E1228">
        <v>19105002</v>
      </c>
      <c r="F1228" t="s">
        <v>248</v>
      </c>
      <c r="G1228" s="4">
        <v>42931</v>
      </c>
      <c r="H1228" t="s">
        <v>21</v>
      </c>
      <c r="I1228" s="2">
        <v>3033.33</v>
      </c>
      <c r="K1228" s="2">
        <v>3033.33</v>
      </c>
      <c r="L1228" s="3">
        <v>1</v>
      </c>
      <c r="M1228" s="2">
        <v>3033.33</v>
      </c>
      <c r="N1228" s="3">
        <f t="array" ref="N1228">$D$4</f>
        <v>3.55</v>
      </c>
      <c r="O1228" s="2">
        <f t="array" ref="O1228">IF(Tabela_padrão__GM_CONTAS_PAGAR_ABERTOS[[#This Row],[SIGLA_MOEDA]]="US$",Tabela_padrão__GM_CONTAS_PAGAR_ABERTOS[[#This Row],[VALOR_DOCUM]]*$D$4,Tabela_padrão__GM_CONTAS_PAGAR_ABERTOS[[#This Row],[SALDO_CONVERTIDO]])</f>
        <v>3033.33</v>
      </c>
      <c r="P12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8" t="s">
        <v>211</v>
      </c>
      <c r="R1228" t="s">
        <v>249</v>
      </c>
      <c r="S1228" s="1">
        <v>42557</v>
      </c>
      <c r="T1228" t="s">
        <v>2077</v>
      </c>
      <c r="U1228" s="3">
        <v>2.4102999999999999</v>
      </c>
      <c r="V1228" s="2">
        <f>Tabela_padrão__GM_CONTAS_PAGAR_ABERTOS[[#This Row],[PTAX DESEMB]]*Tabela_padrão__GM_CONTAS_PAGAR_ABERTOS[[#This Row],[VALOR_DOCUM]]</f>
        <v>7311.235298999999</v>
      </c>
    </row>
    <row r="1229" spans="1:22" hidden="1" x14ac:dyDescent="0.2">
      <c r="A1229" t="s">
        <v>17</v>
      </c>
      <c r="B1229" t="s">
        <v>18</v>
      </c>
      <c r="C1229" s="1">
        <v>42249</v>
      </c>
      <c r="D1229" t="s">
        <v>19</v>
      </c>
      <c r="E1229">
        <v>19105002</v>
      </c>
      <c r="F1229" t="s">
        <v>2180</v>
      </c>
      <c r="G1229" s="4">
        <v>42931</v>
      </c>
      <c r="H1229" t="s">
        <v>21</v>
      </c>
      <c r="I1229" s="2">
        <v>360000</v>
      </c>
      <c r="K1229" s="2">
        <v>360000</v>
      </c>
      <c r="L1229" s="3">
        <v>1</v>
      </c>
      <c r="M1229" s="2">
        <v>360000</v>
      </c>
      <c r="N1229" s="3">
        <f t="array" ref="N1229">$D$4</f>
        <v>3.55</v>
      </c>
      <c r="O1229" s="2">
        <f t="array" ref="O1229">IF(Tabela_padrão__GM_CONTAS_PAGAR_ABERTOS[[#This Row],[SIGLA_MOEDA]]="US$",Tabela_padrão__GM_CONTAS_PAGAR_ABERTOS[[#This Row],[VALOR_DOCUM]]*$D$4,Tabela_padrão__GM_CONTAS_PAGAR_ABERTOS[[#This Row],[SALDO_CONVERTIDO]])</f>
        <v>360000</v>
      </c>
      <c r="P12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29" t="s">
        <v>22</v>
      </c>
      <c r="R1229" t="s">
        <v>446</v>
      </c>
      <c r="S1229" s="1">
        <v>42557</v>
      </c>
      <c r="T1229" t="s">
        <v>2181</v>
      </c>
      <c r="U1229" s="3">
        <v>3.6724999999999999</v>
      </c>
      <c r="V1229" s="2">
        <f>Tabela_padrão__GM_CONTAS_PAGAR_ABERTOS[[#This Row],[PTAX DESEMB]]*Tabela_padrão__GM_CONTAS_PAGAR_ABERTOS[[#This Row],[VALOR_DOCUM]]</f>
        <v>1322100</v>
      </c>
    </row>
    <row r="1230" spans="1:22" hidden="1" x14ac:dyDescent="0.2">
      <c r="A1230" t="s">
        <v>45</v>
      </c>
      <c r="B1230" t="s">
        <v>18</v>
      </c>
      <c r="C1230" s="1">
        <v>41925</v>
      </c>
      <c r="D1230" t="s">
        <v>122</v>
      </c>
      <c r="E1230">
        <v>13140001</v>
      </c>
      <c r="F1230" t="s">
        <v>248</v>
      </c>
      <c r="G1230" s="4">
        <v>42931</v>
      </c>
      <c r="H1230" t="s">
        <v>21</v>
      </c>
      <c r="I1230" s="2">
        <v>253.42</v>
      </c>
      <c r="K1230" s="2">
        <v>253.42</v>
      </c>
      <c r="L1230" s="3">
        <v>1</v>
      </c>
      <c r="M1230" s="2">
        <v>253.42</v>
      </c>
      <c r="N1230" s="3">
        <f t="array" ref="N1230">$D$4</f>
        <v>3.55</v>
      </c>
      <c r="O1230" s="2">
        <f t="array" ref="O1230">IF(Tabela_padrão__GM_CONTAS_PAGAR_ABERTOS[[#This Row],[SIGLA_MOEDA]]="US$",Tabela_padrão__GM_CONTAS_PAGAR_ABERTOS[[#This Row],[VALOR_DOCUM]]*$D$4,Tabela_padrão__GM_CONTAS_PAGAR_ABERTOS[[#This Row],[SALDO_CONVERTIDO]])</f>
        <v>253.42</v>
      </c>
      <c r="P12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0" t="s">
        <v>47</v>
      </c>
      <c r="R1230" t="s">
        <v>249</v>
      </c>
      <c r="S1230" s="1">
        <v>42557</v>
      </c>
      <c r="T1230" t="s">
        <v>2815</v>
      </c>
      <c r="U1230" s="3">
        <v>2.4102999999999999</v>
      </c>
      <c r="V1230" s="2">
        <f>Tabela_padrão__GM_CONTAS_PAGAR_ABERTOS[[#This Row],[PTAX DESEMB]]*Tabela_padrão__GM_CONTAS_PAGAR_ABERTOS[[#This Row],[VALOR_DOCUM]]</f>
        <v>610.81822599999998</v>
      </c>
    </row>
    <row r="1231" spans="1:22" hidden="1" x14ac:dyDescent="0.2">
      <c r="A1231" t="s">
        <v>45</v>
      </c>
      <c r="B1231" t="s">
        <v>18</v>
      </c>
      <c r="C1231" s="1">
        <v>41439</v>
      </c>
      <c r="D1231" t="s">
        <v>122</v>
      </c>
      <c r="E1231">
        <v>19105002</v>
      </c>
      <c r="F1231" t="s">
        <v>123</v>
      </c>
      <c r="G1231" s="4">
        <v>42931</v>
      </c>
      <c r="H1231" t="s">
        <v>21</v>
      </c>
      <c r="I1231" s="2">
        <v>8166.67</v>
      </c>
      <c r="K1231" s="2">
        <v>8166.67</v>
      </c>
      <c r="L1231" s="3">
        <v>1</v>
      </c>
      <c r="M1231" s="2">
        <v>8166.67</v>
      </c>
      <c r="N1231" s="3">
        <f t="array" ref="N1231">$D$4</f>
        <v>3.55</v>
      </c>
      <c r="O1231" s="2">
        <f t="array" ref="O1231">IF(Tabela_padrão__GM_CONTAS_PAGAR_ABERTOS[[#This Row],[SIGLA_MOEDA]]="US$",Tabela_padrão__GM_CONTAS_PAGAR_ABERTOS[[#This Row],[VALOR_DOCUM]]*$D$4,Tabela_padrão__GM_CONTAS_PAGAR_ABERTOS[[#This Row],[SALDO_CONVERTIDO]])</f>
        <v>8166.67</v>
      </c>
      <c r="P12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1" t="s">
        <v>124</v>
      </c>
      <c r="R1231" t="s">
        <v>125</v>
      </c>
      <c r="S1231" s="1">
        <v>42557</v>
      </c>
      <c r="T1231" t="s">
        <v>3467</v>
      </c>
      <c r="U1231" s="3">
        <v>2.1446999999999998</v>
      </c>
      <c r="V1231" s="2">
        <f>Tabela_padrão__GM_CONTAS_PAGAR_ABERTOS[[#This Row],[PTAX DESEMB]]*Tabela_padrão__GM_CONTAS_PAGAR_ABERTOS[[#This Row],[VALOR_DOCUM]]</f>
        <v>17515.057149</v>
      </c>
    </row>
    <row r="1232" spans="1:22" hidden="1" x14ac:dyDescent="0.2">
      <c r="A1232" t="s">
        <v>45</v>
      </c>
      <c r="B1232" t="s">
        <v>18</v>
      </c>
      <c r="C1232" s="1">
        <v>41319</v>
      </c>
      <c r="D1232" t="s">
        <v>91</v>
      </c>
      <c r="E1232">
        <v>19105002</v>
      </c>
      <c r="F1232" t="s">
        <v>99</v>
      </c>
      <c r="G1232" s="4">
        <v>42931</v>
      </c>
      <c r="H1232" t="s">
        <v>21</v>
      </c>
      <c r="I1232" s="2">
        <v>2833.33</v>
      </c>
      <c r="K1232" s="2">
        <v>2833.33</v>
      </c>
      <c r="L1232" s="3">
        <v>1</v>
      </c>
      <c r="M1232" s="2">
        <v>2833.33</v>
      </c>
      <c r="N1232" s="3">
        <f t="array" ref="N1232">$D$4</f>
        <v>3.55</v>
      </c>
      <c r="O1232" s="2">
        <f t="array" ref="O1232">IF(Tabela_padrão__GM_CONTAS_PAGAR_ABERTOS[[#This Row],[SIGLA_MOEDA]]="US$",Tabela_padrão__GM_CONTAS_PAGAR_ABERTOS[[#This Row],[VALOR_DOCUM]]*$D$4,Tabela_padrão__GM_CONTAS_PAGAR_ABERTOS[[#This Row],[SALDO_CONVERTIDO]])</f>
        <v>2833.33</v>
      </c>
      <c r="P12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2" t="s">
        <v>93</v>
      </c>
      <c r="R1232" t="s">
        <v>100</v>
      </c>
      <c r="S1232" s="1">
        <v>42557</v>
      </c>
      <c r="T1232" t="s">
        <v>4140</v>
      </c>
      <c r="U1232" s="3">
        <v>1.9670000000000001</v>
      </c>
      <c r="V1232" s="2">
        <f>Tabela_padrão__GM_CONTAS_PAGAR_ABERTOS[[#This Row],[PTAX DESEMB]]*Tabela_padrão__GM_CONTAS_PAGAR_ABERTOS[[#This Row],[VALOR_DOCUM]]</f>
        <v>5573.1601099999998</v>
      </c>
    </row>
    <row r="1233" spans="1:22" hidden="1" x14ac:dyDescent="0.2">
      <c r="A1233" t="s">
        <v>45</v>
      </c>
      <c r="B1233" t="s">
        <v>18</v>
      </c>
      <c r="C1233" s="1">
        <v>41823</v>
      </c>
      <c r="D1233" t="s">
        <v>72</v>
      </c>
      <c r="E1233">
        <v>13140001</v>
      </c>
      <c r="F1233" t="s">
        <v>233</v>
      </c>
      <c r="G1233" s="4">
        <v>42931</v>
      </c>
      <c r="H1233" t="s">
        <v>21</v>
      </c>
      <c r="I1233" s="2">
        <v>1330.46</v>
      </c>
      <c r="K1233" s="2">
        <v>1330.46</v>
      </c>
      <c r="L1233" s="3">
        <v>1</v>
      </c>
      <c r="M1233" s="2">
        <v>1330.46</v>
      </c>
      <c r="N1233" s="3">
        <f t="array" ref="N1233">$D$4</f>
        <v>3.55</v>
      </c>
      <c r="O1233" s="2">
        <f t="array" ref="O1233">IF(Tabela_padrão__GM_CONTAS_PAGAR_ABERTOS[[#This Row],[SIGLA_MOEDA]]="US$",Tabela_padrão__GM_CONTAS_PAGAR_ABERTOS[[#This Row],[VALOR_DOCUM]]*$D$4,Tabela_padrão__GM_CONTAS_PAGAR_ABERTOS[[#This Row],[SALDO_CONVERTIDO]])</f>
        <v>1330.46</v>
      </c>
      <c r="P12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3" t="s">
        <v>47</v>
      </c>
      <c r="R1233" t="s">
        <v>234</v>
      </c>
      <c r="S1233" s="1">
        <v>42557</v>
      </c>
      <c r="T1233" t="s">
        <v>4223</v>
      </c>
      <c r="U1233" s="3">
        <v>2.2134</v>
      </c>
      <c r="V1233" s="2">
        <f>Tabela_padrão__GM_CONTAS_PAGAR_ABERTOS[[#This Row],[PTAX DESEMB]]*Tabela_padrão__GM_CONTAS_PAGAR_ABERTOS[[#This Row],[VALOR_DOCUM]]</f>
        <v>2944.8401640000002</v>
      </c>
    </row>
    <row r="1234" spans="1:22" hidden="1" x14ac:dyDescent="0.2">
      <c r="A1234" t="s">
        <v>45</v>
      </c>
      <c r="B1234" t="s">
        <v>18</v>
      </c>
      <c r="C1234" s="1">
        <v>41332</v>
      </c>
      <c r="D1234" t="s">
        <v>19</v>
      </c>
      <c r="E1234">
        <v>19105002</v>
      </c>
      <c r="F1234" t="s">
        <v>46</v>
      </c>
      <c r="G1234" s="4">
        <v>42931</v>
      </c>
      <c r="H1234" t="s">
        <v>21</v>
      </c>
      <c r="I1234" s="2">
        <v>5386.36</v>
      </c>
      <c r="K1234" s="2">
        <v>5386.36</v>
      </c>
      <c r="L1234" s="3">
        <v>1</v>
      </c>
      <c r="M1234" s="2">
        <v>5386.36</v>
      </c>
      <c r="N1234" s="3">
        <f t="array" ref="N1234">$D$4</f>
        <v>3.55</v>
      </c>
      <c r="O1234" s="2">
        <f t="array" ref="O1234">IF(Tabela_padrão__GM_CONTAS_PAGAR_ABERTOS[[#This Row],[SIGLA_MOEDA]]="US$",Tabela_padrão__GM_CONTAS_PAGAR_ABERTOS[[#This Row],[VALOR_DOCUM]]*$D$4,Tabela_padrão__GM_CONTAS_PAGAR_ABERTOS[[#This Row],[SALDO_CONVERTIDO]])</f>
        <v>5386.36</v>
      </c>
      <c r="P12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4" t="s">
        <v>22</v>
      </c>
      <c r="R1234" t="s">
        <v>48</v>
      </c>
      <c r="S1234" s="1">
        <v>42557</v>
      </c>
      <c r="T1234" t="s">
        <v>4879</v>
      </c>
      <c r="U1234" s="3">
        <v>1.9818</v>
      </c>
      <c r="V1234" s="2">
        <f>Tabela_padrão__GM_CONTAS_PAGAR_ABERTOS[[#This Row],[PTAX DESEMB]]*Tabela_padrão__GM_CONTAS_PAGAR_ABERTOS[[#This Row],[VALOR_DOCUM]]</f>
        <v>10674.688247999999</v>
      </c>
    </row>
    <row r="1235" spans="1:22" hidden="1" x14ac:dyDescent="0.2">
      <c r="A1235" t="s">
        <v>45</v>
      </c>
      <c r="B1235" t="s">
        <v>18</v>
      </c>
      <c r="C1235" s="1">
        <v>41319</v>
      </c>
      <c r="D1235" t="s">
        <v>91</v>
      </c>
      <c r="E1235">
        <v>13140001</v>
      </c>
      <c r="F1235" t="s">
        <v>102</v>
      </c>
      <c r="G1235" s="4">
        <v>42931</v>
      </c>
      <c r="H1235" t="s">
        <v>21</v>
      </c>
      <c r="I1235" s="2">
        <v>113.79</v>
      </c>
      <c r="K1235" s="2">
        <v>113.79</v>
      </c>
      <c r="L1235" s="3">
        <v>1</v>
      </c>
      <c r="M1235" s="2">
        <v>113.79</v>
      </c>
      <c r="N1235" s="3">
        <f t="array" ref="N1235">$D$4</f>
        <v>3.55</v>
      </c>
      <c r="O1235" s="2">
        <f t="array" ref="O1235">IF(Tabela_padrão__GM_CONTAS_PAGAR_ABERTOS[[#This Row],[SIGLA_MOEDA]]="US$",Tabela_padrão__GM_CONTAS_PAGAR_ABERTOS[[#This Row],[VALOR_DOCUM]]*$D$4,Tabela_padrão__GM_CONTAS_PAGAR_ABERTOS[[#This Row],[SALDO_CONVERTIDO]])</f>
        <v>113.79</v>
      </c>
      <c r="P12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5" t="s">
        <v>47</v>
      </c>
      <c r="R1235" t="s">
        <v>103</v>
      </c>
      <c r="S1235" s="1">
        <v>42557</v>
      </c>
      <c r="T1235" t="s">
        <v>4890</v>
      </c>
      <c r="U1235" s="3">
        <v>1.9670000000000001</v>
      </c>
      <c r="V1235" s="2">
        <f>Tabela_padrão__GM_CONTAS_PAGAR_ABERTOS[[#This Row],[PTAX DESEMB]]*Tabela_padrão__GM_CONTAS_PAGAR_ABERTOS[[#This Row],[VALOR_DOCUM]]</f>
        <v>223.82493000000002</v>
      </c>
    </row>
    <row r="1236" spans="1:22" hidden="1" x14ac:dyDescent="0.2">
      <c r="A1236" t="s">
        <v>45</v>
      </c>
      <c r="B1236" t="s">
        <v>18</v>
      </c>
      <c r="C1236" s="1">
        <v>41441</v>
      </c>
      <c r="D1236" t="s">
        <v>122</v>
      </c>
      <c r="E1236">
        <v>13140001</v>
      </c>
      <c r="F1236" t="s">
        <v>130</v>
      </c>
      <c r="G1236" s="4">
        <v>42931</v>
      </c>
      <c r="H1236" t="s">
        <v>21</v>
      </c>
      <c r="I1236" s="2">
        <v>218.47</v>
      </c>
      <c r="K1236" s="2">
        <v>218.47</v>
      </c>
      <c r="L1236" s="3">
        <v>1</v>
      </c>
      <c r="M1236" s="2">
        <v>218.47</v>
      </c>
      <c r="N1236" s="3">
        <f t="array" ref="N1236">$D$4</f>
        <v>3.55</v>
      </c>
      <c r="O1236" s="2">
        <f t="array" ref="O1236">IF(Tabela_padrão__GM_CONTAS_PAGAR_ABERTOS[[#This Row],[SIGLA_MOEDA]]="US$",Tabela_padrão__GM_CONTAS_PAGAR_ABERTOS[[#This Row],[VALOR_DOCUM]]*$D$4,Tabela_padrão__GM_CONTAS_PAGAR_ABERTOS[[#This Row],[SALDO_CONVERTIDO]])</f>
        <v>218.47</v>
      </c>
      <c r="P12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6" t="s">
        <v>47</v>
      </c>
      <c r="R1236" t="s">
        <v>125</v>
      </c>
      <c r="S1236" s="1">
        <v>42557</v>
      </c>
      <c r="T1236" t="s">
        <v>4896</v>
      </c>
      <c r="U1236" s="3">
        <v>2.1366999999999998</v>
      </c>
      <c r="V1236" s="2">
        <f>Tabela_padrão__GM_CONTAS_PAGAR_ABERTOS[[#This Row],[PTAX DESEMB]]*Tabela_padrão__GM_CONTAS_PAGAR_ABERTOS[[#This Row],[VALOR_DOCUM]]</f>
        <v>466.80484899999993</v>
      </c>
    </row>
    <row r="1237" spans="1:22" hidden="1" x14ac:dyDescent="0.2">
      <c r="A1237" t="s">
        <v>45</v>
      </c>
      <c r="B1237" t="s">
        <v>18</v>
      </c>
      <c r="C1237" s="1">
        <v>41823</v>
      </c>
      <c r="D1237" t="s">
        <v>72</v>
      </c>
      <c r="E1237">
        <v>19105002</v>
      </c>
      <c r="F1237" t="s">
        <v>233</v>
      </c>
      <c r="G1237" s="4">
        <v>42931</v>
      </c>
      <c r="H1237" t="s">
        <v>21</v>
      </c>
      <c r="I1237" s="2">
        <v>14210.53</v>
      </c>
      <c r="K1237" s="2">
        <v>14210.53</v>
      </c>
      <c r="L1237" s="3">
        <v>1</v>
      </c>
      <c r="M1237" s="2">
        <v>14210.53</v>
      </c>
      <c r="N1237" s="3">
        <f t="array" ref="N1237">$D$4</f>
        <v>3.55</v>
      </c>
      <c r="O1237" s="2">
        <f t="array" ref="O1237">IF(Tabela_padrão__GM_CONTAS_PAGAR_ABERTOS[[#This Row],[SIGLA_MOEDA]]="US$",Tabela_padrão__GM_CONTAS_PAGAR_ABERTOS[[#This Row],[VALOR_DOCUM]]*$D$4,Tabela_padrão__GM_CONTAS_PAGAR_ABERTOS[[#This Row],[SALDO_CONVERTIDO]])</f>
        <v>14210.53</v>
      </c>
      <c r="P12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7" t="s">
        <v>196</v>
      </c>
      <c r="R1237" t="s">
        <v>234</v>
      </c>
      <c r="S1237" s="1">
        <v>42557</v>
      </c>
      <c r="T1237" t="s">
        <v>4936</v>
      </c>
      <c r="U1237" s="3">
        <v>2.2134</v>
      </c>
      <c r="V1237" s="2">
        <f>Tabela_padrão__GM_CONTAS_PAGAR_ABERTOS[[#This Row],[PTAX DESEMB]]*Tabela_padrão__GM_CONTAS_PAGAR_ABERTOS[[#This Row],[VALOR_DOCUM]]</f>
        <v>31453.587102000001</v>
      </c>
    </row>
    <row r="1238" spans="1:22" hidden="1" x14ac:dyDescent="0.2">
      <c r="A1238" t="s">
        <v>45</v>
      </c>
      <c r="B1238" t="s">
        <v>18</v>
      </c>
      <c r="C1238" s="1">
        <v>41339</v>
      </c>
      <c r="D1238" t="s">
        <v>91</v>
      </c>
      <c r="E1238">
        <v>13140001</v>
      </c>
      <c r="F1238" t="s">
        <v>92</v>
      </c>
      <c r="G1238" s="4">
        <v>42931</v>
      </c>
      <c r="H1238" t="s">
        <v>21</v>
      </c>
      <c r="I1238" s="2">
        <v>243.84</v>
      </c>
      <c r="K1238" s="2">
        <v>243.84</v>
      </c>
      <c r="L1238" s="3">
        <v>1</v>
      </c>
      <c r="M1238" s="2">
        <v>243.84</v>
      </c>
      <c r="N1238" s="3">
        <f t="array" ref="N1238">$D$4</f>
        <v>3.55</v>
      </c>
      <c r="O1238" s="2">
        <f t="array" ref="O1238">IF(Tabela_padrão__GM_CONTAS_PAGAR_ABERTOS[[#This Row],[SIGLA_MOEDA]]="US$",Tabela_padrão__GM_CONTAS_PAGAR_ABERTOS[[#This Row],[VALOR_DOCUM]]*$D$4,Tabela_padrão__GM_CONTAS_PAGAR_ABERTOS[[#This Row],[SALDO_CONVERTIDO]])</f>
        <v>243.84</v>
      </c>
      <c r="P12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8" t="s">
        <v>47</v>
      </c>
      <c r="R1238" t="s">
        <v>94</v>
      </c>
      <c r="S1238" s="1">
        <v>42557</v>
      </c>
      <c r="T1238" t="s">
        <v>5562</v>
      </c>
      <c r="U1238" s="3">
        <v>1.9693000000000001</v>
      </c>
      <c r="V1238" s="2">
        <f>Tabela_padrão__GM_CONTAS_PAGAR_ABERTOS[[#This Row],[PTAX DESEMB]]*Tabela_padrão__GM_CONTAS_PAGAR_ABERTOS[[#This Row],[VALOR_DOCUM]]</f>
        <v>480.19411200000002</v>
      </c>
    </row>
    <row r="1239" spans="1:22" hidden="1" x14ac:dyDescent="0.2">
      <c r="A1239" t="s">
        <v>45</v>
      </c>
      <c r="B1239" t="s">
        <v>18</v>
      </c>
      <c r="C1239" s="1">
        <v>41319</v>
      </c>
      <c r="D1239" t="s">
        <v>91</v>
      </c>
      <c r="E1239">
        <v>13140001</v>
      </c>
      <c r="F1239" t="s">
        <v>99</v>
      </c>
      <c r="G1239" s="4">
        <v>42931</v>
      </c>
      <c r="H1239" t="s">
        <v>21</v>
      </c>
      <c r="I1239" s="2">
        <v>40.31</v>
      </c>
      <c r="K1239" s="2">
        <v>40.31</v>
      </c>
      <c r="L1239" s="3">
        <v>1</v>
      </c>
      <c r="M1239" s="2">
        <v>40.31</v>
      </c>
      <c r="N1239" s="3">
        <f t="array" ref="N1239">$D$4</f>
        <v>3.55</v>
      </c>
      <c r="O1239" s="2">
        <f t="array" ref="O1239">IF(Tabela_padrão__GM_CONTAS_PAGAR_ABERTOS[[#This Row],[SIGLA_MOEDA]]="US$",Tabela_padrão__GM_CONTAS_PAGAR_ABERTOS[[#This Row],[VALOR_DOCUM]]*$D$4,Tabela_padrão__GM_CONTAS_PAGAR_ABERTOS[[#This Row],[SALDO_CONVERTIDO]])</f>
        <v>40.31</v>
      </c>
      <c r="P12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39" t="s">
        <v>47</v>
      </c>
      <c r="R1239" t="s">
        <v>100</v>
      </c>
      <c r="S1239" s="1">
        <v>42557</v>
      </c>
      <c r="T1239" t="s">
        <v>5564</v>
      </c>
      <c r="U1239" s="3">
        <v>1.9670000000000001</v>
      </c>
      <c r="V1239" s="2">
        <f>Tabela_padrão__GM_CONTAS_PAGAR_ABERTOS[[#This Row],[PTAX DESEMB]]*Tabela_padrão__GM_CONTAS_PAGAR_ABERTOS[[#This Row],[VALOR_DOCUM]]</f>
        <v>79.289770000000004</v>
      </c>
    </row>
    <row r="1240" spans="1:22" hidden="1" x14ac:dyDescent="0.2">
      <c r="A1240" t="s">
        <v>45</v>
      </c>
      <c r="B1240" t="s">
        <v>18</v>
      </c>
      <c r="C1240" s="1">
        <v>41771</v>
      </c>
      <c r="D1240" t="s">
        <v>122</v>
      </c>
      <c r="E1240">
        <v>19105002</v>
      </c>
      <c r="F1240" t="s">
        <v>214</v>
      </c>
      <c r="G1240" s="4">
        <v>42933</v>
      </c>
      <c r="H1240" t="s">
        <v>21</v>
      </c>
      <c r="I1240" s="2">
        <v>8166.66</v>
      </c>
      <c r="K1240" s="2">
        <v>8166.66</v>
      </c>
      <c r="L1240" s="3">
        <v>1</v>
      </c>
      <c r="M1240" s="2">
        <v>8166.66</v>
      </c>
      <c r="N1240" s="3">
        <f t="array" ref="N1240">$D$4</f>
        <v>3.55</v>
      </c>
      <c r="O1240" s="2">
        <f t="array" ref="O1240">IF(Tabela_padrão__GM_CONTAS_PAGAR_ABERTOS[[#This Row],[SIGLA_MOEDA]]="US$",Tabela_padrão__GM_CONTAS_PAGAR_ABERTOS[[#This Row],[VALOR_DOCUM]]*$D$4,Tabela_padrão__GM_CONTAS_PAGAR_ABERTOS[[#This Row],[SALDO_CONVERTIDO]])</f>
        <v>8166.66</v>
      </c>
      <c r="P12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0" t="s">
        <v>211</v>
      </c>
      <c r="R1240" t="s">
        <v>215</v>
      </c>
      <c r="S1240" s="1">
        <v>42557</v>
      </c>
      <c r="T1240" t="s">
        <v>1243</v>
      </c>
      <c r="U1240" s="3">
        <v>2.2191999999999998</v>
      </c>
      <c r="V1240" s="2">
        <f>Tabela_padrão__GM_CONTAS_PAGAR_ABERTOS[[#This Row],[PTAX DESEMB]]*Tabela_padrão__GM_CONTAS_PAGAR_ABERTOS[[#This Row],[VALOR_DOCUM]]</f>
        <v>18123.451871999998</v>
      </c>
    </row>
    <row r="1241" spans="1:22" hidden="1" x14ac:dyDescent="0.2">
      <c r="A1241" t="s">
        <v>45</v>
      </c>
      <c r="B1241" t="s">
        <v>18</v>
      </c>
      <c r="C1241" s="1">
        <v>41768</v>
      </c>
      <c r="D1241" t="s">
        <v>122</v>
      </c>
      <c r="E1241">
        <v>13140001</v>
      </c>
      <c r="F1241" t="s">
        <v>210</v>
      </c>
      <c r="G1241" s="4">
        <v>42933</v>
      </c>
      <c r="H1241" t="s">
        <v>21</v>
      </c>
      <c r="I1241" s="2">
        <v>386.07</v>
      </c>
      <c r="K1241" s="2">
        <v>386.07</v>
      </c>
      <c r="L1241" s="3">
        <v>1</v>
      </c>
      <c r="M1241" s="2">
        <v>386.07</v>
      </c>
      <c r="N1241" s="3">
        <f t="array" ref="N1241">$D$4</f>
        <v>3.55</v>
      </c>
      <c r="O1241" s="2">
        <f t="array" ref="O1241">IF(Tabela_padrão__GM_CONTAS_PAGAR_ABERTOS[[#This Row],[SIGLA_MOEDA]]="US$",Tabela_padrão__GM_CONTAS_PAGAR_ABERTOS[[#This Row],[VALOR_DOCUM]]*$D$4,Tabela_padrão__GM_CONTAS_PAGAR_ABERTOS[[#This Row],[SALDO_CONVERTIDO]])</f>
        <v>386.07</v>
      </c>
      <c r="P12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1" t="s">
        <v>47</v>
      </c>
      <c r="R1241" t="s">
        <v>212</v>
      </c>
      <c r="S1241" s="1">
        <v>42557</v>
      </c>
      <c r="T1241" t="s">
        <v>2051</v>
      </c>
      <c r="U1241" s="3">
        <v>2.2107000000000001</v>
      </c>
      <c r="V1241" s="2">
        <f>Tabela_padrão__GM_CONTAS_PAGAR_ABERTOS[[#This Row],[PTAX DESEMB]]*Tabela_padrão__GM_CONTAS_PAGAR_ABERTOS[[#This Row],[VALOR_DOCUM]]</f>
        <v>853.48494900000003</v>
      </c>
    </row>
    <row r="1242" spans="1:22" hidden="1" x14ac:dyDescent="0.2">
      <c r="A1242" t="s">
        <v>45</v>
      </c>
      <c r="B1242" t="s">
        <v>18</v>
      </c>
      <c r="C1242" s="1">
        <v>41768</v>
      </c>
      <c r="D1242" t="s">
        <v>122</v>
      </c>
      <c r="E1242">
        <v>19105002</v>
      </c>
      <c r="F1242" t="s">
        <v>210</v>
      </c>
      <c r="G1242" s="4">
        <v>42933</v>
      </c>
      <c r="H1242" t="s">
        <v>21</v>
      </c>
      <c r="I1242" s="2">
        <v>5083.33</v>
      </c>
      <c r="K1242" s="2">
        <v>5083.33</v>
      </c>
      <c r="L1242" s="3">
        <v>1</v>
      </c>
      <c r="M1242" s="2">
        <v>5083.33</v>
      </c>
      <c r="N1242" s="3">
        <f t="array" ref="N1242">$D$4</f>
        <v>3.55</v>
      </c>
      <c r="O1242" s="2">
        <f t="array" ref="O1242">IF(Tabela_padrão__GM_CONTAS_PAGAR_ABERTOS[[#This Row],[SIGLA_MOEDA]]="US$",Tabela_padrão__GM_CONTAS_PAGAR_ABERTOS[[#This Row],[VALOR_DOCUM]]*$D$4,Tabela_padrão__GM_CONTAS_PAGAR_ABERTOS[[#This Row],[SALDO_CONVERTIDO]])</f>
        <v>5083.33</v>
      </c>
      <c r="P12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2" t="s">
        <v>211</v>
      </c>
      <c r="R1242" t="s">
        <v>212</v>
      </c>
      <c r="S1242" s="1">
        <v>42557</v>
      </c>
      <c r="T1242" t="s">
        <v>2782</v>
      </c>
      <c r="U1242" s="3">
        <v>2.2107000000000001</v>
      </c>
      <c r="V1242" s="2">
        <f>Tabela_padrão__GM_CONTAS_PAGAR_ABERTOS[[#This Row],[PTAX DESEMB]]*Tabela_padrão__GM_CONTAS_PAGAR_ABERTOS[[#This Row],[VALOR_DOCUM]]</f>
        <v>11237.717631</v>
      </c>
    </row>
    <row r="1243" spans="1:22" hidden="1" x14ac:dyDescent="0.2">
      <c r="A1243" t="s">
        <v>45</v>
      </c>
      <c r="B1243" t="s">
        <v>18</v>
      </c>
      <c r="C1243" s="1">
        <v>41771</v>
      </c>
      <c r="D1243" t="s">
        <v>122</v>
      </c>
      <c r="E1243">
        <v>13140001</v>
      </c>
      <c r="F1243" t="s">
        <v>214</v>
      </c>
      <c r="G1243" s="4">
        <v>42933</v>
      </c>
      <c r="H1243" t="s">
        <v>21</v>
      </c>
      <c r="I1243" s="2">
        <v>620.25</v>
      </c>
      <c r="K1243" s="2">
        <v>620.25</v>
      </c>
      <c r="L1243" s="3">
        <v>1</v>
      </c>
      <c r="M1243" s="2">
        <v>620.25</v>
      </c>
      <c r="N1243" s="3">
        <f t="array" ref="N1243">$D$4</f>
        <v>3.55</v>
      </c>
      <c r="O1243" s="2">
        <f t="array" ref="O1243">IF(Tabela_padrão__GM_CONTAS_PAGAR_ABERTOS[[#This Row],[SIGLA_MOEDA]]="US$",Tabela_padrão__GM_CONTAS_PAGAR_ABERTOS[[#This Row],[VALOR_DOCUM]]*$D$4,Tabela_padrão__GM_CONTAS_PAGAR_ABERTOS[[#This Row],[SALDO_CONVERTIDO]])</f>
        <v>620.25</v>
      </c>
      <c r="P12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3" t="s">
        <v>47</v>
      </c>
      <c r="R1243" t="s">
        <v>215</v>
      </c>
      <c r="S1243" s="1">
        <v>42557</v>
      </c>
      <c r="T1243" t="s">
        <v>3503</v>
      </c>
      <c r="U1243" s="3">
        <v>2.2191999999999998</v>
      </c>
      <c r="V1243" s="2">
        <f>Tabela_padrão__GM_CONTAS_PAGAR_ABERTOS[[#This Row],[PTAX DESEMB]]*Tabela_padrão__GM_CONTAS_PAGAR_ABERTOS[[#This Row],[VALOR_DOCUM]]</f>
        <v>1376.4587999999999</v>
      </c>
    </row>
    <row r="1244" spans="1:22" hidden="1" x14ac:dyDescent="0.2">
      <c r="A1244" t="s">
        <v>17</v>
      </c>
      <c r="B1244" t="s">
        <v>18</v>
      </c>
      <c r="C1244" s="1">
        <v>42277</v>
      </c>
      <c r="D1244" t="s">
        <v>60</v>
      </c>
      <c r="E1244">
        <v>19105002</v>
      </c>
      <c r="F1244" t="s">
        <v>365</v>
      </c>
      <c r="G1244" s="4">
        <v>42957</v>
      </c>
      <c r="H1244" t="s">
        <v>21</v>
      </c>
      <c r="I1244" s="2">
        <v>9113.31</v>
      </c>
      <c r="K1244" s="2">
        <v>9113.31</v>
      </c>
      <c r="L1244" s="3">
        <v>1</v>
      </c>
      <c r="M1244" s="2">
        <v>9113.31</v>
      </c>
      <c r="N1244" s="3">
        <f t="array" ref="N1244">$D$4</f>
        <v>3.55</v>
      </c>
      <c r="O1244" s="2">
        <f t="array" ref="O1244">IF(Tabela_padrão__GM_CONTAS_PAGAR_ABERTOS[[#This Row],[SIGLA_MOEDA]]="US$",Tabela_padrão__GM_CONTAS_PAGAR_ABERTOS[[#This Row],[VALOR_DOCUM]]*$D$4,Tabela_padrão__GM_CONTAS_PAGAR_ABERTOS[[#This Row],[SALDO_CONVERTIDO]])</f>
        <v>9113.31</v>
      </c>
      <c r="P12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4" t="s">
        <v>62</v>
      </c>
      <c r="R1244" t="s">
        <v>366</v>
      </c>
      <c r="S1244" s="1">
        <v>42557</v>
      </c>
      <c r="T1244" t="s">
        <v>2873</v>
      </c>
      <c r="U1244" s="3">
        <v>4.1172000000000004</v>
      </c>
      <c r="V1244" s="2">
        <f>Tabela_padrão__GM_CONTAS_PAGAR_ABERTOS[[#This Row],[PTAX DESEMB]]*Tabela_padrão__GM_CONTAS_PAGAR_ABERTOS[[#This Row],[VALOR_DOCUM]]</f>
        <v>37521.319931999999</v>
      </c>
    </row>
    <row r="1245" spans="1:22" hidden="1" x14ac:dyDescent="0.2">
      <c r="A1245" t="s">
        <v>45</v>
      </c>
      <c r="B1245" t="s">
        <v>18</v>
      </c>
      <c r="C1245" s="1">
        <v>41331</v>
      </c>
      <c r="D1245" t="s">
        <v>19</v>
      </c>
      <c r="E1245">
        <v>13140001</v>
      </c>
      <c r="F1245" t="s">
        <v>46</v>
      </c>
      <c r="G1245" s="4">
        <v>42962</v>
      </c>
      <c r="H1245" t="s">
        <v>21</v>
      </c>
      <c r="I1245" s="2">
        <v>270.04000000000002</v>
      </c>
      <c r="K1245" s="2">
        <v>270.04000000000002</v>
      </c>
      <c r="L1245" s="3">
        <v>1</v>
      </c>
      <c r="M1245" s="2">
        <v>270.04000000000002</v>
      </c>
      <c r="N1245" s="3">
        <f t="array" ref="N1245">$D$4</f>
        <v>3.55</v>
      </c>
      <c r="O1245" s="2">
        <f t="array" ref="O1245">IF(Tabela_padrão__GM_CONTAS_PAGAR_ABERTOS[[#This Row],[SIGLA_MOEDA]]="US$",Tabela_padrão__GM_CONTAS_PAGAR_ABERTOS[[#This Row],[VALOR_DOCUM]]*$D$4,Tabela_padrão__GM_CONTAS_PAGAR_ABERTOS[[#This Row],[SALDO_CONVERTIDO]])</f>
        <v>270.04000000000002</v>
      </c>
      <c r="P12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5" t="s">
        <v>47</v>
      </c>
      <c r="R1245" t="s">
        <v>48</v>
      </c>
      <c r="S1245" s="1">
        <v>42557</v>
      </c>
      <c r="T1245" t="s">
        <v>50</v>
      </c>
      <c r="U1245" s="3">
        <v>1.9676</v>
      </c>
      <c r="V1245" s="2">
        <f>Tabela_padrão__GM_CONTAS_PAGAR_ABERTOS[[#This Row],[PTAX DESEMB]]*Tabela_padrão__GM_CONTAS_PAGAR_ABERTOS[[#This Row],[VALOR_DOCUM]]</f>
        <v>531.33070400000008</v>
      </c>
    </row>
    <row r="1246" spans="1:22" hidden="1" x14ac:dyDescent="0.2">
      <c r="A1246" t="s">
        <v>17</v>
      </c>
      <c r="B1246" t="s">
        <v>18</v>
      </c>
      <c r="C1246" s="1">
        <v>41183</v>
      </c>
      <c r="D1246" t="s">
        <v>19</v>
      </c>
      <c r="E1246">
        <v>13140001</v>
      </c>
      <c r="F1246" t="s">
        <v>84</v>
      </c>
      <c r="G1246" s="4">
        <v>42962</v>
      </c>
      <c r="H1246" t="s">
        <v>21</v>
      </c>
      <c r="I1246" s="2">
        <v>18828.57</v>
      </c>
      <c r="K1246" s="2">
        <v>18828.57</v>
      </c>
      <c r="L1246" s="3">
        <v>1</v>
      </c>
      <c r="M1246" s="2">
        <v>18828.57</v>
      </c>
      <c r="N1246" s="3">
        <f t="array" ref="N1246">$D$4</f>
        <v>3.55</v>
      </c>
      <c r="O1246" s="2">
        <f t="array" ref="O1246">IF(Tabela_padrão__GM_CONTAS_PAGAR_ABERTOS[[#This Row],[SIGLA_MOEDA]]="US$",Tabela_padrão__GM_CONTAS_PAGAR_ABERTOS[[#This Row],[VALOR_DOCUM]]*$D$4,Tabela_padrão__GM_CONTAS_PAGAR_ABERTOS[[#This Row],[SALDO_CONVERTIDO]])</f>
        <v>18828.57</v>
      </c>
      <c r="P12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6" t="s">
        <v>47</v>
      </c>
      <c r="R1246" t="s">
        <v>85</v>
      </c>
      <c r="S1246" s="1">
        <v>42557</v>
      </c>
      <c r="T1246" t="s">
        <v>87</v>
      </c>
      <c r="U1246" s="3">
        <v>2.0306000000000002</v>
      </c>
      <c r="V1246" s="2">
        <f>Tabela_padrão__GM_CONTAS_PAGAR_ABERTOS[[#This Row],[PTAX DESEMB]]*Tabela_padrão__GM_CONTAS_PAGAR_ABERTOS[[#This Row],[VALOR_DOCUM]]</f>
        <v>38233.294242000004</v>
      </c>
    </row>
    <row r="1247" spans="1:22" hidden="1" x14ac:dyDescent="0.2">
      <c r="A1247" t="s">
        <v>17</v>
      </c>
      <c r="B1247" t="s">
        <v>18</v>
      </c>
      <c r="C1247" s="1">
        <v>41592</v>
      </c>
      <c r="D1247" t="s">
        <v>19</v>
      </c>
      <c r="E1247">
        <v>13140001</v>
      </c>
      <c r="F1247" t="s">
        <v>175</v>
      </c>
      <c r="G1247" s="4">
        <v>42962</v>
      </c>
      <c r="H1247" t="s">
        <v>21</v>
      </c>
      <c r="I1247" s="2">
        <v>3973.85</v>
      </c>
      <c r="K1247" s="2">
        <v>3973.85</v>
      </c>
      <c r="L1247" s="3">
        <v>1</v>
      </c>
      <c r="M1247" s="2">
        <v>3973.85</v>
      </c>
      <c r="N1247" s="3">
        <f t="array" ref="N1247">$D$4</f>
        <v>3.55</v>
      </c>
      <c r="O1247" s="2">
        <f t="array" ref="O1247">IF(Tabela_padrão__GM_CONTAS_PAGAR_ABERTOS[[#This Row],[SIGLA_MOEDA]]="US$",Tabela_padrão__GM_CONTAS_PAGAR_ABERTOS[[#This Row],[VALOR_DOCUM]]*$D$4,Tabela_padrão__GM_CONTAS_PAGAR_ABERTOS[[#This Row],[SALDO_CONVERTIDO]])</f>
        <v>3973.85</v>
      </c>
      <c r="P12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7" t="s">
        <v>47</v>
      </c>
      <c r="R1247" t="s">
        <v>176</v>
      </c>
      <c r="S1247" s="1">
        <v>42557</v>
      </c>
      <c r="T1247" t="s">
        <v>178</v>
      </c>
      <c r="U1247" s="3">
        <v>2.3233999999999999</v>
      </c>
      <c r="V1247" s="2">
        <f>Tabela_padrão__GM_CONTAS_PAGAR_ABERTOS[[#This Row],[PTAX DESEMB]]*Tabela_padrão__GM_CONTAS_PAGAR_ABERTOS[[#This Row],[VALOR_DOCUM]]</f>
        <v>9232.8430900000003</v>
      </c>
    </row>
    <row r="1248" spans="1:22" hidden="1" x14ac:dyDescent="0.2">
      <c r="A1248" t="s">
        <v>17</v>
      </c>
      <c r="B1248" t="s">
        <v>18</v>
      </c>
      <c r="C1248" s="1">
        <v>40857</v>
      </c>
      <c r="D1248" t="s">
        <v>19</v>
      </c>
      <c r="E1248">
        <v>19105002</v>
      </c>
      <c r="F1248" t="s">
        <v>77</v>
      </c>
      <c r="G1248" s="4">
        <v>42962</v>
      </c>
      <c r="H1248" t="s">
        <v>21</v>
      </c>
      <c r="I1248" s="2">
        <v>471000</v>
      </c>
      <c r="K1248" s="2">
        <v>471000</v>
      </c>
      <c r="L1248" s="3">
        <v>1</v>
      </c>
      <c r="M1248" s="2">
        <v>471000</v>
      </c>
      <c r="N1248" s="3">
        <f t="array" ref="N1248">$D$4</f>
        <v>3.55</v>
      </c>
      <c r="O1248" s="2">
        <f t="array" ref="O1248">IF(Tabela_padrão__GM_CONTAS_PAGAR_ABERTOS[[#This Row],[SIGLA_MOEDA]]="US$",Tabela_padrão__GM_CONTAS_PAGAR_ABERTOS[[#This Row],[VALOR_DOCUM]]*$D$4,Tabela_padrão__GM_CONTAS_PAGAR_ABERTOS[[#This Row],[SALDO_CONVERTIDO]])</f>
        <v>471000</v>
      </c>
      <c r="P12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8" t="s">
        <v>22</v>
      </c>
      <c r="R1248" t="s">
        <v>1118</v>
      </c>
      <c r="S1248" s="1">
        <v>42557</v>
      </c>
      <c r="T1248" t="s">
        <v>1119</v>
      </c>
      <c r="U1248" s="3">
        <v>1.7516</v>
      </c>
      <c r="V1248" s="2">
        <f>Tabela_padrão__GM_CONTAS_PAGAR_ABERTOS[[#This Row],[PTAX DESEMB]]*Tabela_padrão__GM_CONTAS_PAGAR_ABERTOS[[#This Row],[VALOR_DOCUM]]</f>
        <v>825003.6</v>
      </c>
    </row>
    <row r="1249" spans="1:22" hidden="1" x14ac:dyDescent="0.2">
      <c r="A1249" t="s">
        <v>45</v>
      </c>
      <c r="B1249" t="s">
        <v>18</v>
      </c>
      <c r="C1249" s="1">
        <v>41441</v>
      </c>
      <c r="D1249" t="s">
        <v>122</v>
      </c>
      <c r="E1249">
        <v>13140001</v>
      </c>
      <c r="F1249" t="s">
        <v>130</v>
      </c>
      <c r="G1249" s="4">
        <v>42962</v>
      </c>
      <c r="H1249" t="s">
        <v>21</v>
      </c>
      <c r="I1249" s="2">
        <v>205.31</v>
      </c>
      <c r="K1249" s="2">
        <v>205.31</v>
      </c>
      <c r="L1249" s="3">
        <v>1</v>
      </c>
      <c r="M1249" s="2">
        <v>205.31</v>
      </c>
      <c r="N1249" s="3">
        <f t="array" ref="N1249">$D$4</f>
        <v>3.55</v>
      </c>
      <c r="O1249" s="2">
        <f t="array" ref="O1249">IF(Tabela_padrão__GM_CONTAS_PAGAR_ABERTOS[[#This Row],[SIGLA_MOEDA]]="US$",Tabela_padrão__GM_CONTAS_PAGAR_ABERTOS[[#This Row],[VALOR_DOCUM]]*$D$4,Tabela_padrão__GM_CONTAS_PAGAR_ABERTOS[[#This Row],[SALDO_CONVERTIDO]])</f>
        <v>205.31</v>
      </c>
      <c r="P12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49" t="s">
        <v>47</v>
      </c>
      <c r="R1249" t="s">
        <v>125</v>
      </c>
      <c r="S1249" s="1">
        <v>42557</v>
      </c>
      <c r="T1249" t="s">
        <v>1188</v>
      </c>
      <c r="U1249" s="3">
        <v>2.1366999999999998</v>
      </c>
      <c r="V1249" s="2">
        <f>Tabela_padrão__GM_CONTAS_PAGAR_ABERTOS[[#This Row],[PTAX DESEMB]]*Tabela_padrão__GM_CONTAS_PAGAR_ABERTOS[[#This Row],[VALOR_DOCUM]]</f>
        <v>438.68587699999995</v>
      </c>
    </row>
    <row r="1250" spans="1:22" hidden="1" x14ac:dyDescent="0.2">
      <c r="A1250" t="s">
        <v>45</v>
      </c>
      <c r="B1250" t="s">
        <v>18</v>
      </c>
      <c r="C1250" s="1">
        <v>41823</v>
      </c>
      <c r="D1250" t="s">
        <v>72</v>
      </c>
      <c r="E1250">
        <v>19105002</v>
      </c>
      <c r="F1250" t="s">
        <v>233</v>
      </c>
      <c r="G1250" s="4">
        <v>42962</v>
      </c>
      <c r="H1250" t="s">
        <v>21</v>
      </c>
      <c r="I1250" s="2">
        <v>14210.53</v>
      </c>
      <c r="K1250" s="2">
        <v>14210.53</v>
      </c>
      <c r="L1250" s="3">
        <v>1</v>
      </c>
      <c r="M1250" s="2">
        <v>14210.53</v>
      </c>
      <c r="N1250" s="3">
        <f t="array" ref="N1250">$D$4</f>
        <v>3.55</v>
      </c>
      <c r="O1250" s="2">
        <f t="array" ref="O1250">IF(Tabela_padrão__GM_CONTAS_PAGAR_ABERTOS[[#This Row],[SIGLA_MOEDA]]="US$",Tabela_padrão__GM_CONTAS_PAGAR_ABERTOS[[#This Row],[VALOR_DOCUM]]*$D$4,Tabela_padrão__GM_CONTAS_PAGAR_ABERTOS[[#This Row],[SALDO_CONVERTIDO]])</f>
        <v>14210.53</v>
      </c>
      <c r="P12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0" t="s">
        <v>196</v>
      </c>
      <c r="R1250" t="s">
        <v>234</v>
      </c>
      <c r="S1250" s="1">
        <v>42557</v>
      </c>
      <c r="T1250" t="s">
        <v>1256</v>
      </c>
      <c r="U1250" s="3">
        <v>2.2134</v>
      </c>
      <c r="V1250" s="2">
        <f>Tabela_padrão__GM_CONTAS_PAGAR_ABERTOS[[#This Row],[PTAX DESEMB]]*Tabela_padrão__GM_CONTAS_PAGAR_ABERTOS[[#This Row],[VALOR_DOCUM]]</f>
        <v>31453.587102000001</v>
      </c>
    </row>
    <row r="1251" spans="1:22" hidden="1" x14ac:dyDescent="0.2">
      <c r="A1251" t="s">
        <v>17</v>
      </c>
      <c r="B1251" t="s">
        <v>18</v>
      </c>
      <c r="C1251" s="1">
        <v>41592</v>
      </c>
      <c r="D1251" t="s">
        <v>19</v>
      </c>
      <c r="E1251">
        <v>19105002</v>
      </c>
      <c r="F1251" t="s">
        <v>175</v>
      </c>
      <c r="G1251" s="4">
        <v>42962</v>
      </c>
      <c r="H1251" t="s">
        <v>21</v>
      </c>
      <c r="I1251" s="2">
        <v>28384.65</v>
      </c>
      <c r="K1251" s="2">
        <v>28384.65</v>
      </c>
      <c r="L1251" s="3">
        <v>1</v>
      </c>
      <c r="M1251" s="2">
        <v>28384.65</v>
      </c>
      <c r="N1251" s="3">
        <f t="array" ref="N1251">$D$4</f>
        <v>3.55</v>
      </c>
      <c r="O1251" s="2">
        <f t="array" ref="O1251">IF(Tabela_padrão__GM_CONTAS_PAGAR_ABERTOS[[#This Row],[SIGLA_MOEDA]]="US$",Tabela_padrão__GM_CONTAS_PAGAR_ABERTOS[[#This Row],[VALOR_DOCUM]]*$D$4,Tabela_padrão__GM_CONTAS_PAGAR_ABERTOS[[#This Row],[SALDO_CONVERTIDO]])</f>
        <v>28384.65</v>
      </c>
      <c r="P12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1" t="s">
        <v>22</v>
      </c>
      <c r="R1251" t="s">
        <v>176</v>
      </c>
      <c r="S1251" s="1">
        <v>42557</v>
      </c>
      <c r="T1251" t="s">
        <v>2011</v>
      </c>
      <c r="U1251" s="3">
        <v>2.3233999999999999</v>
      </c>
      <c r="V1251" s="2">
        <f>Tabela_padrão__GM_CONTAS_PAGAR_ABERTOS[[#This Row],[PTAX DESEMB]]*Tabela_padrão__GM_CONTAS_PAGAR_ABERTOS[[#This Row],[VALOR_DOCUM]]</f>
        <v>65948.895810000002</v>
      </c>
    </row>
    <row r="1252" spans="1:22" hidden="1" x14ac:dyDescent="0.2">
      <c r="A1252" t="s">
        <v>45</v>
      </c>
      <c r="B1252" t="s">
        <v>18</v>
      </c>
      <c r="C1252" s="1">
        <v>41768</v>
      </c>
      <c r="D1252" t="s">
        <v>122</v>
      </c>
      <c r="E1252">
        <v>13140001</v>
      </c>
      <c r="F1252" t="s">
        <v>210</v>
      </c>
      <c r="G1252" s="4">
        <v>42962</v>
      </c>
      <c r="H1252" t="s">
        <v>21</v>
      </c>
      <c r="I1252" s="2">
        <v>343.06</v>
      </c>
      <c r="K1252" s="2">
        <v>343.06</v>
      </c>
      <c r="L1252" s="3">
        <v>1</v>
      </c>
      <c r="M1252" s="2">
        <v>343.06</v>
      </c>
      <c r="N1252" s="3">
        <f t="array" ref="N1252">$D$4</f>
        <v>3.55</v>
      </c>
      <c r="O1252" s="2">
        <f t="array" ref="O1252">IF(Tabela_padrão__GM_CONTAS_PAGAR_ABERTOS[[#This Row],[SIGLA_MOEDA]]="US$",Tabela_padrão__GM_CONTAS_PAGAR_ABERTOS[[#This Row],[VALOR_DOCUM]]*$D$4,Tabela_padrão__GM_CONTAS_PAGAR_ABERTOS[[#This Row],[SALDO_CONVERTIDO]])</f>
        <v>343.06</v>
      </c>
      <c r="P12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2" t="s">
        <v>47</v>
      </c>
      <c r="R1252" t="s">
        <v>212</v>
      </c>
      <c r="S1252" s="1">
        <v>42557</v>
      </c>
      <c r="T1252" t="s">
        <v>2052</v>
      </c>
      <c r="U1252" s="3">
        <v>2.2107000000000001</v>
      </c>
      <c r="V1252" s="2">
        <f>Tabela_padrão__GM_CONTAS_PAGAR_ABERTOS[[#This Row],[PTAX DESEMB]]*Tabela_padrão__GM_CONTAS_PAGAR_ABERTOS[[#This Row],[VALOR_DOCUM]]</f>
        <v>758.40274199999999</v>
      </c>
    </row>
    <row r="1253" spans="1:22" hidden="1" x14ac:dyDescent="0.2">
      <c r="A1253" t="s">
        <v>45</v>
      </c>
      <c r="B1253" t="s">
        <v>18</v>
      </c>
      <c r="C1253" s="1">
        <v>41925</v>
      </c>
      <c r="D1253" t="s">
        <v>122</v>
      </c>
      <c r="E1253">
        <v>19105002</v>
      </c>
      <c r="F1253" t="s">
        <v>248</v>
      </c>
      <c r="G1253" s="4">
        <v>42962</v>
      </c>
      <c r="H1253" t="s">
        <v>21</v>
      </c>
      <c r="I1253" s="2">
        <v>3033.33</v>
      </c>
      <c r="K1253" s="2">
        <v>3033.33</v>
      </c>
      <c r="L1253" s="3">
        <v>1</v>
      </c>
      <c r="M1253" s="2">
        <v>3033.33</v>
      </c>
      <c r="N1253" s="3">
        <f t="array" ref="N1253">$D$4</f>
        <v>3.55</v>
      </c>
      <c r="O1253" s="2">
        <f t="array" ref="O1253">IF(Tabela_padrão__GM_CONTAS_PAGAR_ABERTOS[[#This Row],[SIGLA_MOEDA]]="US$",Tabela_padrão__GM_CONTAS_PAGAR_ABERTOS[[#This Row],[VALOR_DOCUM]]*$D$4,Tabela_padrão__GM_CONTAS_PAGAR_ABERTOS[[#This Row],[SALDO_CONVERTIDO]])</f>
        <v>3033.33</v>
      </c>
      <c r="P12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3" t="s">
        <v>211</v>
      </c>
      <c r="R1253" t="s">
        <v>249</v>
      </c>
      <c r="S1253" s="1">
        <v>42557</v>
      </c>
      <c r="T1253" t="s">
        <v>2078</v>
      </c>
      <c r="U1253" s="3">
        <v>2.4102999999999999</v>
      </c>
      <c r="V1253" s="2">
        <f>Tabela_padrão__GM_CONTAS_PAGAR_ABERTOS[[#This Row],[PTAX DESEMB]]*Tabela_padrão__GM_CONTAS_PAGAR_ABERTOS[[#This Row],[VALOR_DOCUM]]</f>
        <v>7311.235298999999</v>
      </c>
    </row>
    <row r="1254" spans="1:22" hidden="1" x14ac:dyDescent="0.2">
      <c r="A1254" t="s">
        <v>17</v>
      </c>
      <c r="B1254" t="s">
        <v>18</v>
      </c>
      <c r="C1254" s="1">
        <v>42072</v>
      </c>
      <c r="D1254" t="s">
        <v>274</v>
      </c>
      <c r="E1254">
        <v>13140001</v>
      </c>
      <c r="F1254" t="s">
        <v>275</v>
      </c>
      <c r="G1254" s="4">
        <v>42962</v>
      </c>
      <c r="H1254" t="s">
        <v>21</v>
      </c>
      <c r="I1254" s="2">
        <v>4369.2700000000004</v>
      </c>
      <c r="K1254" s="2">
        <v>4369.2700000000004</v>
      </c>
      <c r="L1254" s="3">
        <v>1</v>
      </c>
      <c r="M1254" s="2">
        <v>4369.2700000000004</v>
      </c>
      <c r="N1254" s="3">
        <f t="array" ref="N1254">$D$4</f>
        <v>3.55</v>
      </c>
      <c r="O1254" s="2">
        <f t="array" ref="O1254">IF(Tabela_padrão__GM_CONTAS_PAGAR_ABERTOS[[#This Row],[SIGLA_MOEDA]]="US$",Tabela_padrão__GM_CONTAS_PAGAR_ABERTOS[[#This Row],[VALOR_DOCUM]]*$D$4,Tabela_padrão__GM_CONTAS_PAGAR_ABERTOS[[#This Row],[SALDO_CONVERTIDO]])</f>
        <v>4369.2700000000004</v>
      </c>
      <c r="P12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4" t="s">
        <v>47</v>
      </c>
      <c r="R1254" t="s">
        <v>276</v>
      </c>
      <c r="S1254" s="1">
        <v>42557</v>
      </c>
      <c r="T1254" t="s">
        <v>2101</v>
      </c>
      <c r="U1254" s="3">
        <v>3.0366</v>
      </c>
      <c r="V1254" s="2">
        <f>Tabela_padrão__GM_CONTAS_PAGAR_ABERTOS[[#This Row],[PTAX DESEMB]]*Tabela_padrão__GM_CONTAS_PAGAR_ABERTOS[[#This Row],[VALOR_DOCUM]]</f>
        <v>13267.725282000001</v>
      </c>
    </row>
    <row r="1255" spans="1:22" hidden="1" x14ac:dyDescent="0.2">
      <c r="A1255" t="s">
        <v>45</v>
      </c>
      <c r="B1255" t="s">
        <v>18</v>
      </c>
      <c r="C1255" s="1">
        <v>41348</v>
      </c>
      <c r="D1255" t="s">
        <v>2746</v>
      </c>
      <c r="E1255">
        <v>15101001</v>
      </c>
      <c r="F1255" t="s">
        <v>2747</v>
      </c>
      <c r="G1255" s="4">
        <v>42675</v>
      </c>
      <c r="H1255" t="s">
        <v>21</v>
      </c>
      <c r="I1255" s="2">
        <v>6637.6</v>
      </c>
      <c r="K1255" s="2">
        <v>6637.6</v>
      </c>
      <c r="L1255" s="3">
        <v>1</v>
      </c>
      <c r="M1255" s="2">
        <v>6637.6</v>
      </c>
      <c r="N1255" s="3">
        <f t="array" ref="N1255">$D$4</f>
        <v>3.55</v>
      </c>
      <c r="O1255" s="2">
        <f t="array" ref="O1255">IF(Tabela_padrão__GM_CONTAS_PAGAR_ABERTOS[[#This Row],[SIGLA_MOEDA]]="US$",Tabela_padrão__GM_CONTAS_PAGAR_ABERTOS[[#This Row],[VALOR_DOCUM]]*$D$4,Tabela_padrão__GM_CONTAS_PAGAR_ABERTOS[[#This Row],[SALDO_CONVERTIDO]])</f>
        <v>6637.6</v>
      </c>
      <c r="P12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5" t="s">
        <v>57</v>
      </c>
      <c r="R1255" t="s">
        <v>2748</v>
      </c>
      <c r="S1255" s="1">
        <v>42557</v>
      </c>
      <c r="T1255" t="s">
        <v>2749</v>
      </c>
      <c r="U1255" s="3">
        <v>1.9676</v>
      </c>
      <c r="V1255" s="2">
        <f>Tabela_padrão__GM_CONTAS_PAGAR_ABERTOS[[#This Row],[PTAX DESEMB]]*Tabela_padrão__GM_CONTAS_PAGAR_ABERTOS[[#This Row],[VALOR_DOCUM]]</f>
        <v>13060.14176</v>
      </c>
    </row>
    <row r="1256" spans="1:22" hidden="1" x14ac:dyDescent="0.2">
      <c r="A1256" t="s">
        <v>17</v>
      </c>
      <c r="B1256" t="s">
        <v>18</v>
      </c>
      <c r="C1256" s="1">
        <v>41183</v>
      </c>
      <c r="D1256" t="s">
        <v>19</v>
      </c>
      <c r="E1256">
        <v>19105002</v>
      </c>
      <c r="F1256" t="s">
        <v>84</v>
      </c>
      <c r="G1256" s="4">
        <v>42962</v>
      </c>
      <c r="H1256" t="s">
        <v>21</v>
      </c>
      <c r="I1256" s="2">
        <v>114112.5</v>
      </c>
      <c r="K1256" s="2">
        <v>114112.5</v>
      </c>
      <c r="L1256" s="3">
        <v>1</v>
      </c>
      <c r="M1256" s="2">
        <v>114112.5</v>
      </c>
      <c r="N1256" s="3">
        <f t="array" ref="N1256">$D$4</f>
        <v>3.55</v>
      </c>
      <c r="O1256" s="2">
        <f t="array" ref="O1256">IF(Tabela_padrão__GM_CONTAS_PAGAR_ABERTOS[[#This Row],[SIGLA_MOEDA]]="US$",Tabela_padrão__GM_CONTAS_PAGAR_ABERTOS[[#This Row],[VALOR_DOCUM]]*$D$4,Tabela_padrão__GM_CONTAS_PAGAR_ABERTOS[[#This Row],[SALDO_CONVERTIDO]])</f>
        <v>114112.5</v>
      </c>
      <c r="P12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6" t="s">
        <v>22</v>
      </c>
      <c r="R1256" t="s">
        <v>85</v>
      </c>
      <c r="S1256" s="1">
        <v>42557</v>
      </c>
      <c r="T1256" t="s">
        <v>2709</v>
      </c>
      <c r="U1256" s="3">
        <v>2.0306000000000002</v>
      </c>
      <c r="V1256" s="2">
        <f>Tabela_padrão__GM_CONTAS_PAGAR_ABERTOS[[#This Row],[PTAX DESEMB]]*Tabela_padrão__GM_CONTAS_PAGAR_ABERTOS[[#This Row],[VALOR_DOCUM]]</f>
        <v>231716.84250000003</v>
      </c>
    </row>
    <row r="1257" spans="1:22" hidden="1" x14ac:dyDescent="0.2">
      <c r="A1257" t="s">
        <v>17</v>
      </c>
      <c r="B1257" t="s">
        <v>18</v>
      </c>
      <c r="C1257" s="1">
        <v>41320</v>
      </c>
      <c r="D1257" t="s">
        <v>19</v>
      </c>
      <c r="E1257">
        <v>13140001</v>
      </c>
      <c r="F1257" t="s">
        <v>1156</v>
      </c>
      <c r="G1257" s="4">
        <v>42962</v>
      </c>
      <c r="H1257" t="s">
        <v>21</v>
      </c>
      <c r="I1257" s="2">
        <v>12731.49</v>
      </c>
      <c r="K1257" s="2">
        <v>12731.49</v>
      </c>
      <c r="L1257" s="3">
        <v>1</v>
      </c>
      <c r="M1257" s="2">
        <v>12731.49</v>
      </c>
      <c r="N1257" s="3">
        <f t="array" ref="N1257">$D$4</f>
        <v>3.55</v>
      </c>
      <c r="O1257" s="2">
        <f t="array" ref="O1257">IF(Tabela_padrão__GM_CONTAS_PAGAR_ABERTOS[[#This Row],[SIGLA_MOEDA]]="US$",Tabela_padrão__GM_CONTAS_PAGAR_ABERTOS[[#This Row],[VALOR_DOCUM]]*$D$4,Tabela_padrão__GM_CONTAS_PAGAR_ABERTOS[[#This Row],[SALDO_CONVERTIDO]])</f>
        <v>12731.49</v>
      </c>
      <c r="P12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7" t="s">
        <v>47</v>
      </c>
      <c r="R1257" t="s">
        <v>1157</v>
      </c>
      <c r="S1257" s="1">
        <v>42557</v>
      </c>
      <c r="T1257" t="s">
        <v>2715</v>
      </c>
      <c r="U1257" s="3">
        <v>1.9665999999999999</v>
      </c>
      <c r="V1257" s="2">
        <f>Tabela_padrão__GM_CONTAS_PAGAR_ABERTOS[[#This Row],[PTAX DESEMB]]*Tabela_padrão__GM_CONTAS_PAGAR_ABERTOS[[#This Row],[VALOR_DOCUM]]</f>
        <v>25037.748233999999</v>
      </c>
    </row>
    <row r="1258" spans="1:22" hidden="1" x14ac:dyDescent="0.2">
      <c r="A1258" t="s">
        <v>45</v>
      </c>
      <c r="B1258" t="s">
        <v>18</v>
      </c>
      <c r="C1258" s="1">
        <v>41319</v>
      </c>
      <c r="D1258" t="s">
        <v>91</v>
      </c>
      <c r="E1258">
        <v>19105002</v>
      </c>
      <c r="F1258" t="s">
        <v>99</v>
      </c>
      <c r="G1258" s="4">
        <v>42962</v>
      </c>
      <c r="H1258" t="s">
        <v>21</v>
      </c>
      <c r="I1258" s="2">
        <v>2833.33</v>
      </c>
      <c r="K1258" s="2">
        <v>2833.33</v>
      </c>
      <c r="L1258" s="3">
        <v>1</v>
      </c>
      <c r="M1258" s="2">
        <v>2833.33</v>
      </c>
      <c r="N1258" s="3">
        <f t="array" ref="N1258">$D$4</f>
        <v>3.55</v>
      </c>
      <c r="O1258" s="2">
        <f t="array" ref="O1258">IF(Tabela_padrão__GM_CONTAS_PAGAR_ABERTOS[[#This Row],[SIGLA_MOEDA]]="US$",Tabela_padrão__GM_CONTAS_PAGAR_ABERTOS[[#This Row],[VALOR_DOCUM]]*$D$4,Tabela_padrão__GM_CONTAS_PAGAR_ABERTOS[[#This Row],[SALDO_CONVERTIDO]])</f>
        <v>2833.33</v>
      </c>
      <c r="P12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8" t="s">
        <v>93</v>
      </c>
      <c r="R1258" t="s">
        <v>100</v>
      </c>
      <c r="S1258" s="1">
        <v>42557</v>
      </c>
      <c r="T1258" t="s">
        <v>2728</v>
      </c>
      <c r="U1258" s="3">
        <v>1.9670000000000001</v>
      </c>
      <c r="V1258" s="2">
        <f>Tabela_padrão__GM_CONTAS_PAGAR_ABERTOS[[#This Row],[PTAX DESEMB]]*Tabela_padrão__GM_CONTAS_PAGAR_ABERTOS[[#This Row],[VALOR_DOCUM]]</f>
        <v>5573.1601099999998</v>
      </c>
    </row>
    <row r="1259" spans="1:22" hidden="1" x14ac:dyDescent="0.2">
      <c r="A1259" t="s">
        <v>45</v>
      </c>
      <c r="B1259" t="s">
        <v>18</v>
      </c>
      <c r="C1259" s="1">
        <v>41319</v>
      </c>
      <c r="D1259" t="s">
        <v>91</v>
      </c>
      <c r="E1259">
        <v>13140001</v>
      </c>
      <c r="F1259" t="s">
        <v>102</v>
      </c>
      <c r="G1259" s="4">
        <v>42962</v>
      </c>
      <c r="H1259" t="s">
        <v>21</v>
      </c>
      <c r="I1259" s="2">
        <v>100.75</v>
      </c>
      <c r="K1259" s="2">
        <v>100.75</v>
      </c>
      <c r="L1259" s="3">
        <v>1</v>
      </c>
      <c r="M1259" s="2">
        <v>100.75</v>
      </c>
      <c r="N1259" s="3">
        <f t="array" ref="N1259">$D$4</f>
        <v>3.55</v>
      </c>
      <c r="O1259" s="2">
        <f t="array" ref="O1259">IF(Tabela_padrão__GM_CONTAS_PAGAR_ABERTOS[[#This Row],[SIGLA_MOEDA]]="US$",Tabela_padrão__GM_CONTAS_PAGAR_ABERTOS[[#This Row],[VALOR_DOCUM]]*$D$4,Tabela_padrão__GM_CONTAS_PAGAR_ABERTOS[[#This Row],[SALDO_CONVERTIDO]])</f>
        <v>100.75</v>
      </c>
      <c r="P12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59" t="s">
        <v>47</v>
      </c>
      <c r="R1259" t="s">
        <v>103</v>
      </c>
      <c r="S1259" s="1">
        <v>42557</v>
      </c>
      <c r="T1259" t="s">
        <v>2744</v>
      </c>
      <c r="U1259" s="3">
        <v>1.9670000000000001</v>
      </c>
      <c r="V1259" s="2">
        <f>Tabela_padrão__GM_CONTAS_PAGAR_ABERTOS[[#This Row],[PTAX DESEMB]]*Tabela_padrão__GM_CONTAS_PAGAR_ABERTOS[[#This Row],[VALOR_DOCUM]]</f>
        <v>198.17525000000001</v>
      </c>
    </row>
    <row r="1260" spans="1:22" hidden="1" x14ac:dyDescent="0.2">
      <c r="A1260" t="s">
        <v>45</v>
      </c>
      <c r="B1260" t="s">
        <v>18</v>
      </c>
      <c r="C1260" s="1">
        <v>41925</v>
      </c>
      <c r="D1260" t="s">
        <v>122</v>
      </c>
      <c r="E1260">
        <v>13140001</v>
      </c>
      <c r="F1260" t="s">
        <v>248</v>
      </c>
      <c r="G1260" s="4">
        <v>42962</v>
      </c>
      <c r="H1260" t="s">
        <v>21</v>
      </c>
      <c r="I1260" s="2">
        <v>226.26</v>
      </c>
      <c r="K1260" s="2">
        <v>226.26</v>
      </c>
      <c r="L1260" s="3">
        <v>1</v>
      </c>
      <c r="M1260" s="2">
        <v>226.26</v>
      </c>
      <c r="N1260" s="3">
        <f t="array" ref="N1260">$D$4</f>
        <v>3.55</v>
      </c>
      <c r="O1260" s="2">
        <f t="array" ref="O1260">IF(Tabela_padrão__GM_CONTAS_PAGAR_ABERTOS[[#This Row],[SIGLA_MOEDA]]="US$",Tabela_padrão__GM_CONTAS_PAGAR_ABERTOS[[#This Row],[VALOR_DOCUM]]*$D$4,Tabela_padrão__GM_CONTAS_PAGAR_ABERTOS[[#This Row],[SALDO_CONVERTIDO]])</f>
        <v>226.26</v>
      </c>
      <c r="P12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0" t="s">
        <v>47</v>
      </c>
      <c r="R1260" t="s">
        <v>249</v>
      </c>
      <c r="S1260" s="1">
        <v>42557</v>
      </c>
      <c r="T1260" t="s">
        <v>2816</v>
      </c>
      <c r="U1260" s="3">
        <v>2.4102999999999999</v>
      </c>
      <c r="V1260" s="2">
        <f>Tabela_padrão__GM_CONTAS_PAGAR_ABERTOS[[#This Row],[PTAX DESEMB]]*Tabela_padrão__GM_CONTAS_PAGAR_ABERTOS[[#This Row],[VALOR_DOCUM]]</f>
        <v>545.35447799999997</v>
      </c>
    </row>
    <row r="1261" spans="1:22" hidden="1" x14ac:dyDescent="0.2">
      <c r="A1261" t="s">
        <v>17</v>
      </c>
      <c r="B1261" t="s">
        <v>18</v>
      </c>
      <c r="C1261" s="1">
        <v>41394</v>
      </c>
      <c r="D1261" t="s">
        <v>31</v>
      </c>
      <c r="E1261">
        <v>13140003</v>
      </c>
      <c r="F1261" t="s">
        <v>136</v>
      </c>
      <c r="G1261" s="4">
        <v>43769</v>
      </c>
      <c r="H1261" t="s">
        <v>21</v>
      </c>
      <c r="I1261" s="2">
        <v>2632.34</v>
      </c>
      <c r="K1261" s="2">
        <v>2632.34</v>
      </c>
      <c r="L1261" s="3">
        <v>1</v>
      </c>
      <c r="M1261" s="2">
        <v>2632.34</v>
      </c>
      <c r="N1261" s="3">
        <f t="array" ref="N1261">$D$4</f>
        <v>3.55</v>
      </c>
      <c r="O1261" s="2">
        <f t="array" ref="O1261">IF(Tabela_padrão__GM_CONTAS_PAGAR_ABERTOS[[#This Row],[SIGLA_MOEDA]]="US$",Tabela_padrão__GM_CONTAS_PAGAR_ABERTOS[[#This Row],[VALOR_DOCUM]]*$D$4,Tabela_padrão__GM_CONTAS_PAGAR_ABERTOS[[#This Row],[SALDO_CONVERTIDO]])</f>
        <v>2632.34</v>
      </c>
      <c r="P12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1" t="s">
        <v>33</v>
      </c>
      <c r="R1261" t="s">
        <v>137</v>
      </c>
      <c r="S1261" s="1">
        <v>42557</v>
      </c>
      <c r="T1261" t="s">
        <v>2755</v>
      </c>
      <c r="U1261" s="3">
        <v>1.9999</v>
      </c>
      <c r="V1261" s="2">
        <f>Tabela_padrão__GM_CONTAS_PAGAR_ABERTOS[[#This Row],[PTAX DESEMB]]*Tabela_padrão__GM_CONTAS_PAGAR_ABERTOS[[#This Row],[VALOR_DOCUM]]</f>
        <v>5264.4167660000003</v>
      </c>
    </row>
    <row r="1262" spans="1:22" hidden="1" x14ac:dyDescent="0.2">
      <c r="A1262" t="s">
        <v>17</v>
      </c>
      <c r="B1262" t="s">
        <v>18</v>
      </c>
      <c r="C1262" s="1">
        <v>41394</v>
      </c>
      <c r="D1262" t="s">
        <v>31</v>
      </c>
      <c r="E1262">
        <v>13140003</v>
      </c>
      <c r="F1262" t="s">
        <v>136</v>
      </c>
      <c r="G1262" s="4">
        <v>44135</v>
      </c>
      <c r="H1262" t="s">
        <v>21</v>
      </c>
      <c r="I1262" s="2">
        <v>2288.8000000000002</v>
      </c>
      <c r="K1262" s="2">
        <v>2288.8000000000002</v>
      </c>
      <c r="L1262" s="3">
        <v>1</v>
      </c>
      <c r="M1262" s="2">
        <v>2288.8000000000002</v>
      </c>
      <c r="N1262" s="3">
        <f t="array" ref="N1262">$D$4</f>
        <v>3.55</v>
      </c>
      <c r="O1262" s="2">
        <f t="array" ref="O1262">IF(Tabela_padrão__GM_CONTAS_PAGAR_ABERTOS[[#This Row],[SIGLA_MOEDA]]="US$",Tabela_padrão__GM_CONTAS_PAGAR_ABERTOS[[#This Row],[VALOR_DOCUM]]*$D$4,Tabela_padrão__GM_CONTAS_PAGAR_ABERTOS[[#This Row],[SALDO_CONVERTIDO]])</f>
        <v>2288.8000000000002</v>
      </c>
      <c r="P12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2" t="s">
        <v>33</v>
      </c>
      <c r="R1262" t="s">
        <v>137</v>
      </c>
      <c r="S1262" s="1">
        <v>42557</v>
      </c>
      <c r="T1262" t="s">
        <v>2756</v>
      </c>
      <c r="U1262" s="3">
        <v>1.9999</v>
      </c>
      <c r="V1262" s="2">
        <f>Tabela_padrão__GM_CONTAS_PAGAR_ABERTOS[[#This Row],[PTAX DESEMB]]*Tabela_padrão__GM_CONTAS_PAGAR_ABERTOS[[#This Row],[VALOR_DOCUM]]</f>
        <v>4577.3711200000007</v>
      </c>
    </row>
    <row r="1263" spans="1:22" hidden="1" x14ac:dyDescent="0.2">
      <c r="A1263" t="s">
        <v>17</v>
      </c>
      <c r="B1263" t="s">
        <v>18</v>
      </c>
      <c r="C1263" s="1">
        <v>41394</v>
      </c>
      <c r="D1263" t="s">
        <v>31</v>
      </c>
      <c r="E1263">
        <v>13140003</v>
      </c>
      <c r="F1263" t="s">
        <v>136</v>
      </c>
      <c r="G1263" s="4">
        <v>44500</v>
      </c>
      <c r="H1263" t="s">
        <v>21</v>
      </c>
      <c r="I1263" s="2">
        <v>1934.96</v>
      </c>
      <c r="K1263" s="2">
        <v>1934.96</v>
      </c>
      <c r="L1263" s="3">
        <v>1</v>
      </c>
      <c r="M1263" s="2">
        <v>1934.96</v>
      </c>
      <c r="N1263" s="3">
        <f t="array" ref="N1263">$D$4</f>
        <v>3.55</v>
      </c>
      <c r="O1263" s="2">
        <f t="array" ref="O1263">IF(Tabela_padrão__GM_CONTAS_PAGAR_ABERTOS[[#This Row],[SIGLA_MOEDA]]="US$",Tabela_padrão__GM_CONTAS_PAGAR_ABERTOS[[#This Row],[VALOR_DOCUM]]*$D$4,Tabela_padrão__GM_CONTAS_PAGAR_ABERTOS[[#This Row],[SALDO_CONVERTIDO]])</f>
        <v>1934.96</v>
      </c>
      <c r="P12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3" t="s">
        <v>33</v>
      </c>
      <c r="R1263" t="s">
        <v>137</v>
      </c>
      <c r="S1263" s="1">
        <v>42557</v>
      </c>
      <c r="T1263" t="s">
        <v>2757</v>
      </c>
      <c r="U1263" s="3">
        <v>1.9999</v>
      </c>
      <c r="V1263" s="2">
        <f>Tabela_padrão__GM_CONTAS_PAGAR_ABERTOS[[#This Row],[PTAX DESEMB]]*Tabela_padrão__GM_CONTAS_PAGAR_ABERTOS[[#This Row],[VALOR_DOCUM]]</f>
        <v>3869.7265040000002</v>
      </c>
    </row>
    <row r="1264" spans="1:22" hidden="1" x14ac:dyDescent="0.2">
      <c r="A1264" t="s">
        <v>17</v>
      </c>
      <c r="B1264" t="s">
        <v>18</v>
      </c>
      <c r="C1264" s="1">
        <v>41394</v>
      </c>
      <c r="D1264" t="s">
        <v>31</v>
      </c>
      <c r="E1264">
        <v>19105006</v>
      </c>
      <c r="F1264" t="s">
        <v>145</v>
      </c>
      <c r="G1264" s="4">
        <v>43039</v>
      </c>
      <c r="H1264" t="s">
        <v>21</v>
      </c>
      <c r="I1264" s="2">
        <v>55763.839999999997</v>
      </c>
      <c r="K1264" s="2">
        <v>55763.839999999997</v>
      </c>
      <c r="L1264" s="3">
        <v>1</v>
      </c>
      <c r="M1264" s="2">
        <v>55763.839999999997</v>
      </c>
      <c r="N1264" s="3">
        <f t="array" ref="N1264">$D$4</f>
        <v>3.55</v>
      </c>
      <c r="O1264" s="2">
        <f t="array" ref="O1264">IF(Tabela_padrão__GM_CONTAS_PAGAR_ABERTOS[[#This Row],[SIGLA_MOEDA]]="US$",Tabela_padrão__GM_CONTAS_PAGAR_ABERTOS[[#This Row],[VALOR_DOCUM]]*$D$4,Tabela_padrão__GM_CONTAS_PAGAR_ABERTOS[[#This Row],[SALDO_CONVERTIDO]])</f>
        <v>55763.839999999997</v>
      </c>
      <c r="P12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4" t="s">
        <v>38</v>
      </c>
      <c r="R1264" t="s">
        <v>146</v>
      </c>
      <c r="S1264" s="1">
        <v>42557</v>
      </c>
      <c r="T1264" t="s">
        <v>2758</v>
      </c>
      <c r="U1264" s="3">
        <v>1.9999</v>
      </c>
      <c r="V1264" s="2">
        <f>Tabela_padrão__GM_CONTAS_PAGAR_ABERTOS[[#This Row],[PTAX DESEMB]]*Tabela_padrão__GM_CONTAS_PAGAR_ABERTOS[[#This Row],[VALOR_DOCUM]]</f>
        <v>111522.10361599999</v>
      </c>
    </row>
    <row r="1265" spans="1:22" hidden="1" x14ac:dyDescent="0.2">
      <c r="A1265" t="s">
        <v>17</v>
      </c>
      <c r="B1265" t="s">
        <v>18</v>
      </c>
      <c r="C1265" s="1">
        <v>41394</v>
      </c>
      <c r="D1265" t="s">
        <v>31</v>
      </c>
      <c r="E1265">
        <v>19105006</v>
      </c>
      <c r="F1265" t="s">
        <v>145</v>
      </c>
      <c r="G1265" s="4">
        <v>43404</v>
      </c>
      <c r="H1265" t="s">
        <v>21</v>
      </c>
      <c r="I1265" s="2">
        <v>57852.26</v>
      </c>
      <c r="K1265" s="2">
        <v>57852.26</v>
      </c>
      <c r="L1265" s="3">
        <v>1</v>
      </c>
      <c r="M1265" s="2">
        <v>57852.26</v>
      </c>
      <c r="N1265" s="3">
        <f t="array" ref="N1265">$D$4</f>
        <v>3.55</v>
      </c>
      <c r="O1265" s="2">
        <f t="array" ref="O1265">IF(Tabela_padrão__GM_CONTAS_PAGAR_ABERTOS[[#This Row],[SIGLA_MOEDA]]="US$",Tabela_padrão__GM_CONTAS_PAGAR_ABERTOS[[#This Row],[VALOR_DOCUM]]*$D$4,Tabela_padrão__GM_CONTAS_PAGAR_ABERTOS[[#This Row],[SALDO_CONVERTIDO]])</f>
        <v>57852.26</v>
      </c>
      <c r="P12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5" t="s">
        <v>38</v>
      </c>
      <c r="R1265" t="s">
        <v>146</v>
      </c>
      <c r="S1265" s="1">
        <v>42557</v>
      </c>
      <c r="T1265" t="s">
        <v>2759</v>
      </c>
      <c r="U1265" s="3">
        <v>1.9999</v>
      </c>
      <c r="V1265" s="2">
        <f>Tabela_padrão__GM_CONTAS_PAGAR_ABERTOS[[#This Row],[PTAX DESEMB]]*Tabela_padrão__GM_CONTAS_PAGAR_ABERTOS[[#This Row],[VALOR_DOCUM]]</f>
        <v>115698.73477400001</v>
      </c>
    </row>
    <row r="1266" spans="1:22" hidden="1" x14ac:dyDescent="0.2">
      <c r="A1266" t="s">
        <v>17</v>
      </c>
      <c r="B1266" t="s">
        <v>18</v>
      </c>
      <c r="C1266" s="1">
        <v>41394</v>
      </c>
      <c r="D1266" t="s">
        <v>31</v>
      </c>
      <c r="E1266">
        <v>19105006</v>
      </c>
      <c r="F1266" t="s">
        <v>145</v>
      </c>
      <c r="G1266" s="4">
        <v>44865</v>
      </c>
      <c r="H1266" t="s">
        <v>21</v>
      </c>
      <c r="I1266" s="2">
        <v>66851.539999999994</v>
      </c>
      <c r="K1266" s="2">
        <v>66851.539999999994</v>
      </c>
      <c r="L1266" s="3">
        <v>1</v>
      </c>
      <c r="M1266" s="2">
        <v>66851.539999999994</v>
      </c>
      <c r="N1266" s="3">
        <f t="array" ref="N1266">$D$4</f>
        <v>3.55</v>
      </c>
      <c r="O1266" s="2">
        <f t="array" ref="O1266">IF(Tabela_padrão__GM_CONTAS_PAGAR_ABERTOS[[#This Row],[SIGLA_MOEDA]]="US$",Tabela_padrão__GM_CONTAS_PAGAR_ABERTOS[[#This Row],[VALOR_DOCUM]]*$D$4,Tabela_padrão__GM_CONTAS_PAGAR_ABERTOS[[#This Row],[SALDO_CONVERTIDO]])</f>
        <v>66851.539999999994</v>
      </c>
      <c r="P12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6" t="s">
        <v>38</v>
      </c>
      <c r="R1266" t="s">
        <v>146</v>
      </c>
      <c r="S1266" s="1">
        <v>42557</v>
      </c>
      <c r="T1266" t="s">
        <v>2760</v>
      </c>
      <c r="U1266" s="3">
        <v>1.9999</v>
      </c>
      <c r="V1266" s="2">
        <f>Tabela_padrão__GM_CONTAS_PAGAR_ABERTOS[[#This Row],[PTAX DESEMB]]*Tabela_padrão__GM_CONTAS_PAGAR_ABERTOS[[#This Row],[VALOR_DOCUM]]</f>
        <v>133696.39484599998</v>
      </c>
    </row>
    <row r="1267" spans="1:22" hidden="1" x14ac:dyDescent="0.2">
      <c r="A1267" t="s">
        <v>17</v>
      </c>
      <c r="B1267" t="s">
        <v>18</v>
      </c>
      <c r="C1267" s="1">
        <v>41394</v>
      </c>
      <c r="D1267" t="s">
        <v>31</v>
      </c>
      <c r="E1267">
        <v>13140003</v>
      </c>
      <c r="F1267" t="s">
        <v>1200</v>
      </c>
      <c r="G1267" s="4">
        <v>43039</v>
      </c>
      <c r="H1267" t="s">
        <v>21</v>
      </c>
      <c r="I1267" s="2">
        <v>21216.45</v>
      </c>
      <c r="K1267" s="2">
        <v>21216.45</v>
      </c>
      <c r="L1267" s="3">
        <v>1</v>
      </c>
      <c r="M1267" s="2">
        <v>21216.45</v>
      </c>
      <c r="N1267" s="3">
        <f t="array" ref="N1267">$D$4</f>
        <v>3.55</v>
      </c>
      <c r="O1267" s="2">
        <f t="array" ref="O1267">IF(Tabela_padrão__GM_CONTAS_PAGAR_ABERTOS[[#This Row],[SIGLA_MOEDA]]="US$",Tabela_padrão__GM_CONTAS_PAGAR_ABERTOS[[#This Row],[VALOR_DOCUM]]*$D$4,Tabela_padrão__GM_CONTAS_PAGAR_ABERTOS[[#This Row],[SALDO_CONVERTIDO]])</f>
        <v>21216.45</v>
      </c>
      <c r="P12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7" t="s">
        <v>33</v>
      </c>
      <c r="R1267" t="s">
        <v>146</v>
      </c>
      <c r="S1267" s="1">
        <v>42557</v>
      </c>
      <c r="T1267" t="s">
        <v>2761</v>
      </c>
      <c r="U1267" s="3">
        <v>1.9999</v>
      </c>
      <c r="V1267" s="2">
        <f>Tabela_padrão__GM_CONTAS_PAGAR_ABERTOS[[#This Row],[PTAX DESEMB]]*Tabela_padrão__GM_CONTAS_PAGAR_ABERTOS[[#This Row],[VALOR_DOCUM]]</f>
        <v>42430.778355000002</v>
      </c>
    </row>
    <row r="1268" spans="1:22" hidden="1" x14ac:dyDescent="0.2">
      <c r="A1268" t="s">
        <v>17</v>
      </c>
      <c r="B1268" t="s">
        <v>18</v>
      </c>
      <c r="C1268" s="1">
        <v>41394</v>
      </c>
      <c r="D1268" t="s">
        <v>31</v>
      </c>
      <c r="E1268">
        <v>13140003</v>
      </c>
      <c r="F1268" t="s">
        <v>136</v>
      </c>
      <c r="G1268" s="4">
        <v>42674</v>
      </c>
      <c r="H1268" t="s">
        <v>21</v>
      </c>
      <c r="I1268" s="2">
        <v>3604.07</v>
      </c>
      <c r="K1268" s="2">
        <v>3604.07</v>
      </c>
      <c r="L1268" s="3">
        <v>1</v>
      </c>
      <c r="M1268" s="2">
        <v>3604.07</v>
      </c>
      <c r="N1268" s="3">
        <f t="array" ref="N1268">$D$4</f>
        <v>3.55</v>
      </c>
      <c r="O1268" s="2">
        <f t="array" ref="O1268">IF(Tabela_padrão__GM_CONTAS_PAGAR_ABERTOS[[#This Row],[SIGLA_MOEDA]]="US$",Tabela_padrão__GM_CONTAS_PAGAR_ABERTOS[[#This Row],[VALOR_DOCUM]]*$D$4,Tabela_padrão__GM_CONTAS_PAGAR_ABERTOS[[#This Row],[SALDO_CONVERTIDO]])</f>
        <v>3604.07</v>
      </c>
      <c r="P12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8" t="s">
        <v>33</v>
      </c>
      <c r="R1268" t="s">
        <v>137</v>
      </c>
      <c r="S1268" s="1">
        <v>42557</v>
      </c>
      <c r="T1268" t="s">
        <v>2762</v>
      </c>
      <c r="U1268" s="3">
        <v>1.9999</v>
      </c>
      <c r="V1268" s="2">
        <f>Tabela_padrão__GM_CONTAS_PAGAR_ABERTOS[[#This Row],[PTAX DESEMB]]*Tabela_padrão__GM_CONTAS_PAGAR_ABERTOS[[#This Row],[VALOR_DOCUM]]</f>
        <v>7207.7795930000002</v>
      </c>
    </row>
    <row r="1269" spans="1:22" hidden="1" x14ac:dyDescent="0.2">
      <c r="A1269" t="s">
        <v>17</v>
      </c>
      <c r="B1269" t="s">
        <v>18</v>
      </c>
      <c r="C1269" s="1">
        <v>40844</v>
      </c>
      <c r="D1269" t="s">
        <v>19</v>
      </c>
      <c r="E1269">
        <v>19105002</v>
      </c>
      <c r="F1269" t="s">
        <v>1139</v>
      </c>
      <c r="G1269" s="4">
        <v>42962</v>
      </c>
      <c r="H1269" t="s">
        <v>21</v>
      </c>
      <c r="I1269" s="2">
        <v>93600</v>
      </c>
      <c r="K1269" s="2">
        <v>93600</v>
      </c>
      <c r="L1269" s="3">
        <v>1</v>
      </c>
      <c r="M1269" s="2">
        <v>93600</v>
      </c>
      <c r="N1269" s="3">
        <f t="array" ref="N1269">$D$4</f>
        <v>3.55</v>
      </c>
      <c r="O1269" s="2">
        <f t="array" ref="O1269">IF(Tabela_padrão__GM_CONTAS_PAGAR_ABERTOS[[#This Row],[SIGLA_MOEDA]]="US$",Tabela_padrão__GM_CONTAS_PAGAR_ABERTOS[[#This Row],[VALOR_DOCUM]]*$D$4,Tabela_padrão__GM_CONTAS_PAGAR_ABERTOS[[#This Row],[SALDO_CONVERTIDO]])</f>
        <v>93600</v>
      </c>
      <c r="P12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69" t="s">
        <v>22</v>
      </c>
      <c r="R1269" t="s">
        <v>3417</v>
      </c>
      <c r="S1269" s="1">
        <v>42557</v>
      </c>
      <c r="T1269" t="s">
        <v>3418</v>
      </c>
      <c r="U1269" s="3">
        <v>1.7323</v>
      </c>
      <c r="V1269" s="2">
        <f>Tabela_padrão__GM_CONTAS_PAGAR_ABERTOS[[#This Row],[PTAX DESEMB]]*Tabela_padrão__GM_CONTAS_PAGAR_ABERTOS[[#This Row],[VALOR_DOCUM]]</f>
        <v>162143.28</v>
      </c>
    </row>
    <row r="1270" spans="1:22" hidden="1" x14ac:dyDescent="0.2">
      <c r="A1270" t="s">
        <v>17</v>
      </c>
      <c r="B1270" t="s">
        <v>18</v>
      </c>
      <c r="C1270" s="1">
        <v>41246</v>
      </c>
      <c r="D1270" t="s">
        <v>19</v>
      </c>
      <c r="E1270">
        <v>13140001</v>
      </c>
      <c r="F1270" t="s">
        <v>77</v>
      </c>
      <c r="G1270" s="4">
        <v>42962</v>
      </c>
      <c r="H1270" t="s">
        <v>21</v>
      </c>
      <c r="I1270" s="2">
        <v>31053.93</v>
      </c>
      <c r="K1270" s="2">
        <v>31053.93</v>
      </c>
      <c r="L1270" s="3">
        <v>1</v>
      </c>
      <c r="M1270" s="2">
        <v>31053.93</v>
      </c>
      <c r="N1270" s="3">
        <f t="array" ref="N1270">$D$4</f>
        <v>3.55</v>
      </c>
      <c r="O1270" s="2">
        <f t="array" ref="O1270">IF(Tabela_padrão__GM_CONTAS_PAGAR_ABERTOS[[#This Row],[SIGLA_MOEDA]]="US$",Tabela_padrão__GM_CONTAS_PAGAR_ABERTOS[[#This Row],[VALOR_DOCUM]]*$D$4,Tabela_padrão__GM_CONTAS_PAGAR_ABERTOS[[#This Row],[SALDO_CONVERTIDO]])</f>
        <v>31053.93</v>
      </c>
      <c r="P12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0" t="s">
        <v>47</v>
      </c>
      <c r="R1270" t="s">
        <v>78</v>
      </c>
      <c r="S1270" s="1">
        <v>42557</v>
      </c>
      <c r="T1270" t="s">
        <v>3426</v>
      </c>
      <c r="U1270" s="3">
        <v>2.1074000000000002</v>
      </c>
      <c r="V1270" s="2">
        <f>Tabela_padrão__GM_CONTAS_PAGAR_ABERTOS[[#This Row],[PTAX DESEMB]]*Tabela_padrão__GM_CONTAS_PAGAR_ABERTOS[[#This Row],[VALOR_DOCUM]]</f>
        <v>65443.052082000009</v>
      </c>
    </row>
    <row r="1271" spans="1:22" hidden="1" x14ac:dyDescent="0.2">
      <c r="A1271" t="s">
        <v>17</v>
      </c>
      <c r="B1271" t="s">
        <v>18</v>
      </c>
      <c r="C1271" s="1">
        <v>41183</v>
      </c>
      <c r="D1271" t="s">
        <v>19</v>
      </c>
      <c r="E1271">
        <v>19105002</v>
      </c>
      <c r="F1271" t="s">
        <v>245</v>
      </c>
      <c r="G1271" s="4">
        <v>42962</v>
      </c>
      <c r="H1271" t="s">
        <v>21</v>
      </c>
      <c r="I1271" s="2">
        <v>114112.5</v>
      </c>
      <c r="K1271" s="2">
        <v>114112.5</v>
      </c>
      <c r="L1271" s="3">
        <v>1</v>
      </c>
      <c r="M1271" s="2">
        <v>114112.5</v>
      </c>
      <c r="N1271" s="3">
        <f t="array" ref="N1271">$D$4</f>
        <v>3.55</v>
      </c>
      <c r="O1271" s="2">
        <f t="array" ref="O1271">IF(Tabela_padrão__GM_CONTAS_PAGAR_ABERTOS[[#This Row],[SIGLA_MOEDA]]="US$",Tabela_padrão__GM_CONTAS_PAGAR_ABERTOS[[#This Row],[VALOR_DOCUM]]*$D$4,Tabela_padrão__GM_CONTAS_PAGAR_ABERTOS[[#This Row],[SALDO_CONVERTIDO]])</f>
        <v>114112.5</v>
      </c>
      <c r="P12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1" t="s">
        <v>22</v>
      </c>
      <c r="R1271" t="s">
        <v>246</v>
      </c>
      <c r="S1271" s="1">
        <v>42557</v>
      </c>
      <c r="T1271" t="s">
        <v>3429</v>
      </c>
      <c r="U1271" s="3">
        <v>2.0306000000000002</v>
      </c>
      <c r="V1271" s="2">
        <f>Tabela_padrão__GM_CONTAS_PAGAR_ABERTOS[[#This Row],[PTAX DESEMB]]*Tabela_padrão__GM_CONTAS_PAGAR_ABERTOS[[#This Row],[VALOR_DOCUM]]</f>
        <v>231716.84250000003</v>
      </c>
    </row>
    <row r="1272" spans="1:22" hidden="1" x14ac:dyDescent="0.2">
      <c r="A1272" t="s">
        <v>45</v>
      </c>
      <c r="B1272" t="s">
        <v>18</v>
      </c>
      <c r="C1272" s="1">
        <v>41339</v>
      </c>
      <c r="D1272" t="s">
        <v>91</v>
      </c>
      <c r="E1272">
        <v>19105002</v>
      </c>
      <c r="F1272" t="s">
        <v>92</v>
      </c>
      <c r="G1272" s="4">
        <v>42962</v>
      </c>
      <c r="H1272" t="s">
        <v>21</v>
      </c>
      <c r="I1272" s="2">
        <v>20000</v>
      </c>
      <c r="K1272" s="2">
        <v>20000</v>
      </c>
      <c r="L1272" s="3">
        <v>1</v>
      </c>
      <c r="M1272" s="2">
        <v>20000</v>
      </c>
      <c r="N1272" s="3">
        <f t="array" ref="N1272">$D$4</f>
        <v>3.55</v>
      </c>
      <c r="O1272" s="2">
        <f t="array" ref="O1272">IF(Tabela_padrão__GM_CONTAS_PAGAR_ABERTOS[[#This Row],[SIGLA_MOEDA]]="US$",Tabela_padrão__GM_CONTAS_PAGAR_ABERTOS[[#This Row],[VALOR_DOCUM]]*$D$4,Tabela_padrão__GM_CONTAS_PAGAR_ABERTOS[[#This Row],[SALDO_CONVERTIDO]])</f>
        <v>20000</v>
      </c>
      <c r="P12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2" t="s">
        <v>93</v>
      </c>
      <c r="R1272" t="s">
        <v>94</v>
      </c>
      <c r="S1272" s="1">
        <v>42557</v>
      </c>
      <c r="T1272" t="s">
        <v>3431</v>
      </c>
      <c r="U1272" s="3">
        <v>1.9693000000000001</v>
      </c>
      <c r="V1272" s="2">
        <f>Tabela_padrão__GM_CONTAS_PAGAR_ABERTOS[[#This Row],[PTAX DESEMB]]*Tabela_padrão__GM_CONTAS_PAGAR_ABERTOS[[#This Row],[VALOR_DOCUM]]</f>
        <v>39386</v>
      </c>
    </row>
    <row r="1273" spans="1:22" hidden="1" x14ac:dyDescent="0.2">
      <c r="A1273" t="s">
        <v>17</v>
      </c>
      <c r="B1273" t="s">
        <v>18</v>
      </c>
      <c r="C1273" s="1">
        <v>41246</v>
      </c>
      <c r="D1273" t="s">
        <v>19</v>
      </c>
      <c r="E1273">
        <v>13140001</v>
      </c>
      <c r="F1273" t="s">
        <v>1139</v>
      </c>
      <c r="G1273" s="4">
        <v>42962</v>
      </c>
      <c r="H1273" t="s">
        <v>21</v>
      </c>
      <c r="I1273" s="2">
        <v>6171.23</v>
      </c>
      <c r="K1273" s="2">
        <v>6171.23</v>
      </c>
      <c r="L1273" s="3">
        <v>1</v>
      </c>
      <c r="M1273" s="2">
        <v>6171.23</v>
      </c>
      <c r="N1273" s="3">
        <f t="array" ref="N1273">$D$4</f>
        <v>3.55</v>
      </c>
      <c r="O1273" s="2">
        <f t="array" ref="O1273">IF(Tabela_padrão__GM_CONTAS_PAGAR_ABERTOS[[#This Row],[SIGLA_MOEDA]]="US$",Tabela_padrão__GM_CONTAS_PAGAR_ABERTOS[[#This Row],[VALOR_DOCUM]]*$D$4,Tabela_padrão__GM_CONTAS_PAGAR_ABERTOS[[#This Row],[SALDO_CONVERTIDO]])</f>
        <v>6171.23</v>
      </c>
      <c r="P12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3" t="s">
        <v>47</v>
      </c>
      <c r="R1273" t="s">
        <v>1140</v>
      </c>
      <c r="S1273" s="1">
        <v>42557</v>
      </c>
      <c r="T1273" t="s">
        <v>4117</v>
      </c>
      <c r="U1273" s="3">
        <v>2.1074000000000002</v>
      </c>
      <c r="V1273" s="2">
        <f>Tabela_padrão__GM_CONTAS_PAGAR_ABERTOS[[#This Row],[PTAX DESEMB]]*Tabela_padrão__GM_CONTAS_PAGAR_ABERTOS[[#This Row],[VALOR_DOCUM]]</f>
        <v>13005.250102</v>
      </c>
    </row>
    <row r="1274" spans="1:22" hidden="1" x14ac:dyDescent="0.2">
      <c r="A1274" t="s">
        <v>17</v>
      </c>
      <c r="B1274" t="s">
        <v>18</v>
      </c>
      <c r="C1274" s="1">
        <v>41320</v>
      </c>
      <c r="D1274" t="s">
        <v>19</v>
      </c>
      <c r="E1274">
        <v>19105002</v>
      </c>
      <c r="F1274" t="s">
        <v>1156</v>
      </c>
      <c r="G1274" s="4">
        <v>42962</v>
      </c>
      <c r="H1274" t="s">
        <v>21</v>
      </c>
      <c r="I1274" s="2">
        <v>228225</v>
      </c>
      <c r="K1274" s="2">
        <v>228225</v>
      </c>
      <c r="L1274" s="3">
        <v>1</v>
      </c>
      <c r="M1274" s="2">
        <v>228225</v>
      </c>
      <c r="N1274" s="3">
        <f t="array" ref="N1274">$D$4</f>
        <v>3.55</v>
      </c>
      <c r="O1274" s="2">
        <f t="array" ref="O1274">IF(Tabela_padrão__GM_CONTAS_PAGAR_ABERTOS[[#This Row],[SIGLA_MOEDA]]="US$",Tabela_padrão__GM_CONTAS_PAGAR_ABERTOS[[#This Row],[VALOR_DOCUM]]*$D$4,Tabela_padrão__GM_CONTAS_PAGAR_ABERTOS[[#This Row],[SALDO_CONVERTIDO]])</f>
        <v>228225</v>
      </c>
      <c r="P12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4" t="s">
        <v>22</v>
      </c>
      <c r="R1274" t="s">
        <v>1157</v>
      </c>
      <c r="S1274" s="1">
        <v>42557</v>
      </c>
      <c r="T1274" t="s">
        <v>4133</v>
      </c>
      <c r="U1274" s="3">
        <v>1.9665999999999999</v>
      </c>
      <c r="V1274" s="2">
        <f>Tabela_padrão__GM_CONTAS_PAGAR_ABERTOS[[#This Row],[PTAX DESEMB]]*Tabela_padrão__GM_CONTAS_PAGAR_ABERTOS[[#This Row],[VALOR_DOCUM]]</f>
        <v>448827.28499999997</v>
      </c>
    </row>
    <row r="1275" spans="1:22" hidden="1" x14ac:dyDescent="0.2">
      <c r="A1275" t="s">
        <v>45</v>
      </c>
      <c r="B1275" t="s">
        <v>18</v>
      </c>
      <c r="C1275" s="1">
        <v>41319</v>
      </c>
      <c r="D1275" t="s">
        <v>91</v>
      </c>
      <c r="E1275">
        <v>13140001</v>
      </c>
      <c r="F1275" t="s">
        <v>99</v>
      </c>
      <c r="G1275" s="4">
        <v>42962</v>
      </c>
      <c r="H1275" t="s">
        <v>21</v>
      </c>
      <c r="I1275" s="2">
        <v>35.69</v>
      </c>
      <c r="K1275" s="2">
        <v>35.69</v>
      </c>
      <c r="L1275" s="3">
        <v>1</v>
      </c>
      <c r="M1275" s="2">
        <v>35.69</v>
      </c>
      <c r="N1275" s="3">
        <f t="array" ref="N1275">$D$4</f>
        <v>3.55</v>
      </c>
      <c r="O1275" s="2">
        <f t="array" ref="O1275">IF(Tabela_padrão__GM_CONTAS_PAGAR_ABERTOS[[#This Row],[SIGLA_MOEDA]]="US$",Tabela_padrão__GM_CONTAS_PAGAR_ABERTOS[[#This Row],[VALOR_DOCUM]]*$D$4,Tabela_padrão__GM_CONTAS_PAGAR_ABERTOS[[#This Row],[SALDO_CONVERTIDO]])</f>
        <v>35.69</v>
      </c>
      <c r="P12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5" t="s">
        <v>47</v>
      </c>
      <c r="R1275" t="s">
        <v>100</v>
      </c>
      <c r="S1275" s="1">
        <v>42557</v>
      </c>
      <c r="T1275" t="s">
        <v>4151</v>
      </c>
      <c r="U1275" s="3">
        <v>1.9670000000000001</v>
      </c>
      <c r="V1275" s="2">
        <f>Tabela_padrão__GM_CONTAS_PAGAR_ABERTOS[[#This Row],[PTAX DESEMB]]*Tabela_padrão__GM_CONTAS_PAGAR_ABERTOS[[#This Row],[VALOR_DOCUM]]</f>
        <v>70.20223</v>
      </c>
    </row>
    <row r="1276" spans="1:22" hidden="1" x14ac:dyDescent="0.2">
      <c r="A1276" t="s">
        <v>45</v>
      </c>
      <c r="B1276" t="s">
        <v>18</v>
      </c>
      <c r="C1276" s="1">
        <v>41439</v>
      </c>
      <c r="D1276" t="s">
        <v>122</v>
      </c>
      <c r="E1276">
        <v>19105002</v>
      </c>
      <c r="F1276" t="s">
        <v>123</v>
      </c>
      <c r="G1276" s="4">
        <v>42962</v>
      </c>
      <c r="H1276" t="s">
        <v>21</v>
      </c>
      <c r="I1276" s="2">
        <v>8166.67</v>
      </c>
      <c r="K1276" s="2">
        <v>8166.67</v>
      </c>
      <c r="L1276" s="3">
        <v>1</v>
      </c>
      <c r="M1276" s="2">
        <v>8166.67</v>
      </c>
      <c r="N1276" s="3">
        <f t="array" ref="N1276">$D$4</f>
        <v>3.55</v>
      </c>
      <c r="O1276" s="2">
        <f t="array" ref="O1276">IF(Tabela_padrão__GM_CONTAS_PAGAR_ABERTOS[[#This Row],[SIGLA_MOEDA]]="US$",Tabela_padrão__GM_CONTAS_PAGAR_ABERTOS[[#This Row],[VALOR_DOCUM]]*$D$4,Tabela_padrão__GM_CONTAS_PAGAR_ABERTOS[[#This Row],[SALDO_CONVERTIDO]])</f>
        <v>8166.67</v>
      </c>
      <c r="P12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6" t="s">
        <v>124</v>
      </c>
      <c r="R1276" t="s">
        <v>125</v>
      </c>
      <c r="S1276" s="1">
        <v>42557</v>
      </c>
      <c r="T1276" t="s">
        <v>4163</v>
      </c>
      <c r="U1276" s="3">
        <v>2.1446999999999998</v>
      </c>
      <c r="V1276" s="2">
        <f>Tabela_padrão__GM_CONTAS_PAGAR_ABERTOS[[#This Row],[PTAX DESEMB]]*Tabela_padrão__GM_CONTAS_PAGAR_ABERTOS[[#This Row],[VALOR_DOCUM]]</f>
        <v>17515.057149</v>
      </c>
    </row>
    <row r="1277" spans="1:22" hidden="1" x14ac:dyDescent="0.2">
      <c r="A1277" t="s">
        <v>45</v>
      </c>
      <c r="B1277" t="s">
        <v>18</v>
      </c>
      <c r="C1277" s="1">
        <v>41823</v>
      </c>
      <c r="D1277" t="s">
        <v>72</v>
      </c>
      <c r="E1277">
        <v>13140001</v>
      </c>
      <c r="F1277" t="s">
        <v>233</v>
      </c>
      <c r="G1277" s="4">
        <v>42962</v>
      </c>
      <c r="H1277" t="s">
        <v>21</v>
      </c>
      <c r="I1277" s="2">
        <v>1194.7</v>
      </c>
      <c r="K1277" s="2">
        <v>1194.7</v>
      </c>
      <c r="L1277" s="3">
        <v>1</v>
      </c>
      <c r="M1277" s="2">
        <v>1194.7</v>
      </c>
      <c r="N1277" s="3">
        <f t="array" ref="N1277">$D$4</f>
        <v>3.55</v>
      </c>
      <c r="O1277" s="2">
        <f t="array" ref="O1277">IF(Tabela_padrão__GM_CONTAS_PAGAR_ABERTOS[[#This Row],[SIGLA_MOEDA]]="US$",Tabela_padrão__GM_CONTAS_PAGAR_ABERTOS[[#This Row],[VALOR_DOCUM]]*$D$4,Tabela_padrão__GM_CONTAS_PAGAR_ABERTOS[[#This Row],[SALDO_CONVERTIDO]])</f>
        <v>1194.7</v>
      </c>
      <c r="P12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7" t="s">
        <v>47</v>
      </c>
      <c r="R1277" t="s">
        <v>234</v>
      </c>
      <c r="S1277" s="1">
        <v>42557</v>
      </c>
      <c r="T1277" t="s">
        <v>4211</v>
      </c>
      <c r="U1277" s="3">
        <v>2.2134</v>
      </c>
      <c r="V1277" s="2">
        <f>Tabela_padrão__GM_CONTAS_PAGAR_ABERTOS[[#This Row],[PTAX DESEMB]]*Tabela_padrão__GM_CONTAS_PAGAR_ABERTOS[[#This Row],[VALOR_DOCUM]]</f>
        <v>2644.3489800000002</v>
      </c>
    </row>
    <row r="1278" spans="1:22" hidden="1" x14ac:dyDescent="0.2">
      <c r="A1278" t="s">
        <v>17</v>
      </c>
      <c r="B1278" t="s">
        <v>18</v>
      </c>
      <c r="C1278" s="1">
        <v>41183</v>
      </c>
      <c r="D1278" t="s">
        <v>19</v>
      </c>
      <c r="E1278">
        <v>13140001</v>
      </c>
      <c r="F1278" t="s">
        <v>245</v>
      </c>
      <c r="G1278" s="4">
        <v>42962</v>
      </c>
      <c r="H1278" t="s">
        <v>21</v>
      </c>
      <c r="I1278" s="2">
        <v>18828.57</v>
      </c>
      <c r="K1278" s="2">
        <v>18828.57</v>
      </c>
      <c r="L1278" s="3">
        <v>1</v>
      </c>
      <c r="M1278" s="2">
        <v>18828.57</v>
      </c>
      <c r="N1278" s="3">
        <f t="array" ref="N1278">$D$4</f>
        <v>3.55</v>
      </c>
      <c r="O1278" s="2">
        <f t="array" ref="O1278">IF(Tabela_padrão__GM_CONTAS_PAGAR_ABERTOS[[#This Row],[SIGLA_MOEDA]]="US$",Tabela_padrão__GM_CONTAS_PAGAR_ABERTOS[[#This Row],[VALOR_DOCUM]]*$D$4,Tabela_padrão__GM_CONTAS_PAGAR_ABERTOS[[#This Row],[SALDO_CONVERTIDO]])</f>
        <v>18828.57</v>
      </c>
      <c r="P12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8" t="s">
        <v>47</v>
      </c>
      <c r="R1278" t="s">
        <v>246</v>
      </c>
      <c r="S1278" s="1">
        <v>42557</v>
      </c>
      <c r="T1278" t="s">
        <v>4858</v>
      </c>
      <c r="U1278" s="3">
        <v>2.0306000000000002</v>
      </c>
      <c r="V1278" s="2">
        <f>Tabela_padrão__GM_CONTAS_PAGAR_ABERTOS[[#This Row],[PTAX DESEMB]]*Tabela_padrão__GM_CONTAS_PAGAR_ABERTOS[[#This Row],[VALOR_DOCUM]]</f>
        <v>38233.294242000004</v>
      </c>
    </row>
    <row r="1279" spans="1:22" hidden="1" x14ac:dyDescent="0.2">
      <c r="A1279" t="s">
        <v>45</v>
      </c>
      <c r="B1279" t="s">
        <v>18</v>
      </c>
      <c r="C1279" s="1">
        <v>41339</v>
      </c>
      <c r="D1279" t="s">
        <v>91</v>
      </c>
      <c r="E1279">
        <v>13140001</v>
      </c>
      <c r="F1279" t="s">
        <v>92</v>
      </c>
      <c r="G1279" s="4">
        <v>42962</v>
      </c>
      <c r="H1279" t="s">
        <v>21</v>
      </c>
      <c r="I1279" s="2">
        <v>209.9</v>
      </c>
      <c r="K1279" s="2">
        <v>209.9</v>
      </c>
      <c r="L1279" s="3">
        <v>1</v>
      </c>
      <c r="M1279" s="2">
        <v>209.9</v>
      </c>
      <c r="N1279" s="3">
        <f t="array" ref="N1279">$D$4</f>
        <v>3.55</v>
      </c>
      <c r="O1279" s="2">
        <f t="array" ref="O1279">IF(Tabela_padrão__GM_CONTAS_PAGAR_ABERTOS[[#This Row],[SIGLA_MOEDA]]="US$",Tabela_padrão__GM_CONTAS_PAGAR_ABERTOS[[#This Row],[VALOR_DOCUM]]*$D$4,Tabela_padrão__GM_CONTAS_PAGAR_ABERTOS[[#This Row],[SALDO_CONVERTIDO]])</f>
        <v>209.9</v>
      </c>
      <c r="P12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79" t="s">
        <v>47</v>
      </c>
      <c r="R1279" t="s">
        <v>94</v>
      </c>
      <c r="S1279" s="1">
        <v>42557</v>
      </c>
      <c r="T1279" t="s">
        <v>4882</v>
      </c>
      <c r="U1279" s="3">
        <v>1.9693000000000001</v>
      </c>
      <c r="V1279" s="2">
        <f>Tabela_padrão__GM_CONTAS_PAGAR_ABERTOS[[#This Row],[PTAX DESEMB]]*Tabela_padrão__GM_CONTAS_PAGAR_ABERTOS[[#This Row],[VALOR_DOCUM]]</f>
        <v>413.35607000000005</v>
      </c>
    </row>
    <row r="1280" spans="1:22" hidden="1" x14ac:dyDescent="0.2">
      <c r="A1280" t="s">
        <v>17</v>
      </c>
      <c r="B1280" t="s">
        <v>18</v>
      </c>
      <c r="C1280" s="1">
        <v>41592</v>
      </c>
      <c r="D1280" t="s">
        <v>19</v>
      </c>
      <c r="E1280">
        <v>19105002</v>
      </c>
      <c r="F1280" t="s">
        <v>179</v>
      </c>
      <c r="G1280" s="4">
        <v>42962</v>
      </c>
      <c r="H1280" t="s">
        <v>21</v>
      </c>
      <c r="I1280" s="2">
        <v>15846.9</v>
      </c>
      <c r="K1280" s="2">
        <v>15846.9</v>
      </c>
      <c r="L1280" s="3">
        <v>1</v>
      </c>
      <c r="M1280" s="2">
        <v>15846.9</v>
      </c>
      <c r="N1280" s="3">
        <f t="array" ref="N1280">$D$4</f>
        <v>3.55</v>
      </c>
      <c r="O1280" s="2">
        <f t="array" ref="O1280">IF(Tabela_padrão__GM_CONTAS_PAGAR_ABERTOS[[#This Row],[SIGLA_MOEDA]]="US$",Tabela_padrão__GM_CONTAS_PAGAR_ABERTOS[[#This Row],[VALOR_DOCUM]]*$D$4,Tabela_padrão__GM_CONTAS_PAGAR_ABERTOS[[#This Row],[SALDO_CONVERTIDO]])</f>
        <v>15846.9</v>
      </c>
      <c r="P12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0" t="s">
        <v>22</v>
      </c>
      <c r="R1280" t="s">
        <v>180</v>
      </c>
      <c r="S1280" s="1">
        <v>42557</v>
      </c>
      <c r="T1280" t="s">
        <v>4907</v>
      </c>
      <c r="U1280" s="3">
        <v>2.3233999999999999</v>
      </c>
      <c r="V1280" s="2">
        <f>Tabela_padrão__GM_CONTAS_PAGAR_ABERTOS[[#This Row],[PTAX DESEMB]]*Tabela_padrão__GM_CONTAS_PAGAR_ABERTOS[[#This Row],[VALOR_DOCUM]]</f>
        <v>36818.687460000001</v>
      </c>
    </row>
    <row r="1281" spans="1:22" hidden="1" x14ac:dyDescent="0.2">
      <c r="A1281" t="s">
        <v>17</v>
      </c>
      <c r="B1281" t="s">
        <v>18</v>
      </c>
      <c r="C1281" s="1">
        <v>41592</v>
      </c>
      <c r="D1281" t="s">
        <v>19</v>
      </c>
      <c r="E1281">
        <v>13140001</v>
      </c>
      <c r="F1281" t="s">
        <v>179</v>
      </c>
      <c r="G1281" s="4">
        <v>42962</v>
      </c>
      <c r="H1281" t="s">
        <v>21</v>
      </c>
      <c r="I1281" s="2">
        <v>2218.56</v>
      </c>
      <c r="K1281" s="2">
        <v>2218.56</v>
      </c>
      <c r="L1281" s="3">
        <v>1</v>
      </c>
      <c r="M1281" s="2">
        <v>2218.56</v>
      </c>
      <c r="N1281" s="3">
        <f t="array" ref="N1281">$D$4</f>
        <v>3.55</v>
      </c>
      <c r="O1281" s="2">
        <f t="array" ref="O1281">IF(Tabela_padrão__GM_CONTAS_PAGAR_ABERTOS[[#This Row],[SIGLA_MOEDA]]="US$",Tabela_padrão__GM_CONTAS_PAGAR_ABERTOS[[#This Row],[VALOR_DOCUM]]*$D$4,Tabela_padrão__GM_CONTAS_PAGAR_ABERTOS[[#This Row],[SALDO_CONVERTIDO]])</f>
        <v>2218.56</v>
      </c>
      <c r="P12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1" t="s">
        <v>47</v>
      </c>
      <c r="R1281" t="s">
        <v>180</v>
      </c>
      <c r="S1281" s="1">
        <v>42557</v>
      </c>
      <c r="T1281" t="s">
        <v>4908</v>
      </c>
      <c r="U1281" s="3">
        <v>2.3233999999999999</v>
      </c>
      <c r="V1281" s="2">
        <f>Tabela_padrão__GM_CONTAS_PAGAR_ABERTOS[[#This Row],[PTAX DESEMB]]*Tabela_padrão__GM_CONTAS_PAGAR_ABERTOS[[#This Row],[VALOR_DOCUM]]</f>
        <v>5154.602304</v>
      </c>
    </row>
    <row r="1282" spans="1:22" hidden="1" x14ac:dyDescent="0.2">
      <c r="A1282" t="s">
        <v>45</v>
      </c>
      <c r="B1282" t="s">
        <v>18</v>
      </c>
      <c r="C1282" s="1">
        <v>41771</v>
      </c>
      <c r="D1282" t="s">
        <v>122</v>
      </c>
      <c r="E1282">
        <v>13140001</v>
      </c>
      <c r="F1282" t="s">
        <v>214</v>
      </c>
      <c r="G1282" s="4">
        <v>42962</v>
      </c>
      <c r="H1282" t="s">
        <v>21</v>
      </c>
      <c r="I1282" s="2">
        <v>551.16</v>
      </c>
      <c r="K1282" s="2">
        <v>551.16</v>
      </c>
      <c r="L1282" s="3">
        <v>1</v>
      </c>
      <c r="M1282" s="2">
        <v>551.16</v>
      </c>
      <c r="N1282" s="3">
        <f t="array" ref="N1282">$D$4</f>
        <v>3.55</v>
      </c>
      <c r="O1282" s="2">
        <f t="array" ref="O1282">IF(Tabela_padrão__GM_CONTAS_PAGAR_ABERTOS[[#This Row],[SIGLA_MOEDA]]="US$",Tabela_padrão__GM_CONTAS_PAGAR_ABERTOS[[#This Row],[VALOR_DOCUM]]*$D$4,Tabela_padrão__GM_CONTAS_PAGAR_ABERTOS[[#This Row],[SALDO_CONVERTIDO]])</f>
        <v>551.16</v>
      </c>
      <c r="P12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2" t="s">
        <v>47</v>
      </c>
      <c r="R1282" t="s">
        <v>215</v>
      </c>
      <c r="S1282" s="1">
        <v>42557</v>
      </c>
      <c r="T1282" t="s">
        <v>4925</v>
      </c>
      <c r="U1282" s="3">
        <v>2.2191999999999998</v>
      </c>
      <c r="V1282" s="2">
        <f>Tabela_padrão__GM_CONTAS_PAGAR_ABERTOS[[#This Row],[PTAX DESEMB]]*Tabela_padrão__GM_CONTAS_PAGAR_ABERTOS[[#This Row],[VALOR_DOCUM]]</f>
        <v>1223.1342719999998</v>
      </c>
    </row>
    <row r="1283" spans="1:22" hidden="1" x14ac:dyDescent="0.2">
      <c r="A1283" t="s">
        <v>45</v>
      </c>
      <c r="B1283" t="s">
        <v>18</v>
      </c>
      <c r="C1283" s="1">
        <v>41319</v>
      </c>
      <c r="D1283" t="s">
        <v>91</v>
      </c>
      <c r="E1283">
        <v>19105002</v>
      </c>
      <c r="F1283" t="s">
        <v>102</v>
      </c>
      <c r="G1283" s="4">
        <v>42962</v>
      </c>
      <c r="H1283" t="s">
        <v>21</v>
      </c>
      <c r="I1283" s="2">
        <v>8000</v>
      </c>
      <c r="K1283" s="2">
        <v>8000</v>
      </c>
      <c r="L1283" s="3">
        <v>1</v>
      </c>
      <c r="M1283" s="2">
        <v>8000</v>
      </c>
      <c r="N1283" s="3">
        <f t="array" ref="N1283">$D$4</f>
        <v>3.55</v>
      </c>
      <c r="O1283" s="2">
        <f t="array" ref="O1283">IF(Tabela_padrão__GM_CONTAS_PAGAR_ABERTOS[[#This Row],[SIGLA_MOEDA]]="US$",Tabela_padrão__GM_CONTAS_PAGAR_ABERTOS[[#This Row],[VALOR_DOCUM]]*$D$4,Tabela_padrão__GM_CONTAS_PAGAR_ABERTOS[[#This Row],[SALDO_CONVERTIDO]])</f>
        <v>8000</v>
      </c>
      <c r="P12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3" t="s">
        <v>93</v>
      </c>
      <c r="R1283" t="s">
        <v>103</v>
      </c>
      <c r="S1283" s="1">
        <v>42557</v>
      </c>
      <c r="T1283" t="s">
        <v>5557</v>
      </c>
      <c r="U1283" s="3">
        <v>1.9670000000000001</v>
      </c>
      <c r="V1283" s="2">
        <f>Tabela_padrão__GM_CONTAS_PAGAR_ABERTOS[[#This Row],[PTAX DESEMB]]*Tabela_padrão__GM_CONTAS_PAGAR_ABERTOS[[#This Row],[VALOR_DOCUM]]</f>
        <v>15736</v>
      </c>
    </row>
    <row r="1284" spans="1:22" hidden="1" x14ac:dyDescent="0.2">
      <c r="A1284" t="s">
        <v>45</v>
      </c>
      <c r="B1284" t="s">
        <v>18</v>
      </c>
      <c r="C1284" s="1">
        <v>41332</v>
      </c>
      <c r="D1284" t="s">
        <v>19</v>
      </c>
      <c r="E1284">
        <v>19105002</v>
      </c>
      <c r="F1284" t="s">
        <v>46</v>
      </c>
      <c r="G1284" s="4">
        <v>42962</v>
      </c>
      <c r="H1284" t="s">
        <v>21</v>
      </c>
      <c r="I1284" s="2">
        <v>5386.36</v>
      </c>
      <c r="K1284" s="2">
        <v>5386.36</v>
      </c>
      <c r="L1284" s="3">
        <v>1</v>
      </c>
      <c r="M1284" s="2">
        <v>5386.36</v>
      </c>
      <c r="N1284" s="3">
        <f t="array" ref="N1284">$D$4</f>
        <v>3.55</v>
      </c>
      <c r="O1284" s="2">
        <f t="array" ref="O1284">IF(Tabela_padrão__GM_CONTAS_PAGAR_ABERTOS[[#This Row],[SIGLA_MOEDA]]="US$",Tabela_padrão__GM_CONTAS_PAGAR_ABERTOS[[#This Row],[VALOR_DOCUM]]*$D$4,Tabela_padrão__GM_CONTAS_PAGAR_ABERTOS[[#This Row],[SALDO_CONVERTIDO]])</f>
        <v>5386.36</v>
      </c>
      <c r="P12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4" t="s">
        <v>22</v>
      </c>
      <c r="R1284" t="s">
        <v>48</v>
      </c>
      <c r="S1284" s="1">
        <v>42557</v>
      </c>
      <c r="T1284" t="s">
        <v>5558</v>
      </c>
      <c r="U1284" s="3">
        <v>1.9818</v>
      </c>
      <c r="V1284" s="2">
        <f>Tabela_padrão__GM_CONTAS_PAGAR_ABERTOS[[#This Row],[PTAX DESEMB]]*Tabela_padrão__GM_CONTAS_PAGAR_ABERTOS[[#This Row],[VALOR_DOCUM]]</f>
        <v>10674.688247999999</v>
      </c>
    </row>
    <row r="1285" spans="1:22" hidden="1" x14ac:dyDescent="0.2">
      <c r="A1285" t="s">
        <v>45</v>
      </c>
      <c r="B1285" t="s">
        <v>18</v>
      </c>
      <c r="C1285" s="1">
        <v>41768</v>
      </c>
      <c r="D1285" t="s">
        <v>122</v>
      </c>
      <c r="E1285">
        <v>19105002</v>
      </c>
      <c r="F1285" t="s">
        <v>210</v>
      </c>
      <c r="G1285" s="4">
        <v>42962</v>
      </c>
      <c r="H1285" t="s">
        <v>21</v>
      </c>
      <c r="I1285" s="2">
        <v>5083.33</v>
      </c>
      <c r="K1285" s="2">
        <v>5083.33</v>
      </c>
      <c r="L1285" s="3">
        <v>1</v>
      </c>
      <c r="M1285" s="2">
        <v>5083.33</v>
      </c>
      <c r="N1285" s="3">
        <f t="array" ref="N1285">$D$4</f>
        <v>3.55</v>
      </c>
      <c r="O1285" s="2">
        <f t="array" ref="O1285">IF(Tabela_padrão__GM_CONTAS_PAGAR_ABERTOS[[#This Row],[SIGLA_MOEDA]]="US$",Tabela_padrão__GM_CONTAS_PAGAR_ABERTOS[[#This Row],[VALOR_DOCUM]]*$D$4,Tabela_padrão__GM_CONTAS_PAGAR_ABERTOS[[#This Row],[SALDO_CONVERTIDO]])</f>
        <v>5083.33</v>
      </c>
      <c r="P12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5" t="s">
        <v>211</v>
      </c>
      <c r="R1285" t="s">
        <v>212</v>
      </c>
      <c r="S1285" s="1">
        <v>42557</v>
      </c>
      <c r="T1285" t="s">
        <v>5601</v>
      </c>
      <c r="U1285" s="3">
        <v>2.2107000000000001</v>
      </c>
      <c r="V1285" s="2">
        <f>Tabela_padrão__GM_CONTAS_PAGAR_ABERTOS[[#This Row],[PTAX DESEMB]]*Tabela_padrão__GM_CONTAS_PAGAR_ABERTOS[[#This Row],[VALOR_DOCUM]]</f>
        <v>11237.717631</v>
      </c>
    </row>
    <row r="1286" spans="1:22" hidden="1" x14ac:dyDescent="0.2">
      <c r="A1286" t="s">
        <v>45</v>
      </c>
      <c r="B1286" t="s">
        <v>18</v>
      </c>
      <c r="C1286" s="1">
        <v>41771</v>
      </c>
      <c r="D1286" t="s">
        <v>122</v>
      </c>
      <c r="E1286">
        <v>19105002</v>
      </c>
      <c r="F1286" t="s">
        <v>214</v>
      </c>
      <c r="G1286" s="4">
        <v>42962</v>
      </c>
      <c r="H1286" t="s">
        <v>21</v>
      </c>
      <c r="I1286" s="2">
        <v>8166.66</v>
      </c>
      <c r="K1286" s="2">
        <v>8166.66</v>
      </c>
      <c r="L1286" s="3">
        <v>1</v>
      </c>
      <c r="M1286" s="2">
        <v>8166.66</v>
      </c>
      <c r="N1286" s="3">
        <f t="array" ref="N1286">$D$4</f>
        <v>3.55</v>
      </c>
      <c r="O1286" s="2">
        <f t="array" ref="O1286">IF(Tabela_padrão__GM_CONTAS_PAGAR_ABERTOS[[#This Row],[SIGLA_MOEDA]]="US$",Tabela_padrão__GM_CONTAS_PAGAR_ABERTOS[[#This Row],[VALOR_DOCUM]]*$D$4,Tabela_padrão__GM_CONTAS_PAGAR_ABERTOS[[#This Row],[SALDO_CONVERTIDO]])</f>
        <v>8166.66</v>
      </c>
      <c r="P12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6" t="s">
        <v>211</v>
      </c>
      <c r="R1286" t="s">
        <v>215</v>
      </c>
      <c r="S1286" s="1">
        <v>42557</v>
      </c>
      <c r="T1286" t="s">
        <v>5607</v>
      </c>
      <c r="U1286" s="3">
        <v>2.2191999999999998</v>
      </c>
      <c r="V1286" s="2">
        <f>Tabela_padrão__GM_CONTAS_PAGAR_ABERTOS[[#This Row],[PTAX DESEMB]]*Tabela_padrão__GM_CONTAS_PAGAR_ABERTOS[[#This Row],[VALOR_DOCUM]]</f>
        <v>18123.451871999998</v>
      </c>
    </row>
    <row r="1287" spans="1:22" hidden="1" x14ac:dyDescent="0.2">
      <c r="A1287" t="s">
        <v>17</v>
      </c>
      <c r="B1287" t="s">
        <v>18</v>
      </c>
      <c r="C1287" s="1">
        <v>42277</v>
      </c>
      <c r="D1287" t="s">
        <v>60</v>
      </c>
      <c r="E1287">
        <v>19105002</v>
      </c>
      <c r="F1287" t="s">
        <v>365</v>
      </c>
      <c r="G1287" s="4">
        <v>42988</v>
      </c>
      <c r="H1287" t="s">
        <v>21</v>
      </c>
      <c r="I1287" s="2">
        <v>9113.31</v>
      </c>
      <c r="K1287" s="2">
        <v>9113.31</v>
      </c>
      <c r="L1287" s="3">
        <v>1</v>
      </c>
      <c r="M1287" s="2">
        <v>9113.31</v>
      </c>
      <c r="N1287" s="3">
        <f t="array" ref="N1287">$D$4</f>
        <v>3.55</v>
      </c>
      <c r="O1287" s="2">
        <f t="array" ref="O1287">IF(Tabela_padrão__GM_CONTAS_PAGAR_ABERTOS[[#This Row],[SIGLA_MOEDA]]="US$",Tabela_padrão__GM_CONTAS_PAGAR_ABERTOS[[#This Row],[VALOR_DOCUM]]*$D$4,Tabela_padrão__GM_CONTAS_PAGAR_ABERTOS[[#This Row],[SALDO_CONVERTIDO]])</f>
        <v>9113.31</v>
      </c>
      <c r="P12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7" t="s">
        <v>62</v>
      </c>
      <c r="R1287" t="s">
        <v>366</v>
      </c>
      <c r="S1287" s="1">
        <v>42557</v>
      </c>
      <c r="T1287" t="s">
        <v>4995</v>
      </c>
      <c r="U1287" s="3">
        <v>4.1172000000000004</v>
      </c>
      <c r="V1287" s="2">
        <f>Tabela_padrão__GM_CONTAS_PAGAR_ABERTOS[[#This Row],[PTAX DESEMB]]*Tabela_padrão__GM_CONTAS_PAGAR_ABERTOS[[#This Row],[VALOR_DOCUM]]</f>
        <v>37521.319931999999</v>
      </c>
    </row>
    <row r="1288" spans="1:22" hidden="1" x14ac:dyDescent="0.2">
      <c r="A1288" t="s">
        <v>45</v>
      </c>
      <c r="B1288" t="s">
        <v>18</v>
      </c>
      <c r="C1288" s="1">
        <v>41331</v>
      </c>
      <c r="D1288" t="s">
        <v>19</v>
      </c>
      <c r="E1288">
        <v>13140001</v>
      </c>
      <c r="F1288" t="s">
        <v>46</v>
      </c>
      <c r="G1288" s="4">
        <v>42993</v>
      </c>
      <c r="H1288" t="s">
        <v>21</v>
      </c>
      <c r="I1288" s="2">
        <v>245.49</v>
      </c>
      <c r="K1288" s="2">
        <v>245.49</v>
      </c>
      <c r="L1288" s="3">
        <v>1</v>
      </c>
      <c r="M1288" s="2">
        <v>245.49</v>
      </c>
      <c r="N1288" s="3">
        <f t="array" ref="N1288">$D$4</f>
        <v>3.55</v>
      </c>
      <c r="O1288" s="2">
        <f t="array" ref="O1288">IF(Tabela_padrão__GM_CONTAS_PAGAR_ABERTOS[[#This Row],[SIGLA_MOEDA]]="US$",Tabela_padrão__GM_CONTAS_PAGAR_ABERTOS[[#This Row],[VALOR_DOCUM]]*$D$4,Tabela_padrão__GM_CONTAS_PAGAR_ABERTOS[[#This Row],[SALDO_CONVERTIDO]])</f>
        <v>245.49</v>
      </c>
      <c r="P12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8" t="s">
        <v>47</v>
      </c>
      <c r="R1288" t="s">
        <v>48</v>
      </c>
      <c r="S1288" s="1">
        <v>42557</v>
      </c>
      <c r="T1288" t="s">
        <v>49</v>
      </c>
      <c r="U1288" s="3">
        <v>1.9676</v>
      </c>
      <c r="V1288" s="2">
        <f>Tabela_padrão__GM_CONTAS_PAGAR_ABERTOS[[#This Row],[PTAX DESEMB]]*Tabela_padrão__GM_CONTAS_PAGAR_ABERTOS[[#This Row],[VALOR_DOCUM]]</f>
        <v>483.02612400000004</v>
      </c>
    </row>
    <row r="1289" spans="1:22" hidden="1" x14ac:dyDescent="0.2">
      <c r="A1289" t="s">
        <v>45</v>
      </c>
      <c r="B1289" t="s">
        <v>18</v>
      </c>
      <c r="C1289" s="1">
        <v>41319</v>
      </c>
      <c r="D1289" t="s">
        <v>91</v>
      </c>
      <c r="E1289">
        <v>19105002</v>
      </c>
      <c r="F1289" t="s">
        <v>102</v>
      </c>
      <c r="G1289" s="4">
        <v>42993</v>
      </c>
      <c r="H1289" t="s">
        <v>21</v>
      </c>
      <c r="I1289" s="2">
        <v>8000</v>
      </c>
      <c r="K1289" s="2">
        <v>8000</v>
      </c>
      <c r="L1289" s="3">
        <v>1</v>
      </c>
      <c r="M1289" s="2">
        <v>8000</v>
      </c>
      <c r="N1289" s="3">
        <f t="array" ref="N1289">$D$4</f>
        <v>3.55</v>
      </c>
      <c r="O1289" s="2">
        <f t="array" ref="O1289">IF(Tabela_padrão__GM_CONTAS_PAGAR_ABERTOS[[#This Row],[SIGLA_MOEDA]]="US$",Tabela_padrão__GM_CONTAS_PAGAR_ABERTOS[[#This Row],[VALOR_DOCUM]]*$D$4,Tabela_padrão__GM_CONTAS_PAGAR_ABERTOS[[#This Row],[SALDO_CONVERTIDO]])</f>
        <v>8000</v>
      </c>
      <c r="P12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89" t="s">
        <v>93</v>
      </c>
      <c r="R1289" t="s">
        <v>103</v>
      </c>
      <c r="S1289" s="1">
        <v>42557</v>
      </c>
      <c r="T1289" t="s">
        <v>109</v>
      </c>
      <c r="U1289" s="3">
        <v>1.9670000000000001</v>
      </c>
      <c r="V1289" s="2">
        <f>Tabela_padrão__GM_CONTAS_PAGAR_ABERTOS[[#This Row],[PTAX DESEMB]]*Tabela_padrão__GM_CONTAS_PAGAR_ABERTOS[[#This Row],[VALOR_DOCUM]]</f>
        <v>15736</v>
      </c>
    </row>
    <row r="1290" spans="1:22" hidden="1" x14ac:dyDescent="0.2">
      <c r="A1290" t="s">
        <v>17</v>
      </c>
      <c r="B1290" t="s">
        <v>18</v>
      </c>
      <c r="C1290" s="1">
        <v>40941</v>
      </c>
      <c r="D1290" t="s">
        <v>19</v>
      </c>
      <c r="E1290">
        <v>19105002</v>
      </c>
      <c r="F1290" t="s">
        <v>1120</v>
      </c>
      <c r="G1290" s="4">
        <v>42993</v>
      </c>
      <c r="H1290" t="s">
        <v>21</v>
      </c>
      <c r="I1290" s="2">
        <v>46800</v>
      </c>
      <c r="K1290" s="2">
        <v>46800</v>
      </c>
      <c r="L1290" s="3">
        <v>1</v>
      </c>
      <c r="M1290" s="2">
        <v>46800</v>
      </c>
      <c r="N1290" s="3">
        <f t="array" ref="N1290">$D$4</f>
        <v>3.55</v>
      </c>
      <c r="O1290" s="2">
        <f t="array" ref="O1290">IF(Tabela_padrão__GM_CONTAS_PAGAR_ABERTOS[[#This Row],[SIGLA_MOEDA]]="US$",Tabela_padrão__GM_CONTAS_PAGAR_ABERTOS[[#This Row],[VALOR_DOCUM]]*$D$4,Tabela_padrão__GM_CONTAS_PAGAR_ABERTOS[[#This Row],[SALDO_CONVERTIDO]])</f>
        <v>46800</v>
      </c>
      <c r="P12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0" t="s">
        <v>22</v>
      </c>
      <c r="R1290" t="s">
        <v>1121</v>
      </c>
      <c r="S1290" s="1">
        <v>42557</v>
      </c>
      <c r="T1290" t="s">
        <v>1122</v>
      </c>
      <c r="U1290" s="3">
        <v>1.7376</v>
      </c>
      <c r="V1290" s="2">
        <f>Tabela_padrão__GM_CONTAS_PAGAR_ABERTOS[[#This Row],[PTAX DESEMB]]*Tabela_padrão__GM_CONTAS_PAGAR_ABERTOS[[#This Row],[VALOR_DOCUM]]</f>
        <v>81319.680000000008</v>
      </c>
    </row>
    <row r="1291" spans="1:22" hidden="1" x14ac:dyDescent="0.2">
      <c r="A1291" t="s">
        <v>45</v>
      </c>
      <c r="B1291" t="s">
        <v>18</v>
      </c>
      <c r="C1291" s="1">
        <v>41332</v>
      </c>
      <c r="D1291" t="s">
        <v>19</v>
      </c>
      <c r="E1291">
        <v>19105002</v>
      </c>
      <c r="F1291" t="s">
        <v>46</v>
      </c>
      <c r="G1291" s="4">
        <v>42993</v>
      </c>
      <c r="H1291" t="s">
        <v>21</v>
      </c>
      <c r="I1291" s="2">
        <v>5386.36</v>
      </c>
      <c r="K1291" s="2">
        <v>5386.36</v>
      </c>
      <c r="L1291" s="3">
        <v>1</v>
      </c>
      <c r="M1291" s="2">
        <v>5386.36</v>
      </c>
      <c r="N1291" s="3">
        <f t="array" ref="N1291">$D$4</f>
        <v>3.55</v>
      </c>
      <c r="O1291" s="2">
        <f t="array" ref="O1291">IF(Tabela_padrão__GM_CONTAS_PAGAR_ABERTOS[[#This Row],[SIGLA_MOEDA]]="US$",Tabela_padrão__GM_CONTAS_PAGAR_ABERTOS[[#This Row],[VALOR_DOCUM]]*$D$4,Tabela_padrão__GM_CONTAS_PAGAR_ABERTOS[[#This Row],[SALDO_CONVERTIDO]])</f>
        <v>5386.36</v>
      </c>
      <c r="P12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1" t="s">
        <v>22</v>
      </c>
      <c r="R1291" t="s">
        <v>48</v>
      </c>
      <c r="S1291" s="1">
        <v>42557</v>
      </c>
      <c r="T1291" t="s">
        <v>1166</v>
      </c>
      <c r="U1291" s="3">
        <v>1.9818</v>
      </c>
      <c r="V1291" s="2">
        <f>Tabela_padrão__GM_CONTAS_PAGAR_ABERTOS[[#This Row],[PTAX DESEMB]]*Tabela_padrão__GM_CONTAS_PAGAR_ABERTOS[[#This Row],[VALOR_DOCUM]]</f>
        <v>10674.688247999999</v>
      </c>
    </row>
    <row r="1292" spans="1:22" hidden="1" x14ac:dyDescent="0.2">
      <c r="A1292" t="s">
        <v>45</v>
      </c>
      <c r="B1292" t="s">
        <v>18</v>
      </c>
      <c r="C1292" s="1">
        <v>41439</v>
      </c>
      <c r="D1292" t="s">
        <v>122</v>
      </c>
      <c r="E1292">
        <v>19105002</v>
      </c>
      <c r="F1292" t="s">
        <v>123</v>
      </c>
      <c r="G1292" s="4">
        <v>42993</v>
      </c>
      <c r="H1292" t="s">
        <v>21</v>
      </c>
      <c r="I1292" s="2">
        <v>8166.67</v>
      </c>
      <c r="K1292" s="2">
        <v>8166.67</v>
      </c>
      <c r="L1292" s="3">
        <v>1</v>
      </c>
      <c r="M1292" s="2">
        <v>8166.67</v>
      </c>
      <c r="N1292" s="3">
        <f t="array" ref="N1292">$D$4</f>
        <v>3.55</v>
      </c>
      <c r="O1292" s="2">
        <f t="array" ref="O1292">IF(Tabela_padrão__GM_CONTAS_PAGAR_ABERTOS[[#This Row],[SIGLA_MOEDA]]="US$",Tabela_padrão__GM_CONTAS_PAGAR_ABERTOS[[#This Row],[VALOR_DOCUM]]*$D$4,Tabela_padrão__GM_CONTAS_PAGAR_ABERTOS[[#This Row],[SALDO_CONVERTIDO]])</f>
        <v>8166.67</v>
      </c>
      <c r="P12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2" t="s">
        <v>124</v>
      </c>
      <c r="R1292" t="s">
        <v>125</v>
      </c>
      <c r="S1292" s="1">
        <v>42557</v>
      </c>
      <c r="T1292" t="s">
        <v>1989</v>
      </c>
      <c r="U1292" s="3">
        <v>2.1446999999999998</v>
      </c>
      <c r="V1292" s="2">
        <f>Tabela_padrão__GM_CONTAS_PAGAR_ABERTOS[[#This Row],[PTAX DESEMB]]*Tabela_padrão__GM_CONTAS_PAGAR_ABERTOS[[#This Row],[VALOR_DOCUM]]</f>
        <v>17515.057149</v>
      </c>
    </row>
    <row r="1293" spans="1:22" hidden="1" x14ac:dyDescent="0.2">
      <c r="A1293" t="s">
        <v>45</v>
      </c>
      <c r="B1293" t="s">
        <v>18</v>
      </c>
      <c r="C1293" s="1">
        <v>41925</v>
      </c>
      <c r="D1293" t="s">
        <v>122</v>
      </c>
      <c r="E1293">
        <v>13140001</v>
      </c>
      <c r="F1293" t="s">
        <v>248</v>
      </c>
      <c r="G1293" s="4">
        <v>42993</v>
      </c>
      <c r="H1293" t="s">
        <v>21</v>
      </c>
      <c r="I1293" s="2">
        <v>230.37</v>
      </c>
      <c r="K1293" s="2">
        <v>230.37</v>
      </c>
      <c r="L1293" s="3">
        <v>1</v>
      </c>
      <c r="M1293" s="2">
        <v>230.37</v>
      </c>
      <c r="N1293" s="3">
        <f t="array" ref="N1293">$D$4</f>
        <v>3.55</v>
      </c>
      <c r="O1293" s="2">
        <f t="array" ref="O1293">IF(Tabela_padrão__GM_CONTAS_PAGAR_ABERTOS[[#This Row],[SIGLA_MOEDA]]="US$",Tabela_padrão__GM_CONTAS_PAGAR_ABERTOS[[#This Row],[VALOR_DOCUM]]*$D$4,Tabela_padrão__GM_CONTAS_PAGAR_ABERTOS[[#This Row],[SALDO_CONVERTIDO]])</f>
        <v>230.37</v>
      </c>
      <c r="P12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3" t="s">
        <v>47</v>
      </c>
      <c r="R1293" t="s">
        <v>249</v>
      </c>
      <c r="S1293" s="1">
        <v>42557</v>
      </c>
      <c r="T1293" t="s">
        <v>2084</v>
      </c>
      <c r="U1293" s="3">
        <v>2.4102999999999999</v>
      </c>
      <c r="V1293" s="2">
        <f>Tabela_padrão__GM_CONTAS_PAGAR_ABERTOS[[#This Row],[PTAX DESEMB]]*Tabela_padrão__GM_CONTAS_PAGAR_ABERTOS[[#This Row],[VALOR_DOCUM]]</f>
        <v>555.26081099999999</v>
      </c>
    </row>
    <row r="1294" spans="1:22" hidden="1" x14ac:dyDescent="0.2">
      <c r="A1294" t="s">
        <v>45</v>
      </c>
      <c r="B1294" t="s">
        <v>18</v>
      </c>
      <c r="C1294" s="1">
        <v>41339</v>
      </c>
      <c r="D1294" t="s">
        <v>91</v>
      </c>
      <c r="E1294">
        <v>19105002</v>
      </c>
      <c r="F1294" t="s">
        <v>92</v>
      </c>
      <c r="G1294" s="4">
        <v>42993</v>
      </c>
      <c r="H1294" t="s">
        <v>21</v>
      </c>
      <c r="I1294" s="2">
        <v>20000</v>
      </c>
      <c r="K1294" s="2">
        <v>20000</v>
      </c>
      <c r="L1294" s="3">
        <v>1</v>
      </c>
      <c r="M1294" s="2">
        <v>20000</v>
      </c>
      <c r="N1294" s="3">
        <f t="array" ref="N1294">$D$4</f>
        <v>3.55</v>
      </c>
      <c r="O1294" s="2">
        <f t="array" ref="O1294">IF(Tabela_padrão__GM_CONTAS_PAGAR_ABERTOS[[#This Row],[SIGLA_MOEDA]]="US$",Tabela_padrão__GM_CONTAS_PAGAR_ABERTOS[[#This Row],[VALOR_DOCUM]]*$D$4,Tabela_padrão__GM_CONTAS_PAGAR_ABERTOS[[#This Row],[SALDO_CONVERTIDO]])</f>
        <v>20000</v>
      </c>
      <c r="P12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4" t="s">
        <v>93</v>
      </c>
      <c r="R1294" t="s">
        <v>94</v>
      </c>
      <c r="S1294" s="1">
        <v>42557</v>
      </c>
      <c r="T1294" t="s">
        <v>3432</v>
      </c>
      <c r="U1294" s="3">
        <v>1.9693000000000001</v>
      </c>
      <c r="V1294" s="2">
        <f>Tabela_padrão__GM_CONTAS_PAGAR_ABERTOS[[#This Row],[PTAX DESEMB]]*Tabela_padrão__GM_CONTAS_PAGAR_ABERTOS[[#This Row],[VALOR_DOCUM]]</f>
        <v>39386</v>
      </c>
    </row>
    <row r="1295" spans="1:22" hidden="1" x14ac:dyDescent="0.2">
      <c r="A1295" t="s">
        <v>45</v>
      </c>
      <c r="B1295" t="s">
        <v>18</v>
      </c>
      <c r="C1295" s="1">
        <v>41319</v>
      </c>
      <c r="D1295" t="s">
        <v>91</v>
      </c>
      <c r="E1295">
        <v>19105002</v>
      </c>
      <c r="F1295" t="s">
        <v>99</v>
      </c>
      <c r="G1295" s="4">
        <v>42993</v>
      </c>
      <c r="H1295" t="s">
        <v>21</v>
      </c>
      <c r="I1295" s="2">
        <v>2833.33</v>
      </c>
      <c r="K1295" s="2">
        <v>2833.33</v>
      </c>
      <c r="L1295" s="3">
        <v>1</v>
      </c>
      <c r="M1295" s="2">
        <v>2833.33</v>
      </c>
      <c r="N1295" s="3">
        <f t="array" ref="N1295">$D$4</f>
        <v>3.55</v>
      </c>
      <c r="O1295" s="2">
        <f t="array" ref="O1295">IF(Tabela_padrão__GM_CONTAS_PAGAR_ABERTOS[[#This Row],[SIGLA_MOEDA]]="US$",Tabela_padrão__GM_CONTAS_PAGAR_ABERTOS[[#This Row],[VALOR_DOCUM]]*$D$4,Tabela_padrão__GM_CONTAS_PAGAR_ABERTOS[[#This Row],[SALDO_CONVERTIDO]])</f>
        <v>2833.33</v>
      </c>
      <c r="P12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5" t="s">
        <v>93</v>
      </c>
      <c r="R1295" t="s">
        <v>100</v>
      </c>
      <c r="S1295" s="1">
        <v>42557</v>
      </c>
      <c r="T1295" t="s">
        <v>3440</v>
      </c>
      <c r="U1295" s="3">
        <v>1.9670000000000001</v>
      </c>
      <c r="V1295" s="2">
        <f>Tabela_padrão__GM_CONTAS_PAGAR_ABERTOS[[#This Row],[PTAX DESEMB]]*Tabela_padrão__GM_CONTAS_PAGAR_ABERTOS[[#This Row],[VALOR_DOCUM]]</f>
        <v>5573.1601099999998</v>
      </c>
    </row>
    <row r="1296" spans="1:22" hidden="1" x14ac:dyDescent="0.2">
      <c r="A1296" t="s">
        <v>45</v>
      </c>
      <c r="B1296" t="s">
        <v>18</v>
      </c>
      <c r="C1296" s="1">
        <v>41319</v>
      </c>
      <c r="D1296" t="s">
        <v>91</v>
      </c>
      <c r="E1296">
        <v>13140001</v>
      </c>
      <c r="F1296" t="s">
        <v>102</v>
      </c>
      <c r="G1296" s="4">
        <v>42993</v>
      </c>
      <c r="H1296" t="s">
        <v>21</v>
      </c>
      <c r="I1296" s="2">
        <v>83.96</v>
      </c>
      <c r="K1296" s="2">
        <v>83.96</v>
      </c>
      <c r="L1296" s="3">
        <v>1</v>
      </c>
      <c r="M1296" s="2">
        <v>83.96</v>
      </c>
      <c r="N1296" s="3">
        <f t="array" ref="N1296">$D$4</f>
        <v>3.55</v>
      </c>
      <c r="O1296" s="2">
        <f t="array" ref="O1296">IF(Tabela_padrão__GM_CONTAS_PAGAR_ABERTOS[[#This Row],[SIGLA_MOEDA]]="US$",Tabela_padrão__GM_CONTAS_PAGAR_ABERTOS[[#This Row],[VALOR_DOCUM]]*$D$4,Tabela_padrão__GM_CONTAS_PAGAR_ABERTOS[[#This Row],[SALDO_CONVERTIDO]])</f>
        <v>83.96</v>
      </c>
      <c r="P12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6" t="s">
        <v>47</v>
      </c>
      <c r="R1296" t="s">
        <v>103</v>
      </c>
      <c r="S1296" s="1">
        <v>42557</v>
      </c>
      <c r="T1296" t="s">
        <v>3459</v>
      </c>
      <c r="U1296" s="3">
        <v>1.9670000000000001</v>
      </c>
      <c r="V1296" s="2">
        <f>Tabela_padrão__GM_CONTAS_PAGAR_ABERTOS[[#This Row],[PTAX DESEMB]]*Tabela_padrão__GM_CONTAS_PAGAR_ABERTOS[[#This Row],[VALOR_DOCUM]]</f>
        <v>165.14931999999999</v>
      </c>
    </row>
    <row r="1297" spans="1:22" hidden="1" x14ac:dyDescent="0.2">
      <c r="A1297" t="s">
        <v>45</v>
      </c>
      <c r="B1297" t="s">
        <v>18</v>
      </c>
      <c r="C1297" s="1">
        <v>41768</v>
      </c>
      <c r="D1297" t="s">
        <v>122</v>
      </c>
      <c r="E1297">
        <v>19105002</v>
      </c>
      <c r="F1297" t="s">
        <v>210</v>
      </c>
      <c r="G1297" s="4">
        <v>42993</v>
      </c>
      <c r="H1297" t="s">
        <v>21</v>
      </c>
      <c r="I1297" s="2">
        <v>5083.33</v>
      </c>
      <c r="K1297" s="2">
        <v>5083.33</v>
      </c>
      <c r="L1297" s="3">
        <v>1</v>
      </c>
      <c r="M1297" s="2">
        <v>5083.33</v>
      </c>
      <c r="N1297" s="3">
        <f t="array" ref="N1297">$D$4</f>
        <v>3.55</v>
      </c>
      <c r="O1297" s="2">
        <f t="array" ref="O1297">IF(Tabela_padrão__GM_CONTAS_PAGAR_ABERTOS[[#This Row],[SIGLA_MOEDA]]="US$",Tabela_padrão__GM_CONTAS_PAGAR_ABERTOS[[#This Row],[VALOR_DOCUM]]*$D$4,Tabela_padrão__GM_CONTAS_PAGAR_ABERTOS[[#This Row],[SALDO_CONVERTIDO]])</f>
        <v>5083.33</v>
      </c>
      <c r="P12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7" t="s">
        <v>211</v>
      </c>
      <c r="R1297" t="s">
        <v>212</v>
      </c>
      <c r="S1297" s="1">
        <v>42557</v>
      </c>
      <c r="T1297" t="s">
        <v>3494</v>
      </c>
      <c r="U1297" s="3">
        <v>2.2107000000000001</v>
      </c>
      <c r="V1297" s="2">
        <f>Tabela_padrão__GM_CONTAS_PAGAR_ABERTOS[[#This Row],[PTAX DESEMB]]*Tabela_padrão__GM_CONTAS_PAGAR_ABERTOS[[#This Row],[VALOR_DOCUM]]</f>
        <v>11237.717631</v>
      </c>
    </row>
    <row r="1298" spans="1:22" hidden="1" x14ac:dyDescent="0.2">
      <c r="A1298" t="s">
        <v>45</v>
      </c>
      <c r="B1298" t="s">
        <v>18</v>
      </c>
      <c r="C1298" s="1">
        <v>41771</v>
      </c>
      <c r="D1298" t="s">
        <v>122</v>
      </c>
      <c r="E1298">
        <v>13140001</v>
      </c>
      <c r="F1298" t="s">
        <v>214</v>
      </c>
      <c r="G1298" s="4">
        <v>42993</v>
      </c>
      <c r="H1298" t="s">
        <v>21</v>
      </c>
      <c r="I1298" s="2">
        <v>558.23</v>
      </c>
      <c r="K1298" s="2">
        <v>558.23</v>
      </c>
      <c r="L1298" s="3">
        <v>1</v>
      </c>
      <c r="M1298" s="2">
        <v>558.23</v>
      </c>
      <c r="N1298" s="3">
        <f t="array" ref="N1298">$D$4</f>
        <v>3.55</v>
      </c>
      <c r="O1298" s="2">
        <f t="array" ref="O1298">IF(Tabela_padrão__GM_CONTAS_PAGAR_ABERTOS[[#This Row],[SIGLA_MOEDA]]="US$",Tabela_padrão__GM_CONTAS_PAGAR_ABERTOS[[#This Row],[VALOR_DOCUM]]*$D$4,Tabela_padrão__GM_CONTAS_PAGAR_ABERTOS[[#This Row],[SALDO_CONVERTIDO]])</f>
        <v>558.23</v>
      </c>
      <c r="P12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8" t="s">
        <v>47</v>
      </c>
      <c r="R1298" t="s">
        <v>215</v>
      </c>
      <c r="S1298" s="1">
        <v>42557</v>
      </c>
      <c r="T1298" t="s">
        <v>3504</v>
      </c>
      <c r="U1298" s="3">
        <v>2.2191999999999998</v>
      </c>
      <c r="V1298" s="2">
        <f>Tabela_padrão__GM_CONTAS_PAGAR_ABERTOS[[#This Row],[PTAX DESEMB]]*Tabela_padrão__GM_CONTAS_PAGAR_ABERTOS[[#This Row],[VALOR_DOCUM]]</f>
        <v>1238.824016</v>
      </c>
    </row>
    <row r="1299" spans="1:22" hidden="1" x14ac:dyDescent="0.2">
      <c r="A1299" t="s">
        <v>45</v>
      </c>
      <c r="B1299" t="s">
        <v>18</v>
      </c>
      <c r="C1299" s="1">
        <v>41823</v>
      </c>
      <c r="D1299" t="s">
        <v>72</v>
      </c>
      <c r="E1299">
        <v>13140001</v>
      </c>
      <c r="F1299" t="s">
        <v>233</v>
      </c>
      <c r="G1299" s="4">
        <v>42993</v>
      </c>
      <c r="H1299" t="s">
        <v>21</v>
      </c>
      <c r="I1299" s="2">
        <v>1224.02</v>
      </c>
      <c r="K1299" s="2">
        <v>1224.02</v>
      </c>
      <c r="L1299" s="3">
        <v>1</v>
      </c>
      <c r="M1299" s="2">
        <v>1224.02</v>
      </c>
      <c r="N1299" s="3">
        <f t="array" ref="N1299">$D$4</f>
        <v>3.55</v>
      </c>
      <c r="O1299" s="2">
        <f t="array" ref="O1299">IF(Tabela_padrão__GM_CONTAS_PAGAR_ABERTOS[[#This Row],[SIGLA_MOEDA]]="US$",Tabela_padrão__GM_CONTAS_PAGAR_ABERTOS[[#This Row],[VALOR_DOCUM]]*$D$4,Tabela_padrão__GM_CONTAS_PAGAR_ABERTOS[[#This Row],[SALDO_CONVERTIDO]])</f>
        <v>1224.02</v>
      </c>
      <c r="P12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299" t="s">
        <v>47</v>
      </c>
      <c r="R1299" t="s">
        <v>234</v>
      </c>
      <c r="S1299" s="1">
        <v>42557</v>
      </c>
      <c r="T1299" t="s">
        <v>3511</v>
      </c>
      <c r="U1299" s="3">
        <v>2.2134</v>
      </c>
      <c r="V1299" s="2">
        <f>Tabela_padrão__GM_CONTAS_PAGAR_ABERTOS[[#This Row],[PTAX DESEMB]]*Tabela_padrão__GM_CONTAS_PAGAR_ABERTOS[[#This Row],[VALOR_DOCUM]]</f>
        <v>2709.245868</v>
      </c>
    </row>
    <row r="1300" spans="1:22" hidden="1" x14ac:dyDescent="0.2">
      <c r="A1300" t="s">
        <v>45</v>
      </c>
      <c r="B1300" t="s">
        <v>18</v>
      </c>
      <c r="C1300" s="1">
        <v>41823</v>
      </c>
      <c r="D1300" t="s">
        <v>72</v>
      </c>
      <c r="E1300">
        <v>19105002</v>
      </c>
      <c r="F1300" t="s">
        <v>233</v>
      </c>
      <c r="G1300" s="4">
        <v>42993</v>
      </c>
      <c r="H1300" t="s">
        <v>21</v>
      </c>
      <c r="I1300" s="2">
        <v>14210.53</v>
      </c>
      <c r="K1300" s="2">
        <v>14210.53</v>
      </c>
      <c r="L1300" s="3">
        <v>1</v>
      </c>
      <c r="M1300" s="2">
        <v>14210.53</v>
      </c>
      <c r="N1300" s="3">
        <f t="array" ref="N1300">$D$4</f>
        <v>3.55</v>
      </c>
      <c r="O1300" s="2">
        <f t="array" ref="O1300">IF(Tabela_padrão__GM_CONTAS_PAGAR_ABERTOS[[#This Row],[SIGLA_MOEDA]]="US$",Tabela_padrão__GM_CONTAS_PAGAR_ABERTOS[[#This Row],[VALOR_DOCUM]]*$D$4,Tabela_padrão__GM_CONTAS_PAGAR_ABERTOS[[#This Row],[SALDO_CONVERTIDO]])</f>
        <v>14210.53</v>
      </c>
      <c r="P13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0" t="s">
        <v>196</v>
      </c>
      <c r="R1300" t="s">
        <v>234</v>
      </c>
      <c r="S1300" s="1">
        <v>42557</v>
      </c>
      <c r="T1300" t="s">
        <v>3515</v>
      </c>
      <c r="U1300" s="3">
        <v>2.2134</v>
      </c>
      <c r="V1300" s="2">
        <f>Tabela_padrão__GM_CONTAS_PAGAR_ABERTOS[[#This Row],[PTAX DESEMB]]*Tabela_padrão__GM_CONTAS_PAGAR_ABERTOS[[#This Row],[VALOR_DOCUM]]</f>
        <v>31453.587102000001</v>
      </c>
    </row>
    <row r="1301" spans="1:22" hidden="1" x14ac:dyDescent="0.2">
      <c r="A1301" t="s">
        <v>17</v>
      </c>
      <c r="B1301" t="s">
        <v>18</v>
      </c>
      <c r="C1301" s="1">
        <v>41330</v>
      </c>
      <c r="D1301" t="s">
        <v>72</v>
      </c>
      <c r="E1301">
        <v>13140001</v>
      </c>
      <c r="F1301" t="s">
        <v>1232</v>
      </c>
      <c r="G1301" s="4">
        <v>42993</v>
      </c>
      <c r="H1301" t="s">
        <v>21</v>
      </c>
      <c r="I1301" s="2">
        <v>1826.56</v>
      </c>
      <c r="K1301" s="2">
        <v>1826.56</v>
      </c>
      <c r="L1301" s="3">
        <v>1</v>
      </c>
      <c r="M1301" s="2">
        <v>1826.56</v>
      </c>
      <c r="N1301" s="3">
        <f t="array" ref="N1301">$D$4</f>
        <v>3.55</v>
      </c>
      <c r="O1301" s="2">
        <f t="array" ref="O1301">IF(Tabela_padrão__GM_CONTAS_PAGAR_ABERTOS[[#This Row],[SIGLA_MOEDA]]="US$",Tabela_padrão__GM_CONTAS_PAGAR_ABERTOS[[#This Row],[VALOR_DOCUM]]*$D$4,Tabela_padrão__GM_CONTAS_PAGAR_ABERTOS[[#This Row],[SALDO_CONVERTIDO]])</f>
        <v>1826.56</v>
      </c>
      <c r="P13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1" t="s">
        <v>47</v>
      </c>
      <c r="R1301" t="s">
        <v>1233</v>
      </c>
      <c r="S1301" s="1">
        <v>42557</v>
      </c>
      <c r="T1301" t="s">
        <v>4150</v>
      </c>
      <c r="U1301" s="3">
        <v>1.9704999999999999</v>
      </c>
      <c r="V1301" s="2">
        <f>Tabela_padrão__GM_CONTAS_PAGAR_ABERTOS[[#This Row],[PTAX DESEMB]]*Tabela_padrão__GM_CONTAS_PAGAR_ABERTOS[[#This Row],[VALOR_DOCUM]]</f>
        <v>3599.2364799999996</v>
      </c>
    </row>
    <row r="1302" spans="1:22" hidden="1" x14ac:dyDescent="0.2">
      <c r="A1302" t="s">
        <v>45</v>
      </c>
      <c r="B1302" t="s">
        <v>18</v>
      </c>
      <c r="C1302" s="1">
        <v>41339</v>
      </c>
      <c r="D1302" t="s">
        <v>91</v>
      </c>
      <c r="E1302">
        <v>13140001</v>
      </c>
      <c r="F1302" t="s">
        <v>92</v>
      </c>
      <c r="G1302" s="4">
        <v>42993</v>
      </c>
      <c r="H1302" t="s">
        <v>21</v>
      </c>
      <c r="I1302" s="2">
        <v>170.29</v>
      </c>
      <c r="K1302" s="2">
        <v>170.29</v>
      </c>
      <c r="L1302" s="3">
        <v>1</v>
      </c>
      <c r="M1302" s="2">
        <v>170.29</v>
      </c>
      <c r="N1302" s="3">
        <f t="array" ref="N1302">$D$4</f>
        <v>3.55</v>
      </c>
      <c r="O1302" s="2">
        <f t="array" ref="O1302">IF(Tabela_padrão__GM_CONTAS_PAGAR_ABERTOS[[#This Row],[SIGLA_MOEDA]]="US$",Tabela_padrão__GM_CONTAS_PAGAR_ABERTOS[[#This Row],[VALOR_DOCUM]]*$D$4,Tabela_padrão__GM_CONTAS_PAGAR_ABERTOS[[#This Row],[SALDO_CONVERTIDO]])</f>
        <v>170.29</v>
      </c>
      <c r="P13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2" t="s">
        <v>47</v>
      </c>
      <c r="R1302" t="s">
        <v>94</v>
      </c>
      <c r="S1302" s="1">
        <v>42557</v>
      </c>
      <c r="T1302" t="s">
        <v>4169</v>
      </c>
      <c r="U1302" s="3">
        <v>1.9693000000000001</v>
      </c>
      <c r="V1302" s="2">
        <f>Tabela_padrão__GM_CONTAS_PAGAR_ABERTOS[[#This Row],[PTAX DESEMB]]*Tabela_padrão__GM_CONTAS_PAGAR_ABERTOS[[#This Row],[VALOR_DOCUM]]</f>
        <v>335.35209700000001</v>
      </c>
    </row>
    <row r="1303" spans="1:22" hidden="1" x14ac:dyDescent="0.2">
      <c r="A1303" t="s">
        <v>17</v>
      </c>
      <c r="B1303" t="s">
        <v>18</v>
      </c>
      <c r="C1303" s="1">
        <v>41330</v>
      </c>
      <c r="D1303" t="s">
        <v>72</v>
      </c>
      <c r="E1303">
        <v>19105002</v>
      </c>
      <c r="F1303" t="s">
        <v>1232</v>
      </c>
      <c r="G1303" s="4">
        <v>42993</v>
      </c>
      <c r="H1303" t="s">
        <v>21</v>
      </c>
      <c r="I1303" s="2">
        <v>38039.93</v>
      </c>
      <c r="K1303" s="2">
        <v>38039.93</v>
      </c>
      <c r="L1303" s="3">
        <v>1</v>
      </c>
      <c r="M1303" s="2">
        <v>38039.93</v>
      </c>
      <c r="N1303" s="3">
        <f t="array" ref="N1303">$D$4</f>
        <v>3.55</v>
      </c>
      <c r="O1303" s="2">
        <f t="array" ref="O1303">IF(Tabela_padrão__GM_CONTAS_PAGAR_ABERTOS[[#This Row],[SIGLA_MOEDA]]="US$",Tabela_padrão__GM_CONTAS_PAGAR_ABERTOS[[#This Row],[VALOR_DOCUM]]*$D$4,Tabela_padrão__GM_CONTAS_PAGAR_ABERTOS[[#This Row],[SALDO_CONVERTIDO]])</f>
        <v>38039.93</v>
      </c>
      <c r="P13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3" t="s">
        <v>196</v>
      </c>
      <c r="R1303" t="s">
        <v>1233</v>
      </c>
      <c r="S1303" s="1">
        <v>42557</v>
      </c>
      <c r="T1303" t="s">
        <v>4198</v>
      </c>
      <c r="U1303" s="3">
        <v>1.9704999999999999</v>
      </c>
      <c r="V1303" s="2">
        <f>Tabela_padrão__GM_CONTAS_PAGAR_ABERTOS[[#This Row],[PTAX DESEMB]]*Tabela_padrão__GM_CONTAS_PAGAR_ABERTOS[[#This Row],[VALOR_DOCUM]]</f>
        <v>74957.682065000001</v>
      </c>
    </row>
    <row r="1304" spans="1:22" hidden="1" x14ac:dyDescent="0.2">
      <c r="A1304" t="s">
        <v>17</v>
      </c>
      <c r="B1304" t="s">
        <v>18</v>
      </c>
      <c r="C1304" s="1">
        <v>41246</v>
      </c>
      <c r="D1304" t="s">
        <v>19</v>
      </c>
      <c r="E1304">
        <v>13140001</v>
      </c>
      <c r="F1304" t="s">
        <v>1120</v>
      </c>
      <c r="G1304" s="4">
        <v>42993</v>
      </c>
      <c r="H1304" t="s">
        <v>21</v>
      </c>
      <c r="I1304" s="2">
        <v>3085.61</v>
      </c>
      <c r="K1304" s="2">
        <v>3085.61</v>
      </c>
      <c r="L1304" s="3">
        <v>1</v>
      </c>
      <c r="M1304" s="2">
        <v>3085.61</v>
      </c>
      <c r="N1304" s="3">
        <f t="array" ref="N1304">$D$4</f>
        <v>3.55</v>
      </c>
      <c r="O1304" s="2">
        <f t="array" ref="O1304">IF(Tabela_padrão__GM_CONTAS_PAGAR_ABERTOS[[#This Row],[SIGLA_MOEDA]]="US$",Tabela_padrão__GM_CONTAS_PAGAR_ABERTOS[[#This Row],[VALOR_DOCUM]]*$D$4,Tabela_padrão__GM_CONTAS_PAGAR_ABERTOS[[#This Row],[SALDO_CONVERTIDO]])</f>
        <v>3085.61</v>
      </c>
      <c r="P13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4" t="s">
        <v>47</v>
      </c>
      <c r="R1304" t="s">
        <v>4848</v>
      </c>
      <c r="S1304" s="1">
        <v>42557</v>
      </c>
      <c r="T1304" t="s">
        <v>4850</v>
      </c>
      <c r="U1304" s="3">
        <v>2.1074000000000002</v>
      </c>
      <c r="V1304" s="2">
        <f>Tabela_padrão__GM_CONTAS_PAGAR_ABERTOS[[#This Row],[PTAX DESEMB]]*Tabela_padrão__GM_CONTAS_PAGAR_ABERTOS[[#This Row],[VALOR_DOCUM]]</f>
        <v>6502.6145140000008</v>
      </c>
    </row>
    <row r="1305" spans="1:22" hidden="1" x14ac:dyDescent="0.2">
      <c r="A1305" t="s">
        <v>45</v>
      </c>
      <c r="B1305" t="s">
        <v>18</v>
      </c>
      <c r="C1305" s="1">
        <v>41771</v>
      </c>
      <c r="D1305" t="s">
        <v>122</v>
      </c>
      <c r="E1305">
        <v>19105002</v>
      </c>
      <c r="F1305" t="s">
        <v>214</v>
      </c>
      <c r="G1305" s="4">
        <v>42993</v>
      </c>
      <c r="H1305" t="s">
        <v>21</v>
      </c>
      <c r="I1305" s="2">
        <v>8166.66</v>
      </c>
      <c r="K1305" s="2">
        <v>8166.66</v>
      </c>
      <c r="L1305" s="3">
        <v>1</v>
      </c>
      <c r="M1305" s="2">
        <v>8166.66</v>
      </c>
      <c r="N1305" s="3">
        <f t="array" ref="N1305">$D$4</f>
        <v>3.55</v>
      </c>
      <c r="O1305" s="2">
        <f t="array" ref="O1305">IF(Tabela_padrão__GM_CONTAS_PAGAR_ABERTOS[[#This Row],[SIGLA_MOEDA]]="US$",Tabela_padrão__GM_CONTAS_PAGAR_ABERTOS[[#This Row],[VALOR_DOCUM]]*$D$4,Tabela_padrão__GM_CONTAS_PAGAR_ABERTOS[[#This Row],[SALDO_CONVERTIDO]])</f>
        <v>8166.66</v>
      </c>
      <c r="P13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5" t="s">
        <v>211</v>
      </c>
      <c r="R1305" t="s">
        <v>215</v>
      </c>
      <c r="S1305" s="1">
        <v>42557</v>
      </c>
      <c r="T1305" t="s">
        <v>4920</v>
      </c>
      <c r="U1305" s="3">
        <v>2.2191999999999998</v>
      </c>
      <c r="V1305" s="2">
        <f>Tabela_padrão__GM_CONTAS_PAGAR_ABERTOS[[#This Row],[PTAX DESEMB]]*Tabela_padrão__GM_CONTAS_PAGAR_ABERTOS[[#This Row],[VALOR_DOCUM]]</f>
        <v>18123.451871999998</v>
      </c>
    </row>
    <row r="1306" spans="1:22" hidden="1" x14ac:dyDescent="0.2">
      <c r="A1306" t="s">
        <v>45</v>
      </c>
      <c r="B1306" t="s">
        <v>18</v>
      </c>
      <c r="C1306" s="1">
        <v>41768</v>
      </c>
      <c r="D1306" t="s">
        <v>122</v>
      </c>
      <c r="E1306">
        <v>13140001</v>
      </c>
      <c r="F1306" t="s">
        <v>210</v>
      </c>
      <c r="G1306" s="4">
        <v>42993</v>
      </c>
      <c r="H1306" t="s">
        <v>21</v>
      </c>
      <c r="I1306" s="2">
        <v>347.46</v>
      </c>
      <c r="K1306" s="2">
        <v>347.46</v>
      </c>
      <c r="L1306" s="3">
        <v>1</v>
      </c>
      <c r="M1306" s="2">
        <v>347.46</v>
      </c>
      <c r="N1306" s="3">
        <f t="array" ref="N1306">$D$4</f>
        <v>3.55</v>
      </c>
      <c r="O1306" s="2">
        <f t="array" ref="O1306">IF(Tabela_padrão__GM_CONTAS_PAGAR_ABERTOS[[#This Row],[SIGLA_MOEDA]]="US$",Tabela_padrão__GM_CONTAS_PAGAR_ABERTOS[[#This Row],[VALOR_DOCUM]]*$D$4,Tabela_padrão__GM_CONTAS_PAGAR_ABERTOS[[#This Row],[SALDO_CONVERTIDO]])</f>
        <v>347.46</v>
      </c>
      <c r="P13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6" t="s">
        <v>47</v>
      </c>
      <c r="R1306" t="s">
        <v>212</v>
      </c>
      <c r="S1306" s="1">
        <v>42557</v>
      </c>
      <c r="T1306" t="s">
        <v>4928</v>
      </c>
      <c r="U1306" s="3">
        <v>2.2107000000000001</v>
      </c>
      <c r="V1306" s="2">
        <f>Tabela_padrão__GM_CONTAS_PAGAR_ABERTOS[[#This Row],[PTAX DESEMB]]*Tabela_padrão__GM_CONTAS_PAGAR_ABERTOS[[#This Row],[VALOR_DOCUM]]</f>
        <v>768.12982199999999</v>
      </c>
    </row>
    <row r="1307" spans="1:22" hidden="1" x14ac:dyDescent="0.2">
      <c r="A1307" t="s">
        <v>45</v>
      </c>
      <c r="B1307" t="s">
        <v>18</v>
      </c>
      <c r="C1307" s="1">
        <v>41925</v>
      </c>
      <c r="D1307" t="s">
        <v>122</v>
      </c>
      <c r="E1307">
        <v>19105002</v>
      </c>
      <c r="F1307" t="s">
        <v>248</v>
      </c>
      <c r="G1307" s="4">
        <v>42993</v>
      </c>
      <c r="H1307" t="s">
        <v>21</v>
      </c>
      <c r="I1307" s="2">
        <v>3033.33</v>
      </c>
      <c r="K1307" s="2">
        <v>3033.33</v>
      </c>
      <c r="L1307" s="3">
        <v>1</v>
      </c>
      <c r="M1307" s="2">
        <v>3033.33</v>
      </c>
      <c r="N1307" s="3">
        <f t="array" ref="N1307">$D$4</f>
        <v>3.55</v>
      </c>
      <c r="O1307" s="2">
        <f t="array" ref="O1307">IF(Tabela_padrão__GM_CONTAS_PAGAR_ABERTOS[[#This Row],[SIGLA_MOEDA]]="US$",Tabela_padrão__GM_CONTAS_PAGAR_ABERTOS[[#This Row],[VALOR_DOCUM]]*$D$4,Tabela_padrão__GM_CONTAS_PAGAR_ABERTOS[[#This Row],[SALDO_CONVERTIDO]])</f>
        <v>3033.33</v>
      </c>
      <c r="P13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7" t="s">
        <v>211</v>
      </c>
      <c r="R1307" t="s">
        <v>249</v>
      </c>
      <c r="S1307" s="1">
        <v>42557</v>
      </c>
      <c r="T1307" t="s">
        <v>4946</v>
      </c>
      <c r="U1307" s="3">
        <v>2.4102999999999999</v>
      </c>
      <c r="V1307" s="2">
        <f>Tabela_padrão__GM_CONTAS_PAGAR_ABERTOS[[#This Row],[PTAX DESEMB]]*Tabela_padrão__GM_CONTAS_PAGAR_ABERTOS[[#This Row],[VALOR_DOCUM]]</f>
        <v>7311.235298999999</v>
      </c>
    </row>
    <row r="1308" spans="1:22" hidden="1" x14ac:dyDescent="0.2">
      <c r="A1308" t="s">
        <v>45</v>
      </c>
      <c r="B1308" t="s">
        <v>18</v>
      </c>
      <c r="C1308" s="1">
        <v>41319</v>
      </c>
      <c r="D1308" t="s">
        <v>91</v>
      </c>
      <c r="E1308">
        <v>13140001</v>
      </c>
      <c r="F1308" t="s">
        <v>99</v>
      </c>
      <c r="G1308" s="4">
        <v>42993</v>
      </c>
      <c r="H1308" t="s">
        <v>21</v>
      </c>
      <c r="I1308" s="2">
        <v>29.74</v>
      </c>
      <c r="K1308" s="2">
        <v>29.74</v>
      </c>
      <c r="L1308" s="3">
        <v>1</v>
      </c>
      <c r="M1308" s="2">
        <v>29.74</v>
      </c>
      <c r="N1308" s="3">
        <f t="array" ref="N1308">$D$4</f>
        <v>3.55</v>
      </c>
      <c r="O1308" s="2">
        <f t="array" ref="O1308">IF(Tabela_padrão__GM_CONTAS_PAGAR_ABERTOS[[#This Row],[SIGLA_MOEDA]]="US$",Tabela_padrão__GM_CONTAS_PAGAR_ABERTOS[[#This Row],[VALOR_DOCUM]]*$D$4,Tabela_padrão__GM_CONTAS_PAGAR_ABERTOS[[#This Row],[SALDO_CONVERTIDO]])</f>
        <v>29.74</v>
      </c>
      <c r="P13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8" t="s">
        <v>47</v>
      </c>
      <c r="R1308" t="s">
        <v>100</v>
      </c>
      <c r="S1308" s="1">
        <v>42557</v>
      </c>
      <c r="T1308" t="s">
        <v>5565</v>
      </c>
      <c r="U1308" s="3">
        <v>1.9670000000000001</v>
      </c>
      <c r="V1308" s="2">
        <f>Tabela_padrão__GM_CONTAS_PAGAR_ABERTOS[[#This Row],[PTAX DESEMB]]*Tabela_padrão__GM_CONTAS_PAGAR_ABERTOS[[#This Row],[VALOR_DOCUM]]</f>
        <v>58.498579999999997</v>
      </c>
    </row>
    <row r="1309" spans="1:22" hidden="1" x14ac:dyDescent="0.2">
      <c r="A1309" t="s">
        <v>45</v>
      </c>
      <c r="B1309" t="s">
        <v>18</v>
      </c>
      <c r="C1309" s="1">
        <v>41441</v>
      </c>
      <c r="D1309" t="s">
        <v>122</v>
      </c>
      <c r="E1309">
        <v>13140001</v>
      </c>
      <c r="F1309" t="s">
        <v>130</v>
      </c>
      <c r="G1309" s="4">
        <v>42993</v>
      </c>
      <c r="H1309" t="s">
        <v>21</v>
      </c>
      <c r="I1309" s="2">
        <v>184.78</v>
      </c>
      <c r="K1309" s="2">
        <v>184.78</v>
      </c>
      <c r="L1309" s="3">
        <v>1</v>
      </c>
      <c r="M1309" s="2">
        <v>184.78</v>
      </c>
      <c r="N1309" s="3">
        <f t="array" ref="N1309">$D$4</f>
        <v>3.55</v>
      </c>
      <c r="O1309" s="2">
        <f t="array" ref="O1309">IF(Tabela_padrão__GM_CONTAS_PAGAR_ABERTOS[[#This Row],[SIGLA_MOEDA]]="US$",Tabela_padrão__GM_CONTAS_PAGAR_ABERTOS[[#This Row],[VALOR_DOCUM]]*$D$4,Tabela_padrão__GM_CONTAS_PAGAR_ABERTOS[[#This Row],[SALDO_CONVERTIDO]])</f>
        <v>184.78</v>
      </c>
      <c r="P13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09" t="s">
        <v>47</v>
      </c>
      <c r="R1309" t="s">
        <v>125</v>
      </c>
      <c r="S1309" s="1">
        <v>42557</v>
      </c>
      <c r="T1309" t="s">
        <v>5578</v>
      </c>
      <c r="U1309" s="3">
        <v>2.1366999999999998</v>
      </c>
      <c r="V1309" s="2">
        <f>Tabela_padrão__GM_CONTAS_PAGAR_ABERTOS[[#This Row],[PTAX DESEMB]]*Tabela_padrão__GM_CONTAS_PAGAR_ABERTOS[[#This Row],[VALOR_DOCUM]]</f>
        <v>394.81942599999996</v>
      </c>
    </row>
    <row r="1310" spans="1:22" hidden="1" x14ac:dyDescent="0.2">
      <c r="A1310" t="s">
        <v>17</v>
      </c>
      <c r="B1310" t="s">
        <v>18</v>
      </c>
      <c r="C1310" s="1">
        <v>42277</v>
      </c>
      <c r="D1310" t="s">
        <v>60</v>
      </c>
      <c r="E1310">
        <v>19105002</v>
      </c>
      <c r="F1310" t="s">
        <v>365</v>
      </c>
      <c r="G1310" s="4">
        <v>43018</v>
      </c>
      <c r="H1310" t="s">
        <v>21</v>
      </c>
      <c r="I1310" s="2">
        <v>9113.31</v>
      </c>
      <c r="K1310" s="2">
        <v>9113.31</v>
      </c>
      <c r="L1310" s="3">
        <v>1</v>
      </c>
      <c r="M1310" s="2">
        <v>9113.31</v>
      </c>
      <c r="N1310" s="3">
        <f t="array" ref="N1310">$D$4</f>
        <v>3.55</v>
      </c>
      <c r="O1310" s="2">
        <f t="array" ref="O1310">IF(Tabela_padrão__GM_CONTAS_PAGAR_ABERTOS[[#This Row],[SIGLA_MOEDA]]="US$",Tabela_padrão__GM_CONTAS_PAGAR_ABERTOS[[#This Row],[VALOR_DOCUM]]*$D$4,Tabela_padrão__GM_CONTAS_PAGAR_ABERTOS[[#This Row],[SALDO_CONVERTIDO]])</f>
        <v>9113.31</v>
      </c>
      <c r="P13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0" t="s">
        <v>62</v>
      </c>
      <c r="R1310" t="s">
        <v>366</v>
      </c>
      <c r="S1310" s="1">
        <v>42557</v>
      </c>
      <c r="T1310" t="s">
        <v>368</v>
      </c>
      <c r="U1310" s="3">
        <v>4.1172000000000004</v>
      </c>
      <c r="V1310" s="2">
        <f>Tabela_padrão__GM_CONTAS_PAGAR_ABERTOS[[#This Row],[PTAX DESEMB]]*Tabela_padrão__GM_CONTAS_PAGAR_ABERTOS[[#This Row],[VALOR_DOCUM]]</f>
        <v>37521.319931999999</v>
      </c>
    </row>
    <row r="1311" spans="1:22" hidden="1" x14ac:dyDescent="0.2">
      <c r="A1311" t="s">
        <v>45</v>
      </c>
      <c r="B1311" t="s">
        <v>18</v>
      </c>
      <c r="C1311" s="1">
        <v>41332</v>
      </c>
      <c r="D1311" t="s">
        <v>19</v>
      </c>
      <c r="E1311">
        <v>19105002</v>
      </c>
      <c r="F1311" t="s">
        <v>46</v>
      </c>
      <c r="G1311" s="4">
        <v>43023</v>
      </c>
      <c r="H1311" t="s">
        <v>21</v>
      </c>
      <c r="I1311" s="2">
        <v>5386.36</v>
      </c>
      <c r="K1311" s="2">
        <v>5386.36</v>
      </c>
      <c r="L1311" s="3">
        <v>1</v>
      </c>
      <c r="M1311" s="2">
        <v>5386.36</v>
      </c>
      <c r="N1311" s="3">
        <f t="array" ref="N1311">$D$4</f>
        <v>3.55</v>
      </c>
      <c r="O1311" s="2">
        <f t="array" ref="O1311">IF(Tabela_padrão__GM_CONTAS_PAGAR_ABERTOS[[#This Row],[SIGLA_MOEDA]]="US$",Tabela_padrão__GM_CONTAS_PAGAR_ABERTOS[[#This Row],[VALOR_DOCUM]]*$D$4,Tabela_padrão__GM_CONTAS_PAGAR_ABERTOS[[#This Row],[SALDO_CONVERTIDO]])</f>
        <v>5386.36</v>
      </c>
      <c r="P13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1" t="s">
        <v>22</v>
      </c>
      <c r="R1311" t="s">
        <v>48</v>
      </c>
      <c r="S1311" s="1">
        <v>42557</v>
      </c>
      <c r="T1311" t="s">
        <v>111</v>
      </c>
      <c r="U1311" s="3">
        <v>1.9818</v>
      </c>
      <c r="V1311" s="2">
        <f>Tabela_padrão__GM_CONTAS_PAGAR_ABERTOS[[#This Row],[PTAX DESEMB]]*Tabela_padrão__GM_CONTAS_PAGAR_ABERTOS[[#This Row],[VALOR_DOCUM]]</f>
        <v>10674.688247999999</v>
      </c>
    </row>
    <row r="1312" spans="1:22" x14ac:dyDescent="0.2">
      <c r="A1312" t="s">
        <v>17</v>
      </c>
      <c r="B1312" t="s">
        <v>18</v>
      </c>
      <c r="C1312" s="1">
        <v>41262</v>
      </c>
      <c r="D1312" t="s">
        <v>60</v>
      </c>
      <c r="E1312">
        <v>19105002</v>
      </c>
      <c r="F1312" t="s">
        <v>1145</v>
      </c>
      <c r="G1312" s="4">
        <v>43023</v>
      </c>
      <c r="H1312" t="s">
        <v>66</v>
      </c>
      <c r="I1312" s="2">
        <v>161250.97</v>
      </c>
      <c r="K1312" s="2">
        <v>161250.97</v>
      </c>
      <c r="L1312" s="3">
        <v>3.2904</v>
      </c>
      <c r="M1312" s="2">
        <v>530580.19168799999</v>
      </c>
      <c r="N1312" s="3">
        <f t="array" ref="N1312">$D$4</f>
        <v>3.55</v>
      </c>
      <c r="O1312" s="2">
        <f t="array" ref="O1312">IF(Tabela_padrão__GM_CONTAS_PAGAR_ABERTOS[[#This Row],[SIGLA_MOEDA]]="US$",Tabela_padrão__GM_CONTAS_PAGAR_ABERTOS[[#This Row],[VALOR_DOCUM]]*$D$4,Tabela_padrão__GM_CONTAS_PAGAR_ABERTOS[[#This Row],[SALDO_CONVERTIDO]])</f>
        <v>572440.94349999994</v>
      </c>
      <c r="P1312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1312" t="s">
        <v>62</v>
      </c>
      <c r="R1312" t="s">
        <v>1146</v>
      </c>
      <c r="S1312" s="1">
        <v>42557</v>
      </c>
      <c r="T1312" t="s">
        <v>1147</v>
      </c>
      <c r="U1312" s="3">
        <v>2.0966</v>
      </c>
      <c r="V1312" s="2">
        <f>Tabela_padrão__GM_CONTAS_PAGAR_ABERTOS[[#This Row],[PTAX DESEMB]]*Tabela_padrão__GM_CONTAS_PAGAR_ABERTOS[[#This Row],[VALOR_DOCUM]]</f>
        <v>338078.78370199999</v>
      </c>
    </row>
    <row r="1313" spans="1:22" hidden="1" x14ac:dyDescent="0.2">
      <c r="A1313" t="s">
        <v>45</v>
      </c>
      <c r="B1313" t="s">
        <v>18</v>
      </c>
      <c r="C1313" s="1">
        <v>41319</v>
      </c>
      <c r="D1313" t="s">
        <v>91</v>
      </c>
      <c r="E1313">
        <v>13140001</v>
      </c>
      <c r="F1313" t="s">
        <v>99</v>
      </c>
      <c r="G1313" s="4">
        <v>43023</v>
      </c>
      <c r="H1313" t="s">
        <v>21</v>
      </c>
      <c r="I1313" s="2">
        <v>23.02</v>
      </c>
      <c r="K1313" s="2">
        <v>23.02</v>
      </c>
      <c r="L1313" s="3">
        <v>1</v>
      </c>
      <c r="M1313" s="2">
        <v>23.02</v>
      </c>
      <c r="N1313" s="3">
        <f t="array" ref="N1313">$D$4</f>
        <v>3.55</v>
      </c>
      <c r="O1313" s="2">
        <f t="array" ref="O1313">IF(Tabela_padrão__GM_CONTAS_PAGAR_ABERTOS[[#This Row],[SIGLA_MOEDA]]="US$",Tabela_padrão__GM_CONTAS_PAGAR_ABERTOS[[#This Row],[VALOR_DOCUM]]*$D$4,Tabela_padrão__GM_CONTAS_PAGAR_ABERTOS[[#This Row],[SALDO_CONVERTIDO]])</f>
        <v>23.02</v>
      </c>
      <c r="P13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3" t="s">
        <v>47</v>
      </c>
      <c r="R1313" t="s">
        <v>100</v>
      </c>
      <c r="S1313" s="1">
        <v>42557</v>
      </c>
      <c r="T1313" t="s">
        <v>1178</v>
      </c>
      <c r="U1313" s="3">
        <v>1.9670000000000001</v>
      </c>
      <c r="V1313" s="2">
        <f>Tabela_padrão__GM_CONTAS_PAGAR_ABERTOS[[#This Row],[PTAX DESEMB]]*Tabela_padrão__GM_CONTAS_PAGAR_ABERTOS[[#This Row],[VALOR_DOCUM]]</f>
        <v>45.280340000000002</v>
      </c>
    </row>
    <row r="1314" spans="1:22" hidden="1" x14ac:dyDescent="0.2">
      <c r="A1314" t="s">
        <v>45</v>
      </c>
      <c r="B1314" t="s">
        <v>18</v>
      </c>
      <c r="C1314" s="1">
        <v>41339</v>
      </c>
      <c r="D1314" t="s">
        <v>91</v>
      </c>
      <c r="E1314">
        <v>13140001</v>
      </c>
      <c r="F1314" t="s">
        <v>92</v>
      </c>
      <c r="G1314" s="4">
        <v>43023</v>
      </c>
      <c r="H1314" t="s">
        <v>21</v>
      </c>
      <c r="I1314" s="2">
        <v>123.59</v>
      </c>
      <c r="K1314" s="2">
        <v>123.59</v>
      </c>
      <c r="L1314" s="3">
        <v>1</v>
      </c>
      <c r="M1314" s="2">
        <v>123.59</v>
      </c>
      <c r="N1314" s="3">
        <f t="array" ref="N1314">$D$4</f>
        <v>3.55</v>
      </c>
      <c r="O1314" s="2">
        <f t="array" ref="O1314">IF(Tabela_padrão__GM_CONTAS_PAGAR_ABERTOS[[#This Row],[SIGLA_MOEDA]]="US$",Tabela_padrão__GM_CONTAS_PAGAR_ABERTOS[[#This Row],[VALOR_DOCUM]]*$D$4,Tabela_padrão__GM_CONTAS_PAGAR_ABERTOS[[#This Row],[SALDO_CONVERTIDO]])</f>
        <v>123.59</v>
      </c>
      <c r="P13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4" t="s">
        <v>47</v>
      </c>
      <c r="R1314" t="s">
        <v>94</v>
      </c>
      <c r="S1314" s="1">
        <v>42557</v>
      </c>
      <c r="T1314" t="s">
        <v>1194</v>
      </c>
      <c r="U1314" s="3">
        <v>1.9693000000000001</v>
      </c>
      <c r="V1314" s="2">
        <f>Tabela_padrão__GM_CONTAS_PAGAR_ABERTOS[[#This Row],[PTAX DESEMB]]*Tabela_padrão__GM_CONTAS_PAGAR_ABERTOS[[#This Row],[VALOR_DOCUM]]</f>
        <v>243.38578700000002</v>
      </c>
    </row>
    <row r="1315" spans="1:22" hidden="1" x14ac:dyDescent="0.2">
      <c r="A1315" t="s">
        <v>45</v>
      </c>
      <c r="B1315" t="s">
        <v>18</v>
      </c>
      <c r="C1315" s="1">
        <v>41441</v>
      </c>
      <c r="D1315" t="s">
        <v>122</v>
      </c>
      <c r="E1315">
        <v>13140001</v>
      </c>
      <c r="F1315" t="s">
        <v>130</v>
      </c>
      <c r="G1315" s="4">
        <v>43023</v>
      </c>
      <c r="H1315" t="s">
        <v>21</v>
      </c>
      <c r="I1315" s="2">
        <v>158.88999999999999</v>
      </c>
      <c r="K1315" s="2">
        <v>158.88999999999999</v>
      </c>
      <c r="L1315" s="3">
        <v>1</v>
      </c>
      <c r="M1315" s="2">
        <v>158.88999999999999</v>
      </c>
      <c r="N1315" s="3">
        <f t="array" ref="N1315">$D$4</f>
        <v>3.55</v>
      </c>
      <c r="O1315" s="2">
        <f t="array" ref="O1315">IF(Tabela_padrão__GM_CONTAS_PAGAR_ABERTOS[[#This Row],[SIGLA_MOEDA]]="US$",Tabela_padrão__GM_CONTAS_PAGAR_ABERTOS[[#This Row],[VALOR_DOCUM]]*$D$4,Tabela_padrão__GM_CONTAS_PAGAR_ABERTOS[[#This Row],[SALDO_CONVERTIDO]])</f>
        <v>158.88999999999999</v>
      </c>
      <c r="P13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5" t="s">
        <v>47</v>
      </c>
      <c r="R1315" t="s">
        <v>125</v>
      </c>
      <c r="S1315" s="1">
        <v>42557</v>
      </c>
      <c r="T1315" t="s">
        <v>1991</v>
      </c>
      <c r="U1315" s="3">
        <v>2.1366999999999998</v>
      </c>
      <c r="V1315" s="2">
        <f>Tabela_padrão__GM_CONTAS_PAGAR_ABERTOS[[#This Row],[PTAX DESEMB]]*Tabela_padrão__GM_CONTAS_PAGAR_ABERTOS[[#This Row],[VALOR_DOCUM]]</f>
        <v>339.50026299999996</v>
      </c>
    </row>
    <row r="1316" spans="1:22" hidden="1" x14ac:dyDescent="0.2">
      <c r="A1316" t="s">
        <v>17</v>
      </c>
      <c r="B1316" t="s">
        <v>25</v>
      </c>
      <c r="C1316" s="1">
        <v>41333</v>
      </c>
      <c r="D1316" t="s">
        <v>19</v>
      </c>
      <c r="E1316">
        <v>19105002</v>
      </c>
      <c r="F1316" t="s">
        <v>2718</v>
      </c>
      <c r="G1316" s="4">
        <v>43023</v>
      </c>
      <c r="H1316" t="s">
        <v>21</v>
      </c>
      <c r="I1316" s="2">
        <v>18600</v>
      </c>
      <c r="K1316" s="2">
        <v>18600</v>
      </c>
      <c r="L1316" s="3">
        <v>1</v>
      </c>
      <c r="M1316" s="2">
        <v>18600</v>
      </c>
      <c r="N1316" s="3">
        <f t="array" ref="N1316">$D$4</f>
        <v>3.55</v>
      </c>
      <c r="O1316" s="2">
        <f t="array" ref="O1316">IF(Tabela_padrão__GM_CONTAS_PAGAR_ABERTOS[[#This Row],[SIGLA_MOEDA]]="US$",Tabela_padrão__GM_CONTAS_PAGAR_ABERTOS[[#This Row],[VALOR_DOCUM]]*$D$4,Tabela_padrão__GM_CONTAS_PAGAR_ABERTOS[[#This Row],[SALDO_CONVERTIDO]])</f>
        <v>18600</v>
      </c>
      <c r="P13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6" t="s">
        <v>22</v>
      </c>
      <c r="R1316" t="s">
        <v>2719</v>
      </c>
      <c r="S1316" s="1">
        <v>42557</v>
      </c>
      <c r="T1316" t="s">
        <v>2720</v>
      </c>
      <c r="U1316" s="3">
        <v>1.9806999999999999</v>
      </c>
      <c r="V1316" s="2">
        <f>Tabela_padrão__GM_CONTAS_PAGAR_ABERTOS[[#This Row],[PTAX DESEMB]]*Tabela_padrão__GM_CONTAS_PAGAR_ABERTOS[[#This Row],[VALOR_DOCUM]]</f>
        <v>36841.019999999997</v>
      </c>
    </row>
    <row r="1317" spans="1:22" hidden="1" x14ac:dyDescent="0.2">
      <c r="A1317" t="s">
        <v>17</v>
      </c>
      <c r="B1317" t="s">
        <v>25</v>
      </c>
      <c r="C1317" s="1">
        <v>41333</v>
      </c>
      <c r="D1317" t="s">
        <v>19</v>
      </c>
      <c r="E1317">
        <v>13140001</v>
      </c>
      <c r="F1317" t="s">
        <v>2722</v>
      </c>
      <c r="G1317" s="4">
        <v>43023</v>
      </c>
      <c r="H1317" t="s">
        <v>21</v>
      </c>
      <c r="I1317" s="2">
        <v>565.87</v>
      </c>
      <c r="K1317" s="2">
        <v>565.87</v>
      </c>
      <c r="L1317" s="3">
        <v>1</v>
      </c>
      <c r="M1317" s="2">
        <v>565.87</v>
      </c>
      <c r="N1317" s="3">
        <f t="array" ref="N1317">$D$4</f>
        <v>3.55</v>
      </c>
      <c r="O1317" s="2">
        <f t="array" ref="O1317">IF(Tabela_padrão__GM_CONTAS_PAGAR_ABERTOS[[#This Row],[SIGLA_MOEDA]]="US$",Tabela_padrão__GM_CONTAS_PAGAR_ABERTOS[[#This Row],[VALOR_DOCUM]]*$D$4,Tabela_padrão__GM_CONTAS_PAGAR_ABERTOS[[#This Row],[SALDO_CONVERTIDO]])</f>
        <v>565.87</v>
      </c>
      <c r="P13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7" t="s">
        <v>47</v>
      </c>
      <c r="R1317" t="s">
        <v>2719</v>
      </c>
      <c r="S1317" s="1">
        <v>42557</v>
      </c>
      <c r="T1317" t="s">
        <v>2723</v>
      </c>
      <c r="U1317" s="3">
        <v>1.9806999999999999</v>
      </c>
      <c r="V1317" s="2">
        <f>Tabela_padrão__GM_CONTAS_PAGAR_ABERTOS[[#This Row],[PTAX DESEMB]]*Tabela_padrão__GM_CONTAS_PAGAR_ABERTOS[[#This Row],[VALOR_DOCUM]]</f>
        <v>1120.8187089999999</v>
      </c>
    </row>
    <row r="1318" spans="1:22" hidden="1" x14ac:dyDescent="0.2">
      <c r="A1318" t="s">
        <v>45</v>
      </c>
      <c r="B1318" t="s">
        <v>18</v>
      </c>
      <c r="C1318" s="1">
        <v>41439</v>
      </c>
      <c r="D1318" t="s">
        <v>122</v>
      </c>
      <c r="E1318">
        <v>19105002</v>
      </c>
      <c r="F1318" t="s">
        <v>123</v>
      </c>
      <c r="G1318" s="4">
        <v>43023</v>
      </c>
      <c r="H1318" t="s">
        <v>21</v>
      </c>
      <c r="I1318" s="2">
        <v>8166.67</v>
      </c>
      <c r="K1318" s="2">
        <v>8166.67</v>
      </c>
      <c r="L1318" s="3">
        <v>1</v>
      </c>
      <c r="M1318" s="2">
        <v>8166.67</v>
      </c>
      <c r="N1318" s="3">
        <f t="array" ref="N1318">$D$4</f>
        <v>3.55</v>
      </c>
      <c r="O1318" s="2">
        <f t="array" ref="O1318">IF(Tabela_padrão__GM_CONTAS_PAGAR_ABERTOS[[#This Row],[SIGLA_MOEDA]]="US$",Tabela_padrão__GM_CONTAS_PAGAR_ABERTOS[[#This Row],[VALOR_DOCUM]]*$D$4,Tabela_padrão__GM_CONTAS_PAGAR_ABERTOS[[#This Row],[SALDO_CONVERTIDO]])</f>
        <v>8166.67</v>
      </c>
      <c r="P13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8" t="s">
        <v>124</v>
      </c>
      <c r="R1318" t="s">
        <v>125</v>
      </c>
      <c r="S1318" s="1">
        <v>42557</v>
      </c>
      <c r="T1318" t="s">
        <v>2750</v>
      </c>
      <c r="U1318" s="3">
        <v>2.1446999999999998</v>
      </c>
      <c r="V1318" s="2">
        <f>Tabela_padrão__GM_CONTAS_PAGAR_ABERTOS[[#This Row],[PTAX DESEMB]]*Tabela_padrão__GM_CONTAS_PAGAR_ABERTOS[[#This Row],[VALOR_DOCUM]]</f>
        <v>17515.057149</v>
      </c>
    </row>
    <row r="1319" spans="1:22" hidden="1" x14ac:dyDescent="0.2">
      <c r="A1319" t="s">
        <v>45</v>
      </c>
      <c r="B1319" t="s">
        <v>18</v>
      </c>
      <c r="C1319" s="1">
        <v>41823</v>
      </c>
      <c r="D1319" t="s">
        <v>72</v>
      </c>
      <c r="E1319">
        <v>13140001</v>
      </c>
      <c r="F1319" t="s">
        <v>233</v>
      </c>
      <c r="G1319" s="4">
        <v>43023</v>
      </c>
      <c r="H1319" t="s">
        <v>21</v>
      </c>
      <c r="I1319" s="2">
        <v>1170.8</v>
      </c>
      <c r="K1319" s="2">
        <v>1170.8</v>
      </c>
      <c r="L1319" s="3">
        <v>1</v>
      </c>
      <c r="M1319" s="2">
        <v>1170.8</v>
      </c>
      <c r="N1319" s="3">
        <f t="array" ref="N1319">$D$4</f>
        <v>3.55</v>
      </c>
      <c r="O1319" s="2">
        <f t="array" ref="O1319">IF(Tabela_padrão__GM_CONTAS_PAGAR_ABERTOS[[#This Row],[SIGLA_MOEDA]]="US$",Tabela_padrão__GM_CONTAS_PAGAR_ABERTOS[[#This Row],[VALOR_DOCUM]]*$D$4,Tabela_padrão__GM_CONTAS_PAGAR_ABERTOS[[#This Row],[SALDO_CONVERTIDO]])</f>
        <v>1170.8</v>
      </c>
      <c r="P13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19" t="s">
        <v>47</v>
      </c>
      <c r="R1319" t="s">
        <v>234</v>
      </c>
      <c r="S1319" s="1">
        <v>42557</v>
      </c>
      <c r="T1319" t="s">
        <v>2798</v>
      </c>
      <c r="U1319" s="3">
        <v>2.2134</v>
      </c>
      <c r="V1319" s="2">
        <f>Tabela_padrão__GM_CONTAS_PAGAR_ABERTOS[[#This Row],[PTAX DESEMB]]*Tabela_padrão__GM_CONTAS_PAGAR_ABERTOS[[#This Row],[VALOR_DOCUM]]</f>
        <v>2591.4487199999999</v>
      </c>
    </row>
    <row r="1320" spans="1:22" hidden="1" x14ac:dyDescent="0.2">
      <c r="A1320" t="s">
        <v>45</v>
      </c>
      <c r="B1320" t="s">
        <v>18</v>
      </c>
      <c r="C1320" s="1">
        <v>41823</v>
      </c>
      <c r="D1320" t="s">
        <v>72</v>
      </c>
      <c r="E1320">
        <v>19105002</v>
      </c>
      <c r="F1320" t="s">
        <v>233</v>
      </c>
      <c r="G1320" s="4">
        <v>43023</v>
      </c>
      <c r="H1320" t="s">
        <v>21</v>
      </c>
      <c r="I1320" s="2">
        <v>14210.53</v>
      </c>
      <c r="K1320" s="2">
        <v>14210.53</v>
      </c>
      <c r="L1320" s="3">
        <v>1</v>
      </c>
      <c r="M1320" s="2">
        <v>14210.53</v>
      </c>
      <c r="N1320" s="3">
        <f t="array" ref="N1320">$D$4</f>
        <v>3.55</v>
      </c>
      <c r="O1320" s="2">
        <f t="array" ref="O1320">IF(Tabela_padrão__GM_CONTAS_PAGAR_ABERTOS[[#This Row],[SIGLA_MOEDA]]="US$",Tabela_padrão__GM_CONTAS_PAGAR_ABERTOS[[#This Row],[VALOR_DOCUM]]*$D$4,Tabela_padrão__GM_CONTAS_PAGAR_ABERTOS[[#This Row],[SALDO_CONVERTIDO]])</f>
        <v>14210.53</v>
      </c>
      <c r="P13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0" t="s">
        <v>196</v>
      </c>
      <c r="R1320" t="s">
        <v>234</v>
      </c>
      <c r="S1320" s="1">
        <v>42557</v>
      </c>
      <c r="T1320" t="s">
        <v>2804</v>
      </c>
      <c r="U1320" s="3">
        <v>2.2134</v>
      </c>
      <c r="V1320" s="2">
        <f>Tabela_padrão__GM_CONTAS_PAGAR_ABERTOS[[#This Row],[PTAX DESEMB]]*Tabela_padrão__GM_CONTAS_PAGAR_ABERTOS[[#This Row],[VALOR_DOCUM]]</f>
        <v>31453.587102000001</v>
      </c>
    </row>
    <row r="1321" spans="1:22" hidden="1" x14ac:dyDescent="0.2">
      <c r="A1321" t="s">
        <v>17</v>
      </c>
      <c r="B1321" t="s">
        <v>18</v>
      </c>
      <c r="C1321" s="1">
        <v>42328</v>
      </c>
      <c r="D1321" t="s">
        <v>19</v>
      </c>
      <c r="E1321">
        <v>19105002</v>
      </c>
      <c r="F1321" t="s">
        <v>2909</v>
      </c>
      <c r="G1321" s="4">
        <v>43023</v>
      </c>
      <c r="H1321" t="s">
        <v>21</v>
      </c>
      <c r="I1321" s="2">
        <v>385714.29</v>
      </c>
      <c r="K1321" s="2">
        <v>385714.29</v>
      </c>
      <c r="L1321" s="3">
        <v>1</v>
      </c>
      <c r="M1321" s="2">
        <v>385714.29</v>
      </c>
      <c r="N1321" s="3">
        <f t="array" ref="N1321">$D$4</f>
        <v>3.55</v>
      </c>
      <c r="O1321" s="2">
        <f t="array" ref="O1321">IF(Tabela_padrão__GM_CONTAS_PAGAR_ABERTOS[[#This Row],[SIGLA_MOEDA]]="US$",Tabela_padrão__GM_CONTAS_PAGAR_ABERTOS[[#This Row],[VALOR_DOCUM]]*$D$4,Tabela_padrão__GM_CONTAS_PAGAR_ABERTOS[[#This Row],[SALDO_CONVERTIDO]])</f>
        <v>385714.29</v>
      </c>
      <c r="P13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1" t="s">
        <v>22</v>
      </c>
      <c r="R1321" t="s">
        <v>422</v>
      </c>
      <c r="S1321" s="1">
        <v>42557</v>
      </c>
      <c r="T1321" t="s">
        <v>2910</v>
      </c>
      <c r="U1321" s="3">
        <v>3.7442000000000002</v>
      </c>
      <c r="V1321" s="2">
        <f>Tabela_padrão__GM_CONTAS_PAGAR_ABERTOS[[#This Row],[PTAX DESEMB]]*Tabela_padrão__GM_CONTAS_PAGAR_ABERTOS[[#This Row],[VALOR_DOCUM]]</f>
        <v>1444191.444618</v>
      </c>
    </row>
    <row r="1322" spans="1:22" hidden="1" x14ac:dyDescent="0.2">
      <c r="A1322" t="s">
        <v>17</v>
      </c>
      <c r="B1322" t="s">
        <v>18</v>
      </c>
      <c r="C1322" s="1">
        <v>42328</v>
      </c>
      <c r="D1322" t="s">
        <v>19</v>
      </c>
      <c r="E1322">
        <v>13140001</v>
      </c>
      <c r="F1322" t="s">
        <v>2909</v>
      </c>
      <c r="G1322" s="4">
        <v>43023</v>
      </c>
      <c r="H1322" t="s">
        <v>21</v>
      </c>
      <c r="I1322" s="2">
        <v>202500</v>
      </c>
      <c r="K1322" s="2">
        <v>202500</v>
      </c>
      <c r="L1322" s="3">
        <v>1</v>
      </c>
      <c r="M1322" s="2">
        <v>202500</v>
      </c>
      <c r="N1322" s="3">
        <f t="array" ref="N1322">$D$4</f>
        <v>3.55</v>
      </c>
      <c r="O1322" s="2">
        <f t="array" ref="O1322">IF(Tabela_padrão__GM_CONTAS_PAGAR_ABERTOS[[#This Row],[SIGLA_MOEDA]]="US$",Tabela_padrão__GM_CONTAS_PAGAR_ABERTOS[[#This Row],[VALOR_DOCUM]]*$D$4,Tabela_padrão__GM_CONTAS_PAGAR_ABERTOS[[#This Row],[SALDO_CONVERTIDO]])</f>
        <v>202500</v>
      </c>
      <c r="P13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2" t="s">
        <v>47</v>
      </c>
      <c r="R1322" t="s">
        <v>422</v>
      </c>
      <c r="S1322" s="1">
        <v>42557</v>
      </c>
      <c r="T1322" t="s">
        <v>2912</v>
      </c>
      <c r="U1322" s="3">
        <v>3.7442000000000002</v>
      </c>
      <c r="V1322" s="2">
        <f>Tabela_padrão__GM_CONTAS_PAGAR_ABERTOS[[#This Row],[PTAX DESEMB]]*Tabela_padrão__GM_CONTAS_PAGAR_ABERTOS[[#This Row],[VALOR_DOCUM]]</f>
        <v>758200.5</v>
      </c>
    </row>
    <row r="1323" spans="1:22" hidden="1" x14ac:dyDescent="0.2">
      <c r="A1323" t="s">
        <v>17</v>
      </c>
      <c r="B1323" t="s">
        <v>18</v>
      </c>
      <c r="C1323" s="1">
        <v>41320</v>
      </c>
      <c r="D1323" t="s">
        <v>19</v>
      </c>
      <c r="E1323">
        <v>19105002</v>
      </c>
      <c r="F1323" t="s">
        <v>1970</v>
      </c>
      <c r="G1323" s="4">
        <v>43023</v>
      </c>
      <c r="H1323" t="s">
        <v>21</v>
      </c>
      <c r="I1323" s="2">
        <v>228225</v>
      </c>
      <c r="K1323" s="2">
        <v>228225</v>
      </c>
      <c r="L1323" s="3">
        <v>1</v>
      </c>
      <c r="M1323" s="2">
        <v>228225</v>
      </c>
      <c r="N1323" s="3">
        <f t="array" ref="N1323">$D$4</f>
        <v>3.55</v>
      </c>
      <c r="O1323" s="2">
        <f t="array" ref="O1323">IF(Tabela_padrão__GM_CONTAS_PAGAR_ABERTOS[[#This Row],[SIGLA_MOEDA]]="US$",Tabela_padrão__GM_CONTAS_PAGAR_ABERTOS[[#This Row],[VALOR_DOCUM]]*$D$4,Tabela_padrão__GM_CONTAS_PAGAR_ABERTOS[[#This Row],[SALDO_CONVERTIDO]])</f>
        <v>228225</v>
      </c>
      <c r="P13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3" t="s">
        <v>22</v>
      </c>
      <c r="R1323" t="s">
        <v>1157</v>
      </c>
      <c r="S1323" s="1">
        <v>42557</v>
      </c>
      <c r="T1323" t="s">
        <v>3436</v>
      </c>
      <c r="U1323" s="3">
        <v>1.9665999999999999</v>
      </c>
      <c r="V1323" s="2">
        <f>Tabela_padrão__GM_CONTAS_PAGAR_ABERTOS[[#This Row],[PTAX DESEMB]]*Tabela_padrão__GM_CONTAS_PAGAR_ABERTOS[[#This Row],[VALOR_DOCUM]]</f>
        <v>448827.28499999997</v>
      </c>
    </row>
    <row r="1324" spans="1:22" hidden="1" x14ac:dyDescent="0.2">
      <c r="A1324" t="s">
        <v>45</v>
      </c>
      <c r="B1324" t="s">
        <v>18</v>
      </c>
      <c r="C1324" s="1">
        <v>41925</v>
      </c>
      <c r="D1324" t="s">
        <v>122</v>
      </c>
      <c r="E1324">
        <v>19105002</v>
      </c>
      <c r="F1324" t="s">
        <v>248</v>
      </c>
      <c r="G1324" s="4">
        <v>43023</v>
      </c>
      <c r="H1324" t="s">
        <v>21</v>
      </c>
      <c r="I1324" s="2">
        <v>3033.33</v>
      </c>
      <c r="K1324" s="2">
        <v>3033.33</v>
      </c>
      <c r="L1324" s="3">
        <v>1</v>
      </c>
      <c r="M1324" s="2">
        <v>3033.33</v>
      </c>
      <c r="N1324" s="3">
        <f t="array" ref="N1324">$D$4</f>
        <v>3.55</v>
      </c>
      <c r="O1324" s="2">
        <f t="array" ref="O1324">IF(Tabela_padrão__GM_CONTAS_PAGAR_ABERTOS[[#This Row],[SIGLA_MOEDA]]="US$",Tabela_padrão__GM_CONTAS_PAGAR_ABERTOS[[#This Row],[VALOR_DOCUM]]*$D$4,Tabela_padrão__GM_CONTAS_PAGAR_ABERTOS[[#This Row],[SALDO_CONVERTIDO]])</f>
        <v>3033.33</v>
      </c>
      <c r="P13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4" t="s">
        <v>211</v>
      </c>
      <c r="R1324" t="s">
        <v>249</v>
      </c>
      <c r="S1324" s="1">
        <v>42557</v>
      </c>
      <c r="T1324" t="s">
        <v>3526</v>
      </c>
      <c r="U1324" s="3">
        <v>2.4102999999999999</v>
      </c>
      <c r="V1324" s="2">
        <f>Tabela_padrão__GM_CONTAS_PAGAR_ABERTOS[[#This Row],[PTAX DESEMB]]*Tabela_padrão__GM_CONTAS_PAGAR_ABERTOS[[#This Row],[VALOR_DOCUM]]</f>
        <v>7311.235298999999</v>
      </c>
    </row>
    <row r="1325" spans="1:22" hidden="1" x14ac:dyDescent="0.2">
      <c r="A1325" t="s">
        <v>17</v>
      </c>
      <c r="B1325" t="s">
        <v>18</v>
      </c>
      <c r="C1325" s="1">
        <v>41320</v>
      </c>
      <c r="D1325" t="s">
        <v>19</v>
      </c>
      <c r="E1325">
        <v>19105002</v>
      </c>
      <c r="F1325" t="s">
        <v>96</v>
      </c>
      <c r="G1325" s="4">
        <v>43023</v>
      </c>
      <c r="H1325" t="s">
        <v>21</v>
      </c>
      <c r="I1325" s="2">
        <v>19500</v>
      </c>
      <c r="K1325" s="2">
        <v>19500</v>
      </c>
      <c r="L1325" s="3">
        <v>1</v>
      </c>
      <c r="M1325" s="2">
        <v>19500</v>
      </c>
      <c r="N1325" s="3">
        <f t="array" ref="N1325">$D$4</f>
        <v>3.55</v>
      </c>
      <c r="O1325" s="2">
        <f t="array" ref="O1325">IF(Tabela_padrão__GM_CONTAS_PAGAR_ABERTOS[[#This Row],[SIGLA_MOEDA]]="US$",Tabela_padrão__GM_CONTAS_PAGAR_ABERTOS[[#This Row],[VALOR_DOCUM]]*$D$4,Tabela_padrão__GM_CONTAS_PAGAR_ABERTOS[[#This Row],[SALDO_CONVERTIDO]])</f>
        <v>19500</v>
      </c>
      <c r="P13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5" t="s">
        <v>22</v>
      </c>
      <c r="R1325" t="s">
        <v>97</v>
      </c>
      <c r="S1325" s="1">
        <v>42557</v>
      </c>
      <c r="T1325" t="s">
        <v>4132</v>
      </c>
      <c r="U1325" s="3">
        <v>1.9665999999999999</v>
      </c>
      <c r="V1325" s="2">
        <f>Tabela_padrão__GM_CONTAS_PAGAR_ABERTOS[[#This Row],[PTAX DESEMB]]*Tabela_padrão__GM_CONTAS_PAGAR_ABERTOS[[#This Row],[VALOR_DOCUM]]</f>
        <v>38348.699999999997</v>
      </c>
    </row>
    <row r="1326" spans="1:22" hidden="1" x14ac:dyDescent="0.2">
      <c r="A1326" t="s">
        <v>45</v>
      </c>
      <c r="B1326" t="s">
        <v>18</v>
      </c>
      <c r="C1326" s="1">
        <v>41319</v>
      </c>
      <c r="D1326" t="s">
        <v>91</v>
      </c>
      <c r="E1326">
        <v>13140001</v>
      </c>
      <c r="F1326" t="s">
        <v>102</v>
      </c>
      <c r="G1326" s="4">
        <v>43023</v>
      </c>
      <c r="H1326" t="s">
        <v>21</v>
      </c>
      <c r="I1326" s="2">
        <v>65.03</v>
      </c>
      <c r="K1326" s="2">
        <v>65.03</v>
      </c>
      <c r="L1326" s="3">
        <v>1</v>
      </c>
      <c r="M1326" s="2">
        <v>65.03</v>
      </c>
      <c r="N1326" s="3">
        <f t="array" ref="N1326">$D$4</f>
        <v>3.55</v>
      </c>
      <c r="O1326" s="2">
        <f t="array" ref="O1326">IF(Tabela_padrão__GM_CONTAS_PAGAR_ABERTOS[[#This Row],[SIGLA_MOEDA]]="US$",Tabela_padrão__GM_CONTAS_PAGAR_ABERTOS[[#This Row],[VALOR_DOCUM]]*$D$4,Tabela_padrão__GM_CONTAS_PAGAR_ABERTOS[[#This Row],[SALDO_CONVERTIDO]])</f>
        <v>65.03</v>
      </c>
      <c r="P13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6" t="s">
        <v>47</v>
      </c>
      <c r="R1326" t="s">
        <v>103</v>
      </c>
      <c r="S1326" s="1">
        <v>42557</v>
      </c>
      <c r="T1326" t="s">
        <v>4159</v>
      </c>
      <c r="U1326" s="3">
        <v>1.9670000000000001</v>
      </c>
      <c r="V1326" s="2">
        <f>Tabela_padrão__GM_CONTAS_PAGAR_ABERTOS[[#This Row],[PTAX DESEMB]]*Tabela_padrão__GM_CONTAS_PAGAR_ABERTOS[[#This Row],[VALOR_DOCUM]]</f>
        <v>127.91401</v>
      </c>
    </row>
    <row r="1327" spans="1:22" hidden="1" x14ac:dyDescent="0.2">
      <c r="A1327" t="s">
        <v>45</v>
      </c>
      <c r="B1327" t="s">
        <v>202</v>
      </c>
      <c r="C1327" s="1">
        <v>42046</v>
      </c>
      <c r="D1327" t="s">
        <v>2824</v>
      </c>
      <c r="E1327">
        <v>15101001</v>
      </c>
      <c r="F1327" t="s">
        <v>27</v>
      </c>
      <c r="G1327" s="4">
        <v>42799</v>
      </c>
      <c r="H1327" t="s">
        <v>21</v>
      </c>
      <c r="I1327" s="2">
        <v>700000</v>
      </c>
      <c r="J1327">
        <v>200000</v>
      </c>
      <c r="K1327" s="2">
        <v>500000</v>
      </c>
      <c r="L1327" s="3">
        <v>1</v>
      </c>
      <c r="M1327" s="2">
        <v>500000</v>
      </c>
      <c r="N1327" s="3">
        <f t="array" ref="N1327">$D$4</f>
        <v>3.55</v>
      </c>
      <c r="O1327" s="2">
        <f t="array" ref="O1327">IF(Tabela_padrão__GM_CONTAS_PAGAR_ABERTOS[[#This Row],[SIGLA_MOEDA]]="US$",Tabela_padrão__GM_CONTAS_PAGAR_ABERTOS[[#This Row],[VALOR_DOCUM]]*$D$4,Tabela_padrão__GM_CONTAS_PAGAR_ABERTOS[[#This Row],[SALDO_CONVERTIDO]])</f>
        <v>500000</v>
      </c>
      <c r="P13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7" t="s">
        <v>57</v>
      </c>
      <c r="R1327" t="s">
        <v>2825</v>
      </c>
      <c r="S1327" s="1">
        <v>42557</v>
      </c>
      <c r="T1327" t="s">
        <v>2826</v>
      </c>
      <c r="U1327" s="3">
        <v>2.8576000000000001</v>
      </c>
      <c r="V1327" s="2">
        <f>Tabela_padrão__GM_CONTAS_PAGAR_ABERTOS[[#This Row],[PTAX DESEMB]]*Tabela_padrão__GM_CONTAS_PAGAR_ABERTOS[[#This Row],[VALOR_DOCUM]]</f>
        <v>2000320</v>
      </c>
    </row>
    <row r="1328" spans="1:22" hidden="1" x14ac:dyDescent="0.2">
      <c r="A1328" t="s">
        <v>45</v>
      </c>
      <c r="B1328" t="s">
        <v>18</v>
      </c>
      <c r="C1328" s="1">
        <v>41331</v>
      </c>
      <c r="D1328" t="s">
        <v>19</v>
      </c>
      <c r="E1328">
        <v>13140001</v>
      </c>
      <c r="F1328" t="s">
        <v>2555</v>
      </c>
      <c r="G1328" s="4">
        <v>43023</v>
      </c>
      <c r="H1328" t="s">
        <v>21</v>
      </c>
      <c r="I1328" s="2">
        <v>213.8</v>
      </c>
      <c r="K1328" s="2">
        <v>213.8</v>
      </c>
      <c r="L1328" s="3">
        <v>1</v>
      </c>
      <c r="M1328" s="2">
        <v>213.8</v>
      </c>
      <c r="N1328" s="3">
        <f t="array" ref="N1328">$D$4</f>
        <v>3.55</v>
      </c>
      <c r="O1328" s="2">
        <f t="array" ref="O1328">IF(Tabela_padrão__GM_CONTAS_PAGAR_ABERTOS[[#This Row],[SIGLA_MOEDA]]="US$",Tabela_padrão__GM_CONTAS_PAGAR_ABERTOS[[#This Row],[VALOR_DOCUM]]*$D$4,Tabela_padrão__GM_CONTAS_PAGAR_ABERTOS[[#This Row],[SALDO_CONVERTIDO]])</f>
        <v>213.8</v>
      </c>
      <c r="P13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8" t="s">
        <v>47</v>
      </c>
      <c r="R1328" t="s">
        <v>48</v>
      </c>
      <c r="S1328" s="1">
        <v>42557</v>
      </c>
      <c r="T1328" t="s">
        <v>4842</v>
      </c>
      <c r="U1328" s="3">
        <v>1.9676</v>
      </c>
      <c r="V1328" s="2">
        <f>Tabela_padrão__GM_CONTAS_PAGAR_ABERTOS[[#This Row],[PTAX DESEMB]]*Tabela_padrão__GM_CONTAS_PAGAR_ABERTOS[[#This Row],[VALOR_DOCUM]]</f>
        <v>420.67288000000002</v>
      </c>
    </row>
    <row r="1329" spans="1:22" hidden="1" x14ac:dyDescent="0.2">
      <c r="A1329" t="s">
        <v>45</v>
      </c>
      <c r="B1329" t="s">
        <v>18</v>
      </c>
      <c r="C1329" s="1">
        <v>41339</v>
      </c>
      <c r="D1329" t="s">
        <v>91</v>
      </c>
      <c r="E1329">
        <v>19105002</v>
      </c>
      <c r="F1329" t="s">
        <v>92</v>
      </c>
      <c r="G1329" s="4">
        <v>43023</v>
      </c>
      <c r="H1329" t="s">
        <v>21</v>
      </c>
      <c r="I1329" s="2">
        <v>20000</v>
      </c>
      <c r="K1329" s="2">
        <v>20000</v>
      </c>
      <c r="L1329" s="3">
        <v>1</v>
      </c>
      <c r="M1329" s="2">
        <v>20000</v>
      </c>
      <c r="N1329" s="3">
        <f t="array" ref="N1329">$D$4</f>
        <v>3.55</v>
      </c>
      <c r="O1329" s="2">
        <f t="array" ref="O1329">IF(Tabela_padrão__GM_CONTAS_PAGAR_ABERTOS[[#This Row],[SIGLA_MOEDA]]="US$",Tabela_padrão__GM_CONTAS_PAGAR_ABERTOS[[#This Row],[VALOR_DOCUM]]*$D$4,Tabela_padrão__GM_CONTAS_PAGAR_ABERTOS[[#This Row],[SALDO_CONVERTIDO]])</f>
        <v>20000</v>
      </c>
      <c r="P13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29" t="s">
        <v>93</v>
      </c>
      <c r="R1329" t="s">
        <v>94</v>
      </c>
      <c r="S1329" s="1">
        <v>42557</v>
      </c>
      <c r="T1329" t="s">
        <v>4866</v>
      </c>
      <c r="U1329" s="3">
        <v>1.9693000000000001</v>
      </c>
      <c r="V1329" s="2">
        <f>Tabela_padrão__GM_CONTAS_PAGAR_ABERTOS[[#This Row],[PTAX DESEMB]]*Tabela_padrão__GM_CONTAS_PAGAR_ABERTOS[[#This Row],[VALOR_DOCUM]]</f>
        <v>39386</v>
      </c>
    </row>
    <row r="1330" spans="1:22" hidden="1" x14ac:dyDescent="0.2">
      <c r="A1330" t="s">
        <v>17</v>
      </c>
      <c r="B1330" t="s">
        <v>18</v>
      </c>
      <c r="C1330" s="1">
        <v>41320</v>
      </c>
      <c r="D1330" t="s">
        <v>19</v>
      </c>
      <c r="E1330">
        <v>13140001</v>
      </c>
      <c r="F1330" t="s">
        <v>1159</v>
      </c>
      <c r="G1330" s="4">
        <v>43023</v>
      </c>
      <c r="H1330" t="s">
        <v>21</v>
      </c>
      <c r="I1330" s="2">
        <v>6943.28</v>
      </c>
      <c r="K1330" s="2">
        <v>6943.28</v>
      </c>
      <c r="L1330" s="3">
        <v>1</v>
      </c>
      <c r="M1330" s="2">
        <v>6943.28</v>
      </c>
      <c r="N1330" s="3">
        <f t="array" ref="N1330">$D$4</f>
        <v>3.55</v>
      </c>
      <c r="O1330" s="2">
        <f t="array" ref="O1330">IF(Tabela_padrão__GM_CONTAS_PAGAR_ABERTOS[[#This Row],[SIGLA_MOEDA]]="US$",Tabela_padrão__GM_CONTAS_PAGAR_ABERTOS[[#This Row],[VALOR_DOCUM]]*$D$4,Tabela_padrão__GM_CONTAS_PAGAR_ABERTOS[[#This Row],[SALDO_CONVERTIDO]])</f>
        <v>6943.28</v>
      </c>
      <c r="P13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0" t="s">
        <v>47</v>
      </c>
      <c r="R1330" t="s">
        <v>1157</v>
      </c>
      <c r="S1330" s="1">
        <v>42557</v>
      </c>
      <c r="T1330" t="s">
        <v>4869</v>
      </c>
      <c r="U1330" s="3">
        <v>1.9665999999999999</v>
      </c>
      <c r="V1330" s="2">
        <f>Tabela_padrão__GM_CONTAS_PAGAR_ABERTOS[[#This Row],[PTAX DESEMB]]*Tabela_padrão__GM_CONTAS_PAGAR_ABERTOS[[#This Row],[VALOR_DOCUM]]</f>
        <v>13654.654447999999</v>
      </c>
    </row>
    <row r="1331" spans="1:22" hidden="1" x14ac:dyDescent="0.2">
      <c r="A1331" t="s">
        <v>45</v>
      </c>
      <c r="B1331" t="s">
        <v>18</v>
      </c>
      <c r="C1331" s="1">
        <v>41319</v>
      </c>
      <c r="D1331" t="s">
        <v>91</v>
      </c>
      <c r="E1331">
        <v>19105002</v>
      </c>
      <c r="F1331" t="s">
        <v>99</v>
      </c>
      <c r="G1331" s="4">
        <v>43023</v>
      </c>
      <c r="H1331" t="s">
        <v>21</v>
      </c>
      <c r="I1331" s="2">
        <v>2833.33</v>
      </c>
      <c r="K1331" s="2">
        <v>2833.33</v>
      </c>
      <c r="L1331" s="3">
        <v>1</v>
      </c>
      <c r="M1331" s="2">
        <v>2833.33</v>
      </c>
      <c r="N1331" s="3">
        <f t="array" ref="N1331">$D$4</f>
        <v>3.55</v>
      </c>
      <c r="O1331" s="2">
        <f t="array" ref="O1331">IF(Tabela_padrão__GM_CONTAS_PAGAR_ABERTOS[[#This Row],[SIGLA_MOEDA]]="US$",Tabela_padrão__GM_CONTAS_PAGAR_ABERTOS[[#This Row],[VALOR_DOCUM]]*$D$4,Tabela_padrão__GM_CONTAS_PAGAR_ABERTOS[[#This Row],[SALDO_CONVERTIDO]])</f>
        <v>2833.33</v>
      </c>
      <c r="P13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1" t="s">
        <v>93</v>
      </c>
      <c r="R1331" t="s">
        <v>100</v>
      </c>
      <c r="S1331" s="1">
        <v>42557</v>
      </c>
      <c r="T1331" t="s">
        <v>4873</v>
      </c>
      <c r="U1331" s="3">
        <v>1.9670000000000001</v>
      </c>
      <c r="V1331" s="2">
        <f>Tabela_padrão__GM_CONTAS_PAGAR_ABERTOS[[#This Row],[PTAX DESEMB]]*Tabela_padrão__GM_CONTAS_PAGAR_ABERTOS[[#This Row],[VALOR_DOCUM]]</f>
        <v>5573.1601099999998</v>
      </c>
    </row>
    <row r="1332" spans="1:22" hidden="1" x14ac:dyDescent="0.2">
      <c r="A1332" t="s">
        <v>45</v>
      </c>
      <c r="B1332" t="s">
        <v>18</v>
      </c>
      <c r="C1332" s="1">
        <v>41319</v>
      </c>
      <c r="D1332" t="s">
        <v>91</v>
      </c>
      <c r="E1332">
        <v>19105002</v>
      </c>
      <c r="F1332" t="s">
        <v>102</v>
      </c>
      <c r="G1332" s="4">
        <v>43023</v>
      </c>
      <c r="H1332" t="s">
        <v>21</v>
      </c>
      <c r="I1332" s="2">
        <v>8000</v>
      </c>
      <c r="K1332" s="2">
        <v>8000</v>
      </c>
      <c r="L1332" s="3">
        <v>1</v>
      </c>
      <c r="M1332" s="2">
        <v>8000</v>
      </c>
      <c r="N1332" s="3">
        <f t="array" ref="N1332">$D$4</f>
        <v>3.55</v>
      </c>
      <c r="O1332" s="2">
        <f t="array" ref="O1332">IF(Tabela_padrão__GM_CONTAS_PAGAR_ABERTOS[[#This Row],[SIGLA_MOEDA]]="US$",Tabela_padrão__GM_CONTAS_PAGAR_ABERTOS[[#This Row],[VALOR_DOCUM]]*$D$4,Tabela_padrão__GM_CONTAS_PAGAR_ABERTOS[[#This Row],[SALDO_CONVERTIDO]])</f>
        <v>8000</v>
      </c>
      <c r="P13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2" t="s">
        <v>93</v>
      </c>
      <c r="R1332" t="s">
        <v>103</v>
      </c>
      <c r="S1332" s="1">
        <v>42557</v>
      </c>
      <c r="T1332" t="s">
        <v>4875</v>
      </c>
      <c r="U1332" s="3">
        <v>1.9670000000000001</v>
      </c>
      <c r="V1332" s="2">
        <f>Tabela_padrão__GM_CONTAS_PAGAR_ABERTOS[[#This Row],[PTAX DESEMB]]*Tabela_padrão__GM_CONTAS_PAGAR_ABERTOS[[#This Row],[VALOR_DOCUM]]</f>
        <v>15736</v>
      </c>
    </row>
    <row r="1333" spans="1:22" hidden="1" x14ac:dyDescent="0.2">
      <c r="A1333" t="s">
        <v>285</v>
      </c>
      <c r="B1333" t="s">
        <v>18</v>
      </c>
      <c r="C1333" s="1">
        <v>42095</v>
      </c>
      <c r="D1333" t="s">
        <v>286</v>
      </c>
      <c r="E1333">
        <v>13101001</v>
      </c>
      <c r="F1333" t="s">
        <v>2832</v>
      </c>
      <c r="G1333" s="4">
        <v>42156</v>
      </c>
      <c r="H1333" t="s">
        <v>21</v>
      </c>
      <c r="I1333" s="2">
        <v>18900</v>
      </c>
      <c r="J1333">
        <v>0</v>
      </c>
      <c r="K1333" s="2">
        <v>18900</v>
      </c>
      <c r="L1333" s="3">
        <v>1</v>
      </c>
      <c r="M1333" s="2">
        <v>18900</v>
      </c>
      <c r="N1333" s="3">
        <f t="array" ref="N1333">$D$4</f>
        <v>3.55</v>
      </c>
      <c r="O1333" s="2">
        <f t="array" ref="O1333">IF(Tabela_padrão__GM_CONTAS_PAGAR_ABERTOS[[#This Row],[SIGLA_MOEDA]]="US$",Tabela_padrão__GM_CONTAS_PAGAR_ABERTOS[[#This Row],[VALOR_DOCUM]]*$D$4,Tabela_padrão__GM_CONTAS_PAGAR_ABERTOS[[#This Row],[SALDO_CONVERTIDO]])</f>
        <v>18900</v>
      </c>
      <c r="P13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3" t="s">
        <v>28</v>
      </c>
      <c r="R1333" t="s">
        <v>288</v>
      </c>
      <c r="S1333" s="1">
        <v>42557</v>
      </c>
      <c r="T1333" t="s">
        <v>2833</v>
      </c>
      <c r="U1333" s="3">
        <v>3.2080000000000002</v>
      </c>
      <c r="V1333" s="2">
        <f>Tabela_padrão__GM_CONTAS_PAGAR_ABERTOS[[#This Row],[PTAX DESEMB]]*Tabela_padrão__GM_CONTAS_PAGAR_ABERTOS[[#This Row],[VALOR_DOCUM]]</f>
        <v>60631.200000000004</v>
      </c>
    </row>
    <row r="1334" spans="1:22" hidden="1" x14ac:dyDescent="0.2">
      <c r="A1334" t="s">
        <v>285</v>
      </c>
      <c r="B1334" t="s">
        <v>18</v>
      </c>
      <c r="C1334" s="1">
        <v>42095</v>
      </c>
      <c r="D1334" t="s">
        <v>286</v>
      </c>
      <c r="E1334">
        <v>13101001</v>
      </c>
      <c r="F1334" t="s">
        <v>2834</v>
      </c>
      <c r="G1334" s="4">
        <v>42156</v>
      </c>
      <c r="H1334" t="s">
        <v>21</v>
      </c>
      <c r="I1334" s="2">
        <v>24948</v>
      </c>
      <c r="J1334">
        <v>0</v>
      </c>
      <c r="K1334" s="2">
        <v>24948</v>
      </c>
      <c r="L1334" s="3">
        <v>1</v>
      </c>
      <c r="M1334" s="2">
        <v>24948</v>
      </c>
      <c r="N1334" s="3">
        <f t="array" ref="N1334">$D$4</f>
        <v>3.55</v>
      </c>
      <c r="O1334" s="2">
        <f t="array" ref="O1334">IF(Tabela_padrão__GM_CONTAS_PAGAR_ABERTOS[[#This Row],[SIGLA_MOEDA]]="US$",Tabela_padrão__GM_CONTAS_PAGAR_ABERTOS[[#This Row],[VALOR_DOCUM]]*$D$4,Tabela_padrão__GM_CONTAS_PAGAR_ABERTOS[[#This Row],[SALDO_CONVERTIDO]])</f>
        <v>24948</v>
      </c>
      <c r="P13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4" t="s">
        <v>28</v>
      </c>
      <c r="R1334" t="s">
        <v>288</v>
      </c>
      <c r="S1334" s="1">
        <v>42557</v>
      </c>
      <c r="T1334" t="s">
        <v>2835</v>
      </c>
      <c r="U1334" s="3">
        <v>3.2080000000000002</v>
      </c>
      <c r="V1334" s="2">
        <f>Tabela_padrão__GM_CONTAS_PAGAR_ABERTOS[[#This Row],[PTAX DESEMB]]*Tabela_padrão__GM_CONTAS_PAGAR_ABERTOS[[#This Row],[VALOR_DOCUM]]</f>
        <v>80033.184000000008</v>
      </c>
    </row>
    <row r="1335" spans="1:22" hidden="1" x14ac:dyDescent="0.2">
      <c r="A1335" t="s">
        <v>285</v>
      </c>
      <c r="B1335" t="s">
        <v>18</v>
      </c>
      <c r="C1335" s="1">
        <v>42095</v>
      </c>
      <c r="D1335" t="s">
        <v>286</v>
      </c>
      <c r="E1335">
        <v>13101001</v>
      </c>
      <c r="F1335" t="s">
        <v>2836</v>
      </c>
      <c r="G1335" s="4">
        <v>42156</v>
      </c>
      <c r="H1335" t="s">
        <v>21</v>
      </c>
      <c r="I1335" s="2">
        <v>17172</v>
      </c>
      <c r="J1335">
        <v>0</v>
      </c>
      <c r="K1335" s="2">
        <v>17172</v>
      </c>
      <c r="L1335" s="3">
        <v>1</v>
      </c>
      <c r="M1335" s="2">
        <v>17172</v>
      </c>
      <c r="N1335" s="3">
        <f t="array" ref="N1335">$D$4</f>
        <v>3.55</v>
      </c>
      <c r="O1335" s="2">
        <f t="array" ref="O1335">IF(Tabela_padrão__GM_CONTAS_PAGAR_ABERTOS[[#This Row],[SIGLA_MOEDA]]="US$",Tabela_padrão__GM_CONTAS_PAGAR_ABERTOS[[#This Row],[VALOR_DOCUM]]*$D$4,Tabela_padrão__GM_CONTAS_PAGAR_ABERTOS[[#This Row],[SALDO_CONVERTIDO]])</f>
        <v>17172</v>
      </c>
      <c r="P13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5" t="s">
        <v>28</v>
      </c>
      <c r="R1335" t="s">
        <v>288</v>
      </c>
      <c r="S1335" s="1">
        <v>42557</v>
      </c>
      <c r="T1335" t="s">
        <v>2837</v>
      </c>
      <c r="U1335" s="3">
        <v>3.2080000000000002</v>
      </c>
      <c r="V1335" s="2">
        <f>Tabela_padrão__GM_CONTAS_PAGAR_ABERTOS[[#This Row],[PTAX DESEMB]]*Tabela_padrão__GM_CONTAS_PAGAR_ABERTOS[[#This Row],[VALOR_DOCUM]]</f>
        <v>55087.776000000005</v>
      </c>
    </row>
    <row r="1336" spans="1:22" hidden="1" x14ac:dyDescent="0.2">
      <c r="A1336" t="s">
        <v>285</v>
      </c>
      <c r="B1336" t="s">
        <v>18</v>
      </c>
      <c r="C1336" s="1">
        <v>42119</v>
      </c>
      <c r="D1336" t="s">
        <v>286</v>
      </c>
      <c r="E1336">
        <v>13101001</v>
      </c>
      <c r="F1336" t="s">
        <v>2838</v>
      </c>
      <c r="G1336" s="4">
        <v>42156</v>
      </c>
      <c r="H1336" t="s">
        <v>21</v>
      </c>
      <c r="I1336" s="2">
        <v>18036</v>
      </c>
      <c r="J1336">
        <v>0</v>
      </c>
      <c r="K1336" s="2">
        <v>18036</v>
      </c>
      <c r="L1336" s="3">
        <v>1</v>
      </c>
      <c r="M1336" s="2">
        <v>18036</v>
      </c>
      <c r="N1336" s="3">
        <f t="array" ref="N1336">$D$4</f>
        <v>3.55</v>
      </c>
      <c r="O1336" s="2">
        <f t="array" ref="O1336">IF(Tabela_padrão__GM_CONTAS_PAGAR_ABERTOS[[#This Row],[SIGLA_MOEDA]]="US$",Tabela_padrão__GM_CONTAS_PAGAR_ABERTOS[[#This Row],[VALOR_DOCUM]]*$D$4,Tabela_padrão__GM_CONTAS_PAGAR_ABERTOS[[#This Row],[SALDO_CONVERTIDO]])</f>
        <v>18036</v>
      </c>
      <c r="P13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6" t="s">
        <v>28</v>
      </c>
      <c r="R1336" t="s">
        <v>288</v>
      </c>
      <c r="S1336" s="1">
        <v>42557</v>
      </c>
      <c r="T1336" t="s">
        <v>2839</v>
      </c>
      <c r="U1336" s="3">
        <v>2.9744999999999999</v>
      </c>
      <c r="V1336" s="2">
        <f>Tabela_padrão__GM_CONTAS_PAGAR_ABERTOS[[#This Row],[PTAX DESEMB]]*Tabela_padrão__GM_CONTAS_PAGAR_ABERTOS[[#This Row],[VALOR_DOCUM]]</f>
        <v>53648.082000000002</v>
      </c>
    </row>
    <row r="1337" spans="1:22" hidden="1" x14ac:dyDescent="0.2">
      <c r="A1337" t="s">
        <v>285</v>
      </c>
      <c r="B1337" t="s">
        <v>18</v>
      </c>
      <c r="C1337" s="1">
        <v>42104</v>
      </c>
      <c r="D1337" t="s">
        <v>286</v>
      </c>
      <c r="E1337">
        <v>13101001</v>
      </c>
      <c r="F1337" t="s">
        <v>2840</v>
      </c>
      <c r="G1337" s="4">
        <v>42156</v>
      </c>
      <c r="H1337" t="s">
        <v>21</v>
      </c>
      <c r="I1337" s="2">
        <v>18522</v>
      </c>
      <c r="J1337">
        <v>0</v>
      </c>
      <c r="K1337" s="2">
        <v>18522</v>
      </c>
      <c r="L1337" s="3">
        <v>1</v>
      </c>
      <c r="M1337" s="2">
        <v>18522</v>
      </c>
      <c r="N1337" s="3">
        <f t="array" ref="N1337">$D$4</f>
        <v>3.55</v>
      </c>
      <c r="O1337" s="2">
        <f t="array" ref="O1337">IF(Tabela_padrão__GM_CONTAS_PAGAR_ABERTOS[[#This Row],[SIGLA_MOEDA]]="US$",Tabela_padrão__GM_CONTAS_PAGAR_ABERTOS[[#This Row],[VALOR_DOCUM]]*$D$4,Tabela_padrão__GM_CONTAS_PAGAR_ABERTOS[[#This Row],[SALDO_CONVERTIDO]])</f>
        <v>18522</v>
      </c>
      <c r="P13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7" t="s">
        <v>28</v>
      </c>
      <c r="R1337" t="s">
        <v>288</v>
      </c>
      <c r="S1337" s="1">
        <v>42557</v>
      </c>
      <c r="T1337" t="s">
        <v>2841</v>
      </c>
      <c r="U1337" s="3">
        <v>3.0466000000000002</v>
      </c>
      <c r="V1337" s="2">
        <f>Tabela_padrão__GM_CONTAS_PAGAR_ABERTOS[[#This Row],[PTAX DESEMB]]*Tabela_padrão__GM_CONTAS_PAGAR_ABERTOS[[#This Row],[VALOR_DOCUM]]</f>
        <v>56429.125200000002</v>
      </c>
    </row>
    <row r="1338" spans="1:22" hidden="1" x14ac:dyDescent="0.2">
      <c r="A1338" t="s">
        <v>285</v>
      </c>
      <c r="B1338" t="s">
        <v>18</v>
      </c>
      <c r="C1338" s="1">
        <v>42104</v>
      </c>
      <c r="D1338" t="s">
        <v>286</v>
      </c>
      <c r="E1338">
        <v>13101001</v>
      </c>
      <c r="F1338" t="s">
        <v>2842</v>
      </c>
      <c r="G1338" s="4">
        <v>42156</v>
      </c>
      <c r="H1338" t="s">
        <v>21</v>
      </c>
      <c r="I1338" s="2">
        <v>17226</v>
      </c>
      <c r="J1338">
        <v>0</v>
      </c>
      <c r="K1338" s="2">
        <v>17226</v>
      </c>
      <c r="L1338" s="3">
        <v>1</v>
      </c>
      <c r="M1338" s="2">
        <v>17226</v>
      </c>
      <c r="N1338" s="3">
        <f t="array" ref="N1338">$D$4</f>
        <v>3.55</v>
      </c>
      <c r="O1338" s="2">
        <f t="array" ref="O1338">IF(Tabela_padrão__GM_CONTAS_PAGAR_ABERTOS[[#This Row],[SIGLA_MOEDA]]="US$",Tabela_padrão__GM_CONTAS_PAGAR_ABERTOS[[#This Row],[VALOR_DOCUM]]*$D$4,Tabela_padrão__GM_CONTAS_PAGAR_ABERTOS[[#This Row],[SALDO_CONVERTIDO]])</f>
        <v>17226</v>
      </c>
      <c r="P13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8" t="s">
        <v>28</v>
      </c>
      <c r="R1338" t="s">
        <v>288</v>
      </c>
      <c r="S1338" s="1">
        <v>42557</v>
      </c>
      <c r="T1338" t="s">
        <v>2843</v>
      </c>
      <c r="U1338" s="3">
        <v>3.0466000000000002</v>
      </c>
      <c r="V1338" s="2">
        <f>Tabela_padrão__GM_CONTAS_PAGAR_ABERTOS[[#This Row],[PTAX DESEMB]]*Tabela_padrão__GM_CONTAS_PAGAR_ABERTOS[[#This Row],[VALOR_DOCUM]]</f>
        <v>52480.731600000006</v>
      </c>
    </row>
    <row r="1339" spans="1:22" hidden="1" x14ac:dyDescent="0.2">
      <c r="A1339" t="s">
        <v>17</v>
      </c>
      <c r="B1339" t="s">
        <v>18</v>
      </c>
      <c r="C1339" s="1">
        <v>41320</v>
      </c>
      <c r="D1339" t="s">
        <v>19</v>
      </c>
      <c r="E1339">
        <v>19105002</v>
      </c>
      <c r="F1339" t="s">
        <v>1159</v>
      </c>
      <c r="G1339" s="4">
        <v>43023</v>
      </c>
      <c r="H1339" t="s">
        <v>21</v>
      </c>
      <c r="I1339" s="2">
        <v>228225</v>
      </c>
      <c r="K1339" s="2">
        <v>228225</v>
      </c>
      <c r="L1339" s="3">
        <v>1</v>
      </c>
      <c r="M1339" s="2">
        <v>228225</v>
      </c>
      <c r="N1339" s="3">
        <f t="array" ref="N1339">$D$4</f>
        <v>3.55</v>
      </c>
      <c r="O1339" s="2">
        <f t="array" ref="O1339">IF(Tabela_padrão__GM_CONTAS_PAGAR_ABERTOS[[#This Row],[SIGLA_MOEDA]]="US$",Tabela_padrão__GM_CONTAS_PAGAR_ABERTOS[[#This Row],[VALOR_DOCUM]]*$D$4,Tabela_padrão__GM_CONTAS_PAGAR_ABERTOS[[#This Row],[SALDO_CONVERTIDO]])</f>
        <v>228225</v>
      </c>
      <c r="P13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39" t="s">
        <v>22</v>
      </c>
      <c r="R1339" t="s">
        <v>1157</v>
      </c>
      <c r="S1339" s="1">
        <v>42557</v>
      </c>
      <c r="T1339" t="s">
        <v>4881</v>
      </c>
      <c r="U1339" s="3">
        <v>1.9665999999999999</v>
      </c>
      <c r="V1339" s="2">
        <f>Tabela_padrão__GM_CONTAS_PAGAR_ABERTOS[[#This Row],[PTAX DESEMB]]*Tabela_padrão__GM_CONTAS_PAGAR_ABERTOS[[#This Row],[VALOR_DOCUM]]</f>
        <v>448827.28499999997</v>
      </c>
    </row>
    <row r="1340" spans="1:22" x14ac:dyDescent="0.2">
      <c r="A1340" t="s">
        <v>17</v>
      </c>
      <c r="B1340" t="s">
        <v>18</v>
      </c>
      <c r="C1340" s="1">
        <v>41435</v>
      </c>
      <c r="D1340" t="s">
        <v>60</v>
      </c>
      <c r="E1340">
        <v>19105002</v>
      </c>
      <c r="F1340" t="s">
        <v>4892</v>
      </c>
      <c r="G1340" s="4">
        <v>43023</v>
      </c>
      <c r="H1340" t="s">
        <v>66</v>
      </c>
      <c r="I1340" s="2">
        <v>205097.86</v>
      </c>
      <c r="K1340" s="2">
        <v>205097.86</v>
      </c>
      <c r="L1340" s="3">
        <v>3.2904</v>
      </c>
      <c r="M1340" s="2">
        <v>674853.99854399997</v>
      </c>
      <c r="N1340" s="3">
        <f t="array" ref="N1340">$D$4</f>
        <v>3.55</v>
      </c>
      <c r="O1340" s="2">
        <f t="array" ref="O1340">IF(Tabela_padrão__GM_CONTAS_PAGAR_ABERTOS[[#This Row],[SIGLA_MOEDA]]="US$",Tabela_padrão__GM_CONTAS_PAGAR_ABERTOS[[#This Row],[VALOR_DOCUM]]*$D$4,Tabela_padrão__GM_CONTAS_PAGAR_ABERTOS[[#This Row],[SALDO_CONVERTIDO]])</f>
        <v>728097.40299999993</v>
      </c>
      <c r="P1340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1340" t="s">
        <v>62</v>
      </c>
      <c r="R1340" t="s">
        <v>3462</v>
      </c>
      <c r="S1340" s="1">
        <v>42557</v>
      </c>
      <c r="T1340" t="s">
        <v>4893</v>
      </c>
      <c r="U1340" s="3">
        <v>2.1372</v>
      </c>
      <c r="V1340" s="2">
        <f>Tabela_padrão__GM_CONTAS_PAGAR_ABERTOS[[#This Row],[PTAX DESEMB]]*Tabela_padrão__GM_CONTAS_PAGAR_ABERTOS[[#This Row],[VALOR_DOCUM]]</f>
        <v>438335.14639199997</v>
      </c>
    </row>
    <row r="1341" spans="1:22" hidden="1" x14ac:dyDescent="0.2">
      <c r="A1341" t="s">
        <v>17</v>
      </c>
      <c r="B1341" t="s">
        <v>18</v>
      </c>
      <c r="C1341" s="1">
        <v>41435</v>
      </c>
      <c r="D1341" t="s">
        <v>60</v>
      </c>
      <c r="E1341">
        <v>13140001</v>
      </c>
      <c r="F1341" t="s">
        <v>3461</v>
      </c>
      <c r="G1341" s="4">
        <v>43023</v>
      </c>
      <c r="H1341" t="s">
        <v>66</v>
      </c>
      <c r="I1341" s="2">
        <v>9071.51</v>
      </c>
      <c r="K1341" s="2">
        <v>9071.51</v>
      </c>
      <c r="L1341" s="3">
        <v>3.2904</v>
      </c>
      <c r="M1341" s="2">
        <v>29848.896504</v>
      </c>
      <c r="N1341" s="3">
        <f t="array" ref="N1341">$D$4</f>
        <v>3.55</v>
      </c>
      <c r="O1341" s="2">
        <f t="array" ref="O1341">IF(Tabela_padrão__GM_CONTAS_PAGAR_ABERTOS[[#This Row],[SIGLA_MOEDA]]="US$",Tabela_padrão__GM_CONTAS_PAGAR_ABERTOS[[#This Row],[VALOR_DOCUM]]*$D$4,Tabela_padrão__GM_CONTAS_PAGAR_ABERTOS[[#This Row],[SALDO_CONVERTIDO]])</f>
        <v>32203.860499999999</v>
      </c>
      <c r="P1341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341" t="s">
        <v>47</v>
      </c>
      <c r="R1341" t="s">
        <v>3462</v>
      </c>
      <c r="S1341" s="1">
        <v>42557</v>
      </c>
      <c r="T1341" t="s">
        <v>4894</v>
      </c>
      <c r="U1341" s="3">
        <v>2.1372</v>
      </c>
      <c r="V1341" s="2">
        <f>Tabela_padrão__GM_CONTAS_PAGAR_ABERTOS[[#This Row],[PTAX DESEMB]]*Tabela_padrão__GM_CONTAS_PAGAR_ABERTOS[[#This Row],[VALOR_DOCUM]]</f>
        <v>19387.631172000001</v>
      </c>
    </row>
    <row r="1342" spans="1:22" hidden="1" x14ac:dyDescent="0.2">
      <c r="A1342" t="s">
        <v>45</v>
      </c>
      <c r="B1342" t="s">
        <v>18</v>
      </c>
      <c r="C1342" s="1">
        <v>41925</v>
      </c>
      <c r="D1342" t="s">
        <v>122</v>
      </c>
      <c r="E1342">
        <v>13140001</v>
      </c>
      <c r="F1342" t="s">
        <v>248</v>
      </c>
      <c r="G1342" s="4">
        <v>43023</v>
      </c>
      <c r="H1342" t="s">
        <v>21</v>
      </c>
      <c r="I1342" s="2">
        <v>218.85</v>
      </c>
      <c r="K1342" s="2">
        <v>218.85</v>
      </c>
      <c r="L1342" s="3">
        <v>1</v>
      </c>
      <c r="M1342" s="2">
        <v>218.85</v>
      </c>
      <c r="N1342" s="3">
        <f t="array" ref="N1342">$D$4</f>
        <v>3.55</v>
      </c>
      <c r="O1342" s="2">
        <f t="array" ref="O1342">IF(Tabela_padrão__GM_CONTAS_PAGAR_ABERTOS[[#This Row],[SIGLA_MOEDA]]="US$",Tabela_padrão__GM_CONTAS_PAGAR_ABERTOS[[#This Row],[VALOR_DOCUM]]*$D$4,Tabela_padrão__GM_CONTAS_PAGAR_ABERTOS[[#This Row],[SALDO_CONVERTIDO]])</f>
        <v>218.85</v>
      </c>
      <c r="P13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2" t="s">
        <v>47</v>
      </c>
      <c r="R1342" t="s">
        <v>249</v>
      </c>
      <c r="S1342" s="1">
        <v>42557</v>
      </c>
      <c r="T1342" t="s">
        <v>4951</v>
      </c>
      <c r="U1342" s="3">
        <v>2.4102999999999999</v>
      </c>
      <c r="V1342" s="2">
        <f>Tabela_padrão__GM_CONTAS_PAGAR_ABERTOS[[#This Row],[PTAX DESEMB]]*Tabela_padrão__GM_CONTAS_PAGAR_ABERTOS[[#This Row],[VALOR_DOCUM]]</f>
        <v>527.49415499999998</v>
      </c>
    </row>
    <row r="1343" spans="1:22" hidden="1" x14ac:dyDescent="0.2">
      <c r="A1343" t="s">
        <v>17</v>
      </c>
      <c r="B1343" t="s">
        <v>18</v>
      </c>
      <c r="C1343" s="1">
        <v>41262</v>
      </c>
      <c r="D1343" t="s">
        <v>60</v>
      </c>
      <c r="E1343">
        <v>13140001</v>
      </c>
      <c r="F1343" t="s">
        <v>1145</v>
      </c>
      <c r="G1343" s="4">
        <v>43023</v>
      </c>
      <c r="H1343" t="s">
        <v>66</v>
      </c>
      <c r="I1343" s="2">
        <v>4108.1499999999996</v>
      </c>
      <c r="K1343" s="2">
        <v>4108.1499999999996</v>
      </c>
      <c r="L1343" s="3">
        <v>3.2904</v>
      </c>
      <c r="M1343" s="2">
        <v>13517.456759999999</v>
      </c>
      <c r="N1343" s="3">
        <f t="array" ref="N1343">$D$4</f>
        <v>3.55</v>
      </c>
      <c r="O1343" s="2">
        <f t="array" ref="O1343">IF(Tabela_padrão__GM_CONTAS_PAGAR_ABERTOS[[#This Row],[SIGLA_MOEDA]]="US$",Tabela_padrão__GM_CONTAS_PAGAR_ABERTOS[[#This Row],[VALOR_DOCUM]]*$D$4,Tabela_padrão__GM_CONTAS_PAGAR_ABERTOS[[#This Row],[SALDO_CONVERTIDO]])</f>
        <v>14583.932499999997</v>
      </c>
      <c r="P1343" s="5">
        <f>(Tabela_padrão__GM_CONTAS_PAGAR_ABERTOS[[#This Row],[Saldo Projetado]]-Tabela_padrão__GM_CONTAS_PAGAR_ABERTOS[[#This Row],[SALDO_CONVERTIDO]])/Tabela_padrão__GM_CONTAS_PAGAR_ABERTOS[[#This Row],[Saldo Projetado]]</f>
        <v>7.3126760563380161E-2</v>
      </c>
      <c r="Q1343" t="s">
        <v>47</v>
      </c>
      <c r="R1343" t="s">
        <v>1146</v>
      </c>
      <c r="S1343" s="1">
        <v>42557</v>
      </c>
      <c r="T1343" t="s">
        <v>5551</v>
      </c>
      <c r="U1343" s="3">
        <v>2.0966</v>
      </c>
      <c r="V1343" s="2">
        <f>Tabela_padrão__GM_CONTAS_PAGAR_ABERTOS[[#This Row],[PTAX DESEMB]]*Tabela_padrão__GM_CONTAS_PAGAR_ABERTOS[[#This Row],[VALOR_DOCUM]]</f>
        <v>8613.147289999999</v>
      </c>
    </row>
    <row r="1344" spans="1:22" hidden="1" x14ac:dyDescent="0.2">
      <c r="A1344" t="s">
        <v>17</v>
      </c>
      <c r="B1344" t="s">
        <v>18</v>
      </c>
      <c r="C1344" s="1">
        <v>41320</v>
      </c>
      <c r="D1344" t="s">
        <v>19</v>
      </c>
      <c r="E1344">
        <v>13140001</v>
      </c>
      <c r="F1344" t="s">
        <v>1970</v>
      </c>
      <c r="G1344" s="4">
        <v>43023</v>
      </c>
      <c r="H1344" t="s">
        <v>21</v>
      </c>
      <c r="I1344" s="2">
        <v>5785.87</v>
      </c>
      <c r="K1344" s="2">
        <v>5785.87</v>
      </c>
      <c r="L1344" s="3">
        <v>1</v>
      </c>
      <c r="M1344" s="2">
        <v>5785.87</v>
      </c>
      <c r="N1344" s="3">
        <f t="array" ref="N1344">$D$4</f>
        <v>3.55</v>
      </c>
      <c r="O1344" s="2">
        <f t="array" ref="O1344">IF(Tabela_padrão__GM_CONTAS_PAGAR_ABERTOS[[#This Row],[SIGLA_MOEDA]]="US$",Tabela_padrão__GM_CONTAS_PAGAR_ABERTOS[[#This Row],[VALOR_DOCUM]]*$D$4,Tabela_padrão__GM_CONTAS_PAGAR_ABERTOS[[#This Row],[SALDO_CONVERTIDO]])</f>
        <v>5785.87</v>
      </c>
      <c r="P13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4" t="s">
        <v>47</v>
      </c>
      <c r="R1344" t="s">
        <v>1157</v>
      </c>
      <c r="S1344" s="1">
        <v>42557</v>
      </c>
      <c r="T1344" t="s">
        <v>5555</v>
      </c>
      <c r="U1344" s="3">
        <v>1.9665999999999999</v>
      </c>
      <c r="V1344" s="2">
        <f>Tabela_padrão__GM_CONTAS_PAGAR_ABERTOS[[#This Row],[PTAX DESEMB]]*Tabela_padrão__GM_CONTAS_PAGAR_ABERTOS[[#This Row],[VALOR_DOCUM]]</f>
        <v>11378.491941999999</v>
      </c>
    </row>
    <row r="1345" spans="1:22" hidden="1" x14ac:dyDescent="0.2">
      <c r="A1345" t="s">
        <v>17</v>
      </c>
      <c r="B1345" t="s">
        <v>330</v>
      </c>
      <c r="C1345" s="1">
        <v>42174</v>
      </c>
      <c r="D1345" t="s">
        <v>2850</v>
      </c>
      <c r="E1345">
        <v>13103006</v>
      </c>
      <c r="F1345" t="s">
        <v>2851</v>
      </c>
      <c r="G1345" s="4">
        <v>42579</v>
      </c>
      <c r="H1345" t="s">
        <v>21</v>
      </c>
      <c r="I1345" s="2">
        <v>1560</v>
      </c>
      <c r="K1345" s="2">
        <v>1560</v>
      </c>
      <c r="L1345" s="3">
        <v>1</v>
      </c>
      <c r="M1345" s="2">
        <v>1560</v>
      </c>
      <c r="N1345" s="3">
        <f t="array" ref="N1345">$D$4</f>
        <v>3.55</v>
      </c>
      <c r="O1345" s="2">
        <f t="array" ref="O1345">IF(Tabela_padrão__GM_CONTAS_PAGAR_ABERTOS[[#This Row],[SIGLA_MOEDA]]="US$",Tabela_padrão__GM_CONTAS_PAGAR_ABERTOS[[#This Row],[VALOR_DOCUM]]*$D$4,Tabela_padrão__GM_CONTAS_PAGAR_ABERTOS[[#This Row],[SALDO_CONVERTIDO]])</f>
        <v>1560</v>
      </c>
      <c r="P13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5" t="s">
        <v>28</v>
      </c>
      <c r="R1345" t="s">
        <v>2852</v>
      </c>
      <c r="S1345" s="1">
        <v>42557</v>
      </c>
      <c r="T1345" t="s">
        <v>2853</v>
      </c>
      <c r="U1345" s="3">
        <v>3.0472000000000001</v>
      </c>
      <c r="V1345" s="2">
        <f>Tabela_padrão__GM_CONTAS_PAGAR_ABERTOS[[#This Row],[PTAX DESEMB]]*Tabela_padrão__GM_CONTAS_PAGAR_ABERTOS[[#This Row],[VALOR_DOCUM]]</f>
        <v>4753.6320000000005</v>
      </c>
    </row>
    <row r="1346" spans="1:22" hidden="1" x14ac:dyDescent="0.2">
      <c r="A1346" t="s">
        <v>17</v>
      </c>
      <c r="B1346" t="s">
        <v>323</v>
      </c>
      <c r="C1346" s="1">
        <v>42186</v>
      </c>
      <c r="D1346" t="s">
        <v>324</v>
      </c>
      <c r="E1346">
        <v>13103005</v>
      </c>
      <c r="F1346" t="s">
        <v>325</v>
      </c>
      <c r="G1346" s="4">
        <v>42610</v>
      </c>
      <c r="H1346" t="s">
        <v>21</v>
      </c>
      <c r="I1346" s="2">
        <v>3160</v>
      </c>
      <c r="K1346" s="2">
        <v>3160</v>
      </c>
      <c r="L1346" s="3">
        <v>1</v>
      </c>
      <c r="M1346" s="2">
        <v>3160</v>
      </c>
      <c r="N1346" s="3">
        <f t="array" ref="N1346">$D$4</f>
        <v>3.55</v>
      </c>
      <c r="O1346" s="2">
        <f t="array" ref="O1346">IF(Tabela_padrão__GM_CONTAS_PAGAR_ABERTOS[[#This Row],[SIGLA_MOEDA]]="US$",Tabela_padrão__GM_CONTAS_PAGAR_ABERTOS[[#This Row],[VALOR_DOCUM]]*$D$4,Tabela_padrão__GM_CONTAS_PAGAR_ABERTOS[[#This Row],[SALDO_CONVERTIDO]])</f>
        <v>3160</v>
      </c>
      <c r="P13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6" t="s">
        <v>28</v>
      </c>
      <c r="R1346" t="s">
        <v>326</v>
      </c>
      <c r="S1346" s="1">
        <v>42557</v>
      </c>
      <c r="T1346" t="s">
        <v>2854</v>
      </c>
      <c r="U1346" s="3">
        <v>3.1025999999999998</v>
      </c>
      <c r="V1346" s="2">
        <f>Tabela_padrão__GM_CONTAS_PAGAR_ABERTOS[[#This Row],[PTAX DESEMB]]*Tabela_padrão__GM_CONTAS_PAGAR_ABERTOS[[#This Row],[VALOR_DOCUM]]</f>
        <v>9804.2159999999985</v>
      </c>
    </row>
    <row r="1347" spans="1:22" hidden="1" x14ac:dyDescent="0.2">
      <c r="A1347" t="s">
        <v>17</v>
      </c>
      <c r="B1347" t="s">
        <v>323</v>
      </c>
      <c r="C1347" s="1">
        <v>42186</v>
      </c>
      <c r="D1347" t="s">
        <v>324</v>
      </c>
      <c r="E1347">
        <v>13103005</v>
      </c>
      <c r="F1347" t="s">
        <v>328</v>
      </c>
      <c r="G1347" s="4">
        <v>42794</v>
      </c>
      <c r="H1347" t="s">
        <v>21</v>
      </c>
      <c r="I1347" s="2">
        <v>1900</v>
      </c>
      <c r="K1347" s="2">
        <v>1900</v>
      </c>
      <c r="L1347" s="3">
        <v>1</v>
      </c>
      <c r="M1347" s="2">
        <v>1900</v>
      </c>
      <c r="N1347" s="3">
        <f t="array" ref="N1347">$D$4</f>
        <v>3.55</v>
      </c>
      <c r="O1347" s="2">
        <f t="array" ref="O1347">IF(Tabela_padrão__GM_CONTAS_PAGAR_ABERTOS[[#This Row],[SIGLA_MOEDA]]="US$",Tabela_padrão__GM_CONTAS_PAGAR_ABERTOS[[#This Row],[VALOR_DOCUM]]*$D$4,Tabela_padrão__GM_CONTAS_PAGAR_ABERTOS[[#This Row],[SALDO_CONVERTIDO]])</f>
        <v>1900</v>
      </c>
      <c r="P13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7" t="s">
        <v>28</v>
      </c>
      <c r="R1347" t="s">
        <v>326</v>
      </c>
      <c r="S1347" s="1">
        <v>42557</v>
      </c>
      <c r="T1347" t="s">
        <v>2855</v>
      </c>
      <c r="U1347" s="3">
        <v>3.1025999999999998</v>
      </c>
      <c r="V1347" s="2">
        <f>Tabela_padrão__GM_CONTAS_PAGAR_ABERTOS[[#This Row],[PTAX DESEMB]]*Tabela_padrão__GM_CONTAS_PAGAR_ABERTOS[[#This Row],[VALOR_DOCUM]]</f>
        <v>5894.94</v>
      </c>
    </row>
    <row r="1348" spans="1:22" hidden="1" x14ac:dyDescent="0.2">
      <c r="A1348" t="s">
        <v>17</v>
      </c>
      <c r="B1348" t="s">
        <v>330</v>
      </c>
      <c r="C1348" s="1">
        <v>42186</v>
      </c>
      <c r="D1348" t="s">
        <v>324</v>
      </c>
      <c r="E1348">
        <v>13103006</v>
      </c>
      <c r="F1348" t="s">
        <v>331</v>
      </c>
      <c r="G1348" s="4">
        <v>42579</v>
      </c>
      <c r="H1348" t="s">
        <v>21</v>
      </c>
      <c r="I1348" s="2">
        <v>7680</v>
      </c>
      <c r="K1348" s="2">
        <v>7680</v>
      </c>
      <c r="L1348" s="3">
        <v>1</v>
      </c>
      <c r="M1348" s="2">
        <v>7680</v>
      </c>
      <c r="N1348" s="3">
        <f t="array" ref="N1348">$D$4</f>
        <v>3.55</v>
      </c>
      <c r="O1348" s="2">
        <f t="array" ref="O1348">IF(Tabela_padrão__GM_CONTAS_PAGAR_ABERTOS[[#This Row],[SIGLA_MOEDA]]="US$",Tabela_padrão__GM_CONTAS_PAGAR_ABERTOS[[#This Row],[VALOR_DOCUM]]*$D$4,Tabela_padrão__GM_CONTAS_PAGAR_ABERTOS[[#This Row],[SALDO_CONVERTIDO]])</f>
        <v>7680</v>
      </c>
      <c r="P13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8" t="s">
        <v>28</v>
      </c>
      <c r="R1348" t="s">
        <v>332</v>
      </c>
      <c r="S1348" s="1">
        <v>42557</v>
      </c>
      <c r="T1348" t="s">
        <v>2856</v>
      </c>
      <c r="U1348" s="3">
        <v>3.1025999999999998</v>
      </c>
      <c r="V1348" s="2">
        <f>Tabela_padrão__GM_CONTAS_PAGAR_ABERTOS[[#This Row],[PTAX DESEMB]]*Tabela_padrão__GM_CONTAS_PAGAR_ABERTOS[[#This Row],[VALOR_DOCUM]]</f>
        <v>23827.967999999997</v>
      </c>
    </row>
    <row r="1349" spans="1:22" hidden="1" x14ac:dyDescent="0.2">
      <c r="A1349" t="s">
        <v>17</v>
      </c>
      <c r="B1349" t="s">
        <v>330</v>
      </c>
      <c r="C1349" s="1">
        <v>42186</v>
      </c>
      <c r="D1349" t="s">
        <v>324</v>
      </c>
      <c r="E1349">
        <v>13103006</v>
      </c>
      <c r="F1349" t="s">
        <v>331</v>
      </c>
      <c r="G1349" s="4">
        <v>42641</v>
      </c>
      <c r="H1349" t="s">
        <v>21</v>
      </c>
      <c r="I1349" s="2">
        <v>7680</v>
      </c>
      <c r="K1349" s="2">
        <v>7680</v>
      </c>
      <c r="L1349" s="3">
        <v>1</v>
      </c>
      <c r="M1349" s="2">
        <v>7680</v>
      </c>
      <c r="N1349" s="3">
        <f t="array" ref="N1349">$D$4</f>
        <v>3.55</v>
      </c>
      <c r="O1349" s="2">
        <f t="array" ref="O1349">IF(Tabela_padrão__GM_CONTAS_PAGAR_ABERTOS[[#This Row],[SIGLA_MOEDA]]="US$",Tabela_padrão__GM_CONTAS_PAGAR_ABERTOS[[#This Row],[VALOR_DOCUM]]*$D$4,Tabela_padrão__GM_CONTAS_PAGAR_ABERTOS[[#This Row],[SALDO_CONVERTIDO]])</f>
        <v>7680</v>
      </c>
      <c r="P13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49" t="s">
        <v>28</v>
      </c>
      <c r="R1349" t="s">
        <v>332</v>
      </c>
      <c r="S1349" s="1">
        <v>42557</v>
      </c>
      <c r="T1349" t="s">
        <v>2857</v>
      </c>
      <c r="U1349" s="3">
        <v>3.1025999999999998</v>
      </c>
      <c r="V1349" s="2">
        <f>Tabela_padrão__GM_CONTAS_PAGAR_ABERTOS[[#This Row],[PTAX DESEMB]]*Tabela_padrão__GM_CONTAS_PAGAR_ABERTOS[[#This Row],[VALOR_DOCUM]]</f>
        <v>23827.967999999997</v>
      </c>
    </row>
    <row r="1350" spans="1:22" hidden="1" x14ac:dyDescent="0.2">
      <c r="A1350" t="s">
        <v>17</v>
      </c>
      <c r="B1350" t="s">
        <v>18</v>
      </c>
      <c r="C1350" s="1">
        <v>41320</v>
      </c>
      <c r="D1350" t="s">
        <v>19</v>
      </c>
      <c r="E1350">
        <v>13140001</v>
      </c>
      <c r="F1350" t="s">
        <v>96</v>
      </c>
      <c r="G1350" s="4">
        <v>43023</v>
      </c>
      <c r="H1350" t="s">
        <v>21</v>
      </c>
      <c r="I1350" s="2">
        <v>593.25</v>
      </c>
      <c r="K1350" s="2">
        <v>593.25</v>
      </c>
      <c r="L1350" s="3">
        <v>1</v>
      </c>
      <c r="M1350" s="2">
        <v>593.25</v>
      </c>
      <c r="N1350" s="3">
        <f t="array" ref="N1350">$D$4</f>
        <v>3.55</v>
      </c>
      <c r="O1350" s="2">
        <f t="array" ref="O1350">IF(Tabela_padrão__GM_CONTAS_PAGAR_ABERTOS[[#This Row],[SIGLA_MOEDA]]="US$",Tabela_padrão__GM_CONTAS_PAGAR_ABERTOS[[#This Row],[VALOR_DOCUM]]*$D$4,Tabela_padrão__GM_CONTAS_PAGAR_ABERTOS[[#This Row],[SALDO_CONVERTIDO]])</f>
        <v>593.25</v>
      </c>
      <c r="P13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0" t="s">
        <v>47</v>
      </c>
      <c r="R1350" t="s">
        <v>97</v>
      </c>
      <c r="S1350" s="1">
        <v>42557</v>
      </c>
      <c r="T1350" t="s">
        <v>5560</v>
      </c>
      <c r="U1350" s="3">
        <v>1.9665999999999999</v>
      </c>
      <c r="V1350" s="2">
        <f>Tabela_padrão__GM_CONTAS_PAGAR_ABERTOS[[#This Row],[PTAX DESEMB]]*Tabela_padrão__GM_CONTAS_PAGAR_ABERTOS[[#This Row],[VALOR_DOCUM]]</f>
        <v>1166.6854499999999</v>
      </c>
    </row>
    <row r="1351" spans="1:22" hidden="1" x14ac:dyDescent="0.2">
      <c r="A1351" t="s">
        <v>45</v>
      </c>
      <c r="B1351" t="s">
        <v>18</v>
      </c>
      <c r="C1351" s="1">
        <v>41768</v>
      </c>
      <c r="D1351" t="s">
        <v>122</v>
      </c>
      <c r="E1351">
        <v>13140001</v>
      </c>
      <c r="F1351" t="s">
        <v>210</v>
      </c>
      <c r="G1351" s="4">
        <v>43024</v>
      </c>
      <c r="H1351" t="s">
        <v>21</v>
      </c>
      <c r="I1351" s="2">
        <v>328.16</v>
      </c>
      <c r="K1351" s="2">
        <v>328.16</v>
      </c>
      <c r="L1351" s="3">
        <v>1</v>
      </c>
      <c r="M1351" s="2">
        <v>328.16</v>
      </c>
      <c r="N1351" s="3">
        <f t="array" ref="N1351">$D$4</f>
        <v>3.55</v>
      </c>
      <c r="O1351" s="2">
        <f t="array" ref="O1351">IF(Tabela_padrão__GM_CONTAS_PAGAR_ABERTOS[[#This Row],[SIGLA_MOEDA]]="US$",Tabela_padrão__GM_CONTAS_PAGAR_ABERTOS[[#This Row],[VALOR_DOCUM]]*$D$4,Tabela_padrão__GM_CONTAS_PAGAR_ABERTOS[[#This Row],[SALDO_CONVERTIDO]])</f>
        <v>328.16</v>
      </c>
      <c r="P13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1" t="s">
        <v>47</v>
      </c>
      <c r="R1351" t="s">
        <v>212</v>
      </c>
      <c r="S1351" s="1">
        <v>42557</v>
      </c>
      <c r="T1351" t="s">
        <v>225</v>
      </c>
      <c r="U1351" s="3">
        <v>2.2107000000000001</v>
      </c>
      <c r="V1351" s="2">
        <f>Tabela_padrão__GM_CONTAS_PAGAR_ABERTOS[[#This Row],[PTAX DESEMB]]*Tabela_padrão__GM_CONTAS_PAGAR_ABERTOS[[#This Row],[VALOR_DOCUM]]</f>
        <v>725.46331200000009</v>
      </c>
    </row>
    <row r="1352" spans="1:22" hidden="1" x14ac:dyDescent="0.2">
      <c r="A1352" t="s">
        <v>45</v>
      </c>
      <c r="B1352" t="s">
        <v>18</v>
      </c>
      <c r="C1352" s="1">
        <v>41768</v>
      </c>
      <c r="D1352" t="s">
        <v>122</v>
      </c>
      <c r="E1352">
        <v>19105002</v>
      </c>
      <c r="F1352" t="s">
        <v>210</v>
      </c>
      <c r="G1352" s="4">
        <v>43024</v>
      </c>
      <c r="H1352" t="s">
        <v>21</v>
      </c>
      <c r="I1352" s="2">
        <v>5083.33</v>
      </c>
      <c r="K1352" s="2">
        <v>5083.33</v>
      </c>
      <c r="L1352" s="3">
        <v>1</v>
      </c>
      <c r="M1352" s="2">
        <v>5083.33</v>
      </c>
      <c r="N1352" s="3">
        <f t="array" ref="N1352">$D$4</f>
        <v>3.55</v>
      </c>
      <c r="O1352" s="2">
        <f t="array" ref="O1352">IF(Tabela_padrão__GM_CONTAS_PAGAR_ABERTOS[[#This Row],[SIGLA_MOEDA]]="US$",Tabela_padrão__GM_CONTAS_PAGAR_ABERTOS[[#This Row],[VALOR_DOCUM]]*$D$4,Tabela_padrão__GM_CONTAS_PAGAR_ABERTOS[[#This Row],[SALDO_CONVERTIDO]])</f>
        <v>5083.33</v>
      </c>
      <c r="P13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2" t="s">
        <v>211</v>
      </c>
      <c r="R1352" t="s">
        <v>212</v>
      </c>
      <c r="S1352" s="1">
        <v>42557</v>
      </c>
      <c r="T1352" t="s">
        <v>2035</v>
      </c>
      <c r="U1352" s="3">
        <v>2.2107000000000001</v>
      </c>
      <c r="V1352" s="2">
        <f>Tabela_padrão__GM_CONTAS_PAGAR_ABERTOS[[#This Row],[PTAX DESEMB]]*Tabela_padrão__GM_CONTAS_PAGAR_ABERTOS[[#This Row],[VALOR_DOCUM]]</f>
        <v>11237.717631</v>
      </c>
    </row>
    <row r="1353" spans="1:22" hidden="1" x14ac:dyDescent="0.2">
      <c r="A1353" t="s">
        <v>45</v>
      </c>
      <c r="B1353" t="s">
        <v>18</v>
      </c>
      <c r="C1353" s="1">
        <v>41771</v>
      </c>
      <c r="D1353" t="s">
        <v>122</v>
      </c>
      <c r="E1353">
        <v>13140001</v>
      </c>
      <c r="F1353" t="s">
        <v>214</v>
      </c>
      <c r="G1353" s="4">
        <v>43024</v>
      </c>
      <c r="H1353" t="s">
        <v>21</v>
      </c>
      <c r="I1353" s="2">
        <v>527.21</v>
      </c>
      <c r="K1353" s="2">
        <v>527.21</v>
      </c>
      <c r="L1353" s="3">
        <v>1</v>
      </c>
      <c r="M1353" s="2">
        <v>527.21</v>
      </c>
      <c r="N1353" s="3">
        <f t="array" ref="N1353">$D$4</f>
        <v>3.55</v>
      </c>
      <c r="O1353" s="2">
        <f t="array" ref="O1353">IF(Tabela_padrão__GM_CONTAS_PAGAR_ABERTOS[[#This Row],[SIGLA_MOEDA]]="US$",Tabela_padrão__GM_CONTAS_PAGAR_ABERTOS[[#This Row],[VALOR_DOCUM]]*$D$4,Tabela_padrão__GM_CONTAS_PAGAR_ABERTOS[[#This Row],[SALDO_CONVERTIDO]])</f>
        <v>527.21</v>
      </c>
      <c r="P13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3" t="s">
        <v>47</v>
      </c>
      <c r="R1353" t="s">
        <v>215</v>
      </c>
      <c r="S1353" s="1">
        <v>42557</v>
      </c>
      <c r="T1353" t="s">
        <v>2045</v>
      </c>
      <c r="U1353" s="3">
        <v>2.2191999999999998</v>
      </c>
      <c r="V1353" s="2">
        <f>Tabela_padrão__GM_CONTAS_PAGAR_ABERTOS[[#This Row],[PTAX DESEMB]]*Tabela_padrão__GM_CONTAS_PAGAR_ABERTOS[[#This Row],[VALOR_DOCUM]]</f>
        <v>1169.984432</v>
      </c>
    </row>
    <row r="1354" spans="1:22" hidden="1" x14ac:dyDescent="0.2">
      <c r="A1354" t="s">
        <v>17</v>
      </c>
      <c r="B1354" t="s">
        <v>18</v>
      </c>
      <c r="C1354" s="1">
        <v>42220</v>
      </c>
      <c r="D1354" t="s">
        <v>352</v>
      </c>
      <c r="E1354">
        <v>13106006</v>
      </c>
      <c r="F1354" t="s">
        <v>353</v>
      </c>
      <c r="G1354" s="4">
        <v>42592</v>
      </c>
      <c r="H1354" t="s">
        <v>21</v>
      </c>
      <c r="I1354" s="2">
        <v>2000</v>
      </c>
      <c r="K1354" s="2">
        <v>2000</v>
      </c>
      <c r="L1354" s="3">
        <v>1</v>
      </c>
      <c r="M1354" s="2">
        <v>2000</v>
      </c>
      <c r="N1354" s="3">
        <f t="array" ref="N1354">$D$4</f>
        <v>3.55</v>
      </c>
      <c r="O1354" s="2">
        <f t="array" ref="O1354">IF(Tabela_padrão__GM_CONTAS_PAGAR_ABERTOS[[#This Row],[SIGLA_MOEDA]]="US$",Tabela_padrão__GM_CONTAS_PAGAR_ABERTOS[[#This Row],[VALOR_DOCUM]]*$D$4,Tabela_padrão__GM_CONTAS_PAGAR_ABERTOS[[#This Row],[SALDO_CONVERTIDO]])</f>
        <v>2000</v>
      </c>
      <c r="P13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4" t="s">
        <v>354</v>
      </c>
      <c r="R1354" t="s">
        <v>355</v>
      </c>
      <c r="S1354" s="1">
        <v>42557</v>
      </c>
      <c r="T1354" t="s">
        <v>2862</v>
      </c>
      <c r="U1354" s="3">
        <v>3.4424999999999999</v>
      </c>
      <c r="V1354" s="2">
        <f>Tabela_padrão__GM_CONTAS_PAGAR_ABERTOS[[#This Row],[PTAX DESEMB]]*Tabela_padrão__GM_CONTAS_PAGAR_ABERTOS[[#This Row],[VALOR_DOCUM]]</f>
        <v>6885</v>
      </c>
    </row>
    <row r="1355" spans="1:22" hidden="1" x14ac:dyDescent="0.2">
      <c r="A1355" t="s">
        <v>17</v>
      </c>
      <c r="B1355" t="s">
        <v>18</v>
      </c>
      <c r="C1355" s="1">
        <v>42220</v>
      </c>
      <c r="D1355" t="s">
        <v>352</v>
      </c>
      <c r="E1355">
        <v>13106006</v>
      </c>
      <c r="F1355" t="s">
        <v>353</v>
      </c>
      <c r="G1355" s="4">
        <v>42714</v>
      </c>
      <c r="H1355" t="s">
        <v>21</v>
      </c>
      <c r="I1355" s="2">
        <v>2000</v>
      </c>
      <c r="K1355" s="2">
        <v>2000</v>
      </c>
      <c r="L1355" s="3">
        <v>1</v>
      </c>
      <c r="M1355" s="2">
        <v>2000</v>
      </c>
      <c r="N1355" s="3">
        <f t="array" ref="N1355">$D$4</f>
        <v>3.55</v>
      </c>
      <c r="O1355" s="2">
        <f t="array" ref="O1355">IF(Tabela_padrão__GM_CONTAS_PAGAR_ABERTOS[[#This Row],[SIGLA_MOEDA]]="US$",Tabela_padrão__GM_CONTAS_PAGAR_ABERTOS[[#This Row],[VALOR_DOCUM]]*$D$4,Tabela_padrão__GM_CONTAS_PAGAR_ABERTOS[[#This Row],[SALDO_CONVERTIDO]])</f>
        <v>2000</v>
      </c>
      <c r="P13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5" t="s">
        <v>354</v>
      </c>
      <c r="R1355" t="s">
        <v>355</v>
      </c>
      <c r="S1355" s="1">
        <v>42557</v>
      </c>
      <c r="T1355" t="s">
        <v>2863</v>
      </c>
      <c r="U1355" s="3">
        <v>3.4424999999999999</v>
      </c>
      <c r="V1355" s="2">
        <f>Tabela_padrão__GM_CONTAS_PAGAR_ABERTOS[[#This Row],[PTAX DESEMB]]*Tabela_padrão__GM_CONTAS_PAGAR_ABERTOS[[#This Row],[VALOR_DOCUM]]</f>
        <v>6885</v>
      </c>
    </row>
    <row r="1356" spans="1:22" hidden="1" x14ac:dyDescent="0.2">
      <c r="A1356" t="s">
        <v>17</v>
      </c>
      <c r="B1356" t="s">
        <v>18</v>
      </c>
      <c r="C1356" s="1">
        <v>42220</v>
      </c>
      <c r="D1356" t="s">
        <v>352</v>
      </c>
      <c r="E1356">
        <v>13106006</v>
      </c>
      <c r="F1356" t="s">
        <v>353</v>
      </c>
      <c r="G1356" s="4">
        <v>42745</v>
      </c>
      <c r="H1356" t="s">
        <v>21</v>
      </c>
      <c r="I1356" s="2">
        <v>2000</v>
      </c>
      <c r="K1356" s="2">
        <v>2000</v>
      </c>
      <c r="L1356" s="3">
        <v>1</v>
      </c>
      <c r="M1356" s="2">
        <v>2000</v>
      </c>
      <c r="N1356" s="3">
        <f t="array" ref="N1356">$D$4</f>
        <v>3.55</v>
      </c>
      <c r="O1356" s="2">
        <f t="array" ref="O1356">IF(Tabela_padrão__GM_CONTAS_PAGAR_ABERTOS[[#This Row],[SIGLA_MOEDA]]="US$",Tabela_padrão__GM_CONTAS_PAGAR_ABERTOS[[#This Row],[VALOR_DOCUM]]*$D$4,Tabela_padrão__GM_CONTAS_PAGAR_ABERTOS[[#This Row],[SALDO_CONVERTIDO]])</f>
        <v>2000</v>
      </c>
      <c r="P13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6" t="s">
        <v>354</v>
      </c>
      <c r="R1356" t="s">
        <v>355</v>
      </c>
      <c r="S1356" s="1">
        <v>42557</v>
      </c>
      <c r="T1356" t="s">
        <v>2864</v>
      </c>
      <c r="U1356" s="3">
        <v>3.4424999999999999</v>
      </c>
      <c r="V1356" s="2">
        <f>Tabela_padrão__GM_CONTAS_PAGAR_ABERTOS[[#This Row],[PTAX DESEMB]]*Tabela_padrão__GM_CONTAS_PAGAR_ABERTOS[[#This Row],[VALOR_DOCUM]]</f>
        <v>6885</v>
      </c>
    </row>
    <row r="1357" spans="1:22" hidden="1" x14ac:dyDescent="0.2">
      <c r="A1357" t="s">
        <v>17</v>
      </c>
      <c r="B1357" t="s">
        <v>18</v>
      </c>
      <c r="C1357" s="1">
        <v>42220</v>
      </c>
      <c r="D1357" t="s">
        <v>352</v>
      </c>
      <c r="E1357">
        <v>13106006</v>
      </c>
      <c r="F1357" t="s">
        <v>353</v>
      </c>
      <c r="G1357" s="4">
        <v>42804</v>
      </c>
      <c r="H1357" t="s">
        <v>21</v>
      </c>
      <c r="I1357" s="2">
        <v>2000</v>
      </c>
      <c r="K1357" s="2">
        <v>2000</v>
      </c>
      <c r="L1357" s="3">
        <v>1</v>
      </c>
      <c r="M1357" s="2">
        <v>2000</v>
      </c>
      <c r="N1357" s="3">
        <f t="array" ref="N1357">$D$4</f>
        <v>3.55</v>
      </c>
      <c r="O1357" s="2">
        <f t="array" ref="O1357">IF(Tabela_padrão__GM_CONTAS_PAGAR_ABERTOS[[#This Row],[SIGLA_MOEDA]]="US$",Tabela_padrão__GM_CONTAS_PAGAR_ABERTOS[[#This Row],[VALOR_DOCUM]]*$D$4,Tabela_padrão__GM_CONTAS_PAGAR_ABERTOS[[#This Row],[SALDO_CONVERTIDO]])</f>
        <v>2000</v>
      </c>
      <c r="P13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7" t="s">
        <v>354</v>
      </c>
      <c r="R1357" t="s">
        <v>355</v>
      </c>
      <c r="S1357" s="1">
        <v>42557</v>
      </c>
      <c r="T1357" t="s">
        <v>2865</v>
      </c>
      <c r="U1357" s="3">
        <v>3.4424999999999999</v>
      </c>
      <c r="V1357" s="2">
        <f>Tabela_padrão__GM_CONTAS_PAGAR_ABERTOS[[#This Row],[PTAX DESEMB]]*Tabela_padrão__GM_CONTAS_PAGAR_ABERTOS[[#This Row],[VALOR_DOCUM]]</f>
        <v>6885</v>
      </c>
    </row>
    <row r="1358" spans="1:22" hidden="1" x14ac:dyDescent="0.2">
      <c r="A1358" t="s">
        <v>17</v>
      </c>
      <c r="B1358" t="s">
        <v>18</v>
      </c>
      <c r="C1358" s="1">
        <v>42220</v>
      </c>
      <c r="D1358" t="s">
        <v>357</v>
      </c>
      <c r="E1358">
        <v>13106006</v>
      </c>
      <c r="F1358" t="s">
        <v>353</v>
      </c>
      <c r="G1358" s="4">
        <v>42653</v>
      </c>
      <c r="H1358" t="s">
        <v>21</v>
      </c>
      <c r="I1358" s="2">
        <v>2000</v>
      </c>
      <c r="K1358" s="2">
        <v>2000</v>
      </c>
      <c r="L1358" s="3">
        <v>1</v>
      </c>
      <c r="M1358" s="2">
        <v>2000</v>
      </c>
      <c r="N1358" s="3">
        <f t="array" ref="N1358">$D$4</f>
        <v>3.55</v>
      </c>
      <c r="O1358" s="2">
        <f t="array" ref="O1358">IF(Tabela_padrão__GM_CONTAS_PAGAR_ABERTOS[[#This Row],[SIGLA_MOEDA]]="US$",Tabela_padrão__GM_CONTAS_PAGAR_ABERTOS[[#This Row],[VALOR_DOCUM]]*$D$4,Tabela_padrão__GM_CONTAS_PAGAR_ABERTOS[[#This Row],[SALDO_CONVERTIDO]])</f>
        <v>2000</v>
      </c>
      <c r="P13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8" t="s">
        <v>354</v>
      </c>
      <c r="R1358" t="s">
        <v>358</v>
      </c>
      <c r="S1358" s="1">
        <v>42557</v>
      </c>
      <c r="T1358" t="s">
        <v>2866</v>
      </c>
      <c r="U1358" s="3">
        <v>3.4424999999999999</v>
      </c>
      <c r="V1358" s="2">
        <f>Tabela_padrão__GM_CONTAS_PAGAR_ABERTOS[[#This Row],[PTAX DESEMB]]*Tabela_padrão__GM_CONTAS_PAGAR_ABERTOS[[#This Row],[VALOR_DOCUM]]</f>
        <v>6885</v>
      </c>
    </row>
    <row r="1359" spans="1:22" hidden="1" x14ac:dyDescent="0.2">
      <c r="A1359" t="s">
        <v>17</v>
      </c>
      <c r="B1359" t="s">
        <v>18</v>
      </c>
      <c r="C1359" s="1">
        <v>42220</v>
      </c>
      <c r="D1359" t="s">
        <v>357</v>
      </c>
      <c r="E1359">
        <v>13106006</v>
      </c>
      <c r="F1359" t="s">
        <v>353</v>
      </c>
      <c r="G1359" s="4">
        <v>42776</v>
      </c>
      <c r="H1359" t="s">
        <v>21</v>
      </c>
      <c r="I1359" s="2">
        <v>2000</v>
      </c>
      <c r="K1359" s="2">
        <v>2000</v>
      </c>
      <c r="L1359" s="3">
        <v>1</v>
      </c>
      <c r="M1359" s="2">
        <v>2000</v>
      </c>
      <c r="N1359" s="3">
        <f t="array" ref="N1359">$D$4</f>
        <v>3.55</v>
      </c>
      <c r="O1359" s="2">
        <f t="array" ref="O1359">IF(Tabela_padrão__GM_CONTAS_PAGAR_ABERTOS[[#This Row],[SIGLA_MOEDA]]="US$",Tabela_padrão__GM_CONTAS_PAGAR_ABERTOS[[#This Row],[VALOR_DOCUM]]*$D$4,Tabela_padrão__GM_CONTAS_PAGAR_ABERTOS[[#This Row],[SALDO_CONVERTIDO]])</f>
        <v>2000</v>
      </c>
      <c r="P13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59" t="s">
        <v>354</v>
      </c>
      <c r="R1359" t="s">
        <v>358</v>
      </c>
      <c r="S1359" s="1">
        <v>42557</v>
      </c>
      <c r="T1359" t="s">
        <v>2867</v>
      </c>
      <c r="U1359" s="3">
        <v>3.4424999999999999</v>
      </c>
      <c r="V1359" s="2">
        <f>Tabela_padrão__GM_CONTAS_PAGAR_ABERTOS[[#This Row],[PTAX DESEMB]]*Tabela_padrão__GM_CONTAS_PAGAR_ABERTOS[[#This Row],[VALOR_DOCUM]]</f>
        <v>6885</v>
      </c>
    </row>
    <row r="1360" spans="1:22" hidden="1" x14ac:dyDescent="0.2">
      <c r="A1360" t="s">
        <v>17</v>
      </c>
      <c r="B1360" t="s">
        <v>18</v>
      </c>
      <c r="C1360" s="1">
        <v>42220</v>
      </c>
      <c r="D1360" t="s">
        <v>357</v>
      </c>
      <c r="E1360">
        <v>13106006</v>
      </c>
      <c r="F1360" t="s">
        <v>353</v>
      </c>
      <c r="G1360" s="4">
        <v>42865</v>
      </c>
      <c r="H1360" t="s">
        <v>21</v>
      </c>
      <c r="I1360" s="2">
        <v>2000</v>
      </c>
      <c r="K1360" s="2">
        <v>2000</v>
      </c>
      <c r="L1360" s="3">
        <v>1</v>
      </c>
      <c r="M1360" s="2">
        <v>2000</v>
      </c>
      <c r="N1360" s="3">
        <f t="array" ref="N1360">$D$4</f>
        <v>3.55</v>
      </c>
      <c r="O1360" s="2">
        <f t="array" ref="O1360">IF(Tabela_padrão__GM_CONTAS_PAGAR_ABERTOS[[#This Row],[SIGLA_MOEDA]]="US$",Tabela_padrão__GM_CONTAS_PAGAR_ABERTOS[[#This Row],[VALOR_DOCUM]]*$D$4,Tabela_padrão__GM_CONTAS_PAGAR_ABERTOS[[#This Row],[SALDO_CONVERTIDO]])</f>
        <v>2000</v>
      </c>
      <c r="P13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60" t="s">
        <v>354</v>
      </c>
      <c r="R1360" t="s">
        <v>358</v>
      </c>
      <c r="S1360" s="1">
        <v>42557</v>
      </c>
      <c r="T1360" t="s">
        <v>2868</v>
      </c>
      <c r="U1360" s="3">
        <v>3.4424999999999999</v>
      </c>
      <c r="V1360" s="2">
        <f>Tabela_padrão__GM_CONTAS_PAGAR_ABERTOS[[#This Row],[PTAX DESEMB]]*Tabela_padrão__GM_CONTAS_PAGAR_ABERTOS[[#This Row],[VALOR_DOCUM]]</f>
        <v>6885</v>
      </c>
    </row>
    <row r="1361" spans="1:22" hidden="1" x14ac:dyDescent="0.2">
      <c r="A1361" t="s">
        <v>17</v>
      </c>
      <c r="B1361" t="s">
        <v>18</v>
      </c>
      <c r="C1361" s="1">
        <v>42220</v>
      </c>
      <c r="D1361" t="s">
        <v>357</v>
      </c>
      <c r="E1361">
        <v>13106006</v>
      </c>
      <c r="F1361" t="s">
        <v>353</v>
      </c>
      <c r="G1361" s="4">
        <v>42896</v>
      </c>
      <c r="H1361" t="s">
        <v>21</v>
      </c>
      <c r="I1361" s="2">
        <v>2000</v>
      </c>
      <c r="K1361" s="2">
        <v>2000</v>
      </c>
      <c r="L1361" s="3">
        <v>1</v>
      </c>
      <c r="M1361" s="2">
        <v>2000</v>
      </c>
      <c r="N1361" s="3">
        <f t="array" ref="N1361">$D$4</f>
        <v>3.55</v>
      </c>
      <c r="O1361" s="2">
        <f t="array" ref="O1361">IF(Tabela_padrão__GM_CONTAS_PAGAR_ABERTOS[[#This Row],[SIGLA_MOEDA]]="US$",Tabela_padrão__GM_CONTAS_PAGAR_ABERTOS[[#This Row],[VALOR_DOCUM]]*$D$4,Tabela_padrão__GM_CONTAS_PAGAR_ABERTOS[[#This Row],[SALDO_CONVERTIDO]])</f>
        <v>2000</v>
      </c>
      <c r="P13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61" t="s">
        <v>354</v>
      </c>
      <c r="R1361" t="s">
        <v>358</v>
      </c>
      <c r="S1361" s="1">
        <v>42557</v>
      </c>
      <c r="T1361" t="s">
        <v>2869</v>
      </c>
      <c r="U1361" s="3">
        <v>3.4424999999999999</v>
      </c>
      <c r="V1361" s="2">
        <f>Tabela_padrão__GM_CONTAS_PAGAR_ABERTOS[[#This Row],[PTAX DESEMB]]*Tabela_padrão__GM_CONTAS_PAGAR_ABERTOS[[#This Row],[VALOR_DOCUM]]</f>
        <v>6885</v>
      </c>
    </row>
    <row r="1362" spans="1:22" hidden="1" x14ac:dyDescent="0.2">
      <c r="A1362" t="s">
        <v>45</v>
      </c>
      <c r="B1362" t="s">
        <v>18</v>
      </c>
      <c r="C1362" s="1">
        <v>41771</v>
      </c>
      <c r="D1362" t="s">
        <v>122</v>
      </c>
      <c r="E1362">
        <v>19105002</v>
      </c>
      <c r="F1362" t="s">
        <v>214</v>
      </c>
      <c r="G1362" s="4">
        <v>43024</v>
      </c>
      <c r="H1362" t="s">
        <v>21</v>
      </c>
      <c r="I1362" s="2">
        <v>8166.66</v>
      </c>
      <c r="K1362" s="2">
        <v>8166.66</v>
      </c>
      <c r="L1362" s="3">
        <v>1</v>
      </c>
      <c r="M1362" s="2">
        <v>8166.66</v>
      </c>
      <c r="N1362" s="3">
        <f t="array" ref="N1362">$D$4</f>
        <v>3.55</v>
      </c>
      <c r="O1362" s="2">
        <f t="array" ref="O1362">IF(Tabela_padrão__GM_CONTAS_PAGAR_ABERTOS[[#This Row],[SIGLA_MOEDA]]="US$",Tabela_padrão__GM_CONTAS_PAGAR_ABERTOS[[#This Row],[VALOR_DOCUM]]*$D$4,Tabela_padrão__GM_CONTAS_PAGAR_ABERTOS[[#This Row],[SALDO_CONVERTIDO]])</f>
        <v>8166.66</v>
      </c>
      <c r="P13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62" t="s">
        <v>211</v>
      </c>
      <c r="R1362" t="s">
        <v>215</v>
      </c>
      <c r="S1362" s="1">
        <v>42557</v>
      </c>
      <c r="T1362" t="s">
        <v>4921</v>
      </c>
      <c r="U1362" s="3">
        <v>2.2191999999999998</v>
      </c>
      <c r="V1362" s="2">
        <f>Tabela_padrão__GM_CONTAS_PAGAR_ABERTOS[[#This Row],[PTAX DESEMB]]*Tabela_padrão__GM_CONTAS_PAGAR_ABERTOS[[#This Row],[VALOR_DOCUM]]</f>
        <v>18123.451871999998</v>
      </c>
    </row>
    <row r="1363" spans="1:22" x14ac:dyDescent="0.2">
      <c r="A1363" t="s">
        <v>17</v>
      </c>
      <c r="B1363" t="s">
        <v>18</v>
      </c>
      <c r="C1363" s="1">
        <v>42444</v>
      </c>
      <c r="D1363" t="s">
        <v>393</v>
      </c>
      <c r="E1363">
        <v>19105006</v>
      </c>
      <c r="F1363" t="s">
        <v>2213</v>
      </c>
      <c r="G1363" s="4">
        <v>43039</v>
      </c>
      <c r="H1363" t="s">
        <v>66</v>
      </c>
      <c r="I1363" s="2">
        <v>2500000</v>
      </c>
      <c r="K1363" s="2">
        <v>2500000</v>
      </c>
      <c r="L1363" s="3">
        <v>3.2904</v>
      </c>
      <c r="M1363" s="2">
        <v>8226000</v>
      </c>
      <c r="N1363" s="3">
        <f t="array" ref="N1363">$D$4</f>
        <v>3.55</v>
      </c>
      <c r="O1363" s="2">
        <f t="array" ref="O1363">IF(Tabela_padrão__GM_CONTAS_PAGAR_ABERTOS[[#This Row],[SIGLA_MOEDA]]="US$",Tabela_padrão__GM_CONTAS_PAGAR_ABERTOS[[#This Row],[VALOR_DOCUM]]*$D$4,Tabela_padrão__GM_CONTAS_PAGAR_ABERTOS[[#This Row],[SALDO_CONVERTIDO]])</f>
        <v>8875000</v>
      </c>
      <c r="P136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363" t="s">
        <v>395</v>
      </c>
      <c r="R1363" t="s">
        <v>2214</v>
      </c>
      <c r="S1363" s="1">
        <v>42557</v>
      </c>
      <c r="T1363" t="s">
        <v>2215</v>
      </c>
      <c r="U1363" s="3">
        <v>3.6238999999999999</v>
      </c>
      <c r="V1363" s="2">
        <f>Tabela_padrão__GM_CONTAS_PAGAR_ABERTOS[[#This Row],[PTAX DESEMB]]*Tabela_padrão__GM_CONTAS_PAGAR_ABERTOS[[#This Row],[VALOR_DOCUM]]</f>
        <v>9059750</v>
      </c>
    </row>
    <row r="1364" spans="1:22" hidden="1" x14ac:dyDescent="0.2">
      <c r="A1364" t="s">
        <v>17</v>
      </c>
      <c r="B1364" t="s">
        <v>18</v>
      </c>
      <c r="C1364" s="1">
        <v>42444</v>
      </c>
      <c r="D1364" t="s">
        <v>393</v>
      </c>
      <c r="E1364">
        <v>13140003</v>
      </c>
      <c r="F1364" t="s">
        <v>2213</v>
      </c>
      <c r="G1364" s="4">
        <v>43039</v>
      </c>
      <c r="H1364" t="s">
        <v>66</v>
      </c>
      <c r="I1364" s="2">
        <v>309375</v>
      </c>
      <c r="K1364" s="2">
        <v>309375</v>
      </c>
      <c r="L1364" s="3">
        <v>3.2904</v>
      </c>
      <c r="M1364" s="2">
        <v>1017967.5</v>
      </c>
      <c r="N1364" s="3">
        <f t="array" ref="N1364">$D$4</f>
        <v>3.55</v>
      </c>
      <c r="O1364" s="2">
        <f t="array" ref="O1364">IF(Tabela_padrão__GM_CONTAS_PAGAR_ABERTOS[[#This Row],[SIGLA_MOEDA]]="US$",Tabela_padrão__GM_CONTAS_PAGAR_ABERTOS[[#This Row],[VALOR_DOCUM]]*$D$4,Tabela_padrão__GM_CONTAS_PAGAR_ABERTOS[[#This Row],[SALDO_CONVERTIDO]])</f>
        <v>1098281.25</v>
      </c>
      <c r="P136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364" t="s">
        <v>268</v>
      </c>
      <c r="R1364" t="s">
        <v>2214</v>
      </c>
      <c r="S1364" s="1">
        <v>42557</v>
      </c>
      <c r="T1364" t="s">
        <v>3631</v>
      </c>
      <c r="U1364" s="3">
        <v>3.6238999999999999</v>
      </c>
      <c r="V1364" s="2">
        <f>Tabela_padrão__GM_CONTAS_PAGAR_ABERTOS[[#This Row],[PTAX DESEMB]]*Tabela_padrão__GM_CONTAS_PAGAR_ABERTOS[[#This Row],[VALOR_DOCUM]]</f>
        <v>1121144.0625</v>
      </c>
    </row>
    <row r="1365" spans="1:22" x14ac:dyDescent="0.2">
      <c r="A1365" t="s">
        <v>17</v>
      </c>
      <c r="B1365" t="s">
        <v>18</v>
      </c>
      <c r="C1365" s="1">
        <v>42493</v>
      </c>
      <c r="D1365" t="s">
        <v>278</v>
      </c>
      <c r="E1365">
        <v>19105006</v>
      </c>
      <c r="F1365" t="s">
        <v>3690</v>
      </c>
      <c r="G1365" s="4">
        <v>43040</v>
      </c>
      <c r="H1365" t="s">
        <v>66</v>
      </c>
      <c r="I1365" s="2">
        <v>5000000</v>
      </c>
      <c r="K1365" s="2">
        <v>5000000</v>
      </c>
      <c r="L1365" s="3">
        <v>3.2904</v>
      </c>
      <c r="M1365" s="2">
        <v>16452000</v>
      </c>
      <c r="N1365" s="3">
        <f t="array" ref="N1365">$D$4</f>
        <v>3.55</v>
      </c>
      <c r="O1365" s="2">
        <f t="array" ref="O1365">IF(Tabela_padrão__GM_CONTAS_PAGAR_ABERTOS[[#This Row],[SIGLA_MOEDA]]="US$",Tabela_padrão__GM_CONTAS_PAGAR_ABERTOS[[#This Row],[VALOR_DOCUM]]*$D$4,Tabela_padrão__GM_CONTAS_PAGAR_ABERTOS[[#This Row],[SALDO_CONVERTIDO]])</f>
        <v>17750000</v>
      </c>
      <c r="P136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365" t="s">
        <v>2125</v>
      </c>
      <c r="R1365" t="s">
        <v>3691</v>
      </c>
      <c r="S1365" s="1">
        <v>42557</v>
      </c>
      <c r="T1365" t="s">
        <v>3692</v>
      </c>
      <c r="U1365" s="3">
        <v>3.4990999999999999</v>
      </c>
      <c r="V1365" s="2">
        <f>Tabela_padrão__GM_CONTAS_PAGAR_ABERTOS[[#This Row],[PTAX DESEMB]]*Tabela_padrão__GM_CONTAS_PAGAR_ABERTOS[[#This Row],[VALOR_DOCUM]]</f>
        <v>17495500</v>
      </c>
    </row>
    <row r="1366" spans="1:22" hidden="1" x14ac:dyDescent="0.2">
      <c r="A1366" t="s">
        <v>17</v>
      </c>
      <c r="B1366" t="s">
        <v>18</v>
      </c>
      <c r="C1366" s="1">
        <v>42493</v>
      </c>
      <c r="D1366" t="s">
        <v>278</v>
      </c>
      <c r="E1366">
        <v>13140003</v>
      </c>
      <c r="F1366" t="s">
        <v>3690</v>
      </c>
      <c r="G1366" s="4">
        <v>43040</v>
      </c>
      <c r="H1366" t="s">
        <v>66</v>
      </c>
      <c r="I1366" s="2">
        <v>600364.78</v>
      </c>
      <c r="K1366" s="2">
        <v>600364.78</v>
      </c>
      <c r="L1366" s="3">
        <v>3.2904</v>
      </c>
      <c r="M1366" s="2">
        <v>1975440.272112</v>
      </c>
      <c r="N1366" s="3">
        <f t="array" ref="N1366">$D$4</f>
        <v>3.55</v>
      </c>
      <c r="O1366" s="2">
        <f t="array" ref="O1366">IF(Tabela_padrão__GM_CONTAS_PAGAR_ABERTOS[[#This Row],[SIGLA_MOEDA]]="US$",Tabela_padrão__GM_CONTAS_PAGAR_ABERTOS[[#This Row],[VALOR_DOCUM]]*$D$4,Tabela_padrão__GM_CONTAS_PAGAR_ABERTOS[[#This Row],[SALDO_CONVERTIDO]])</f>
        <v>2131294.969</v>
      </c>
      <c r="P136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366" t="s">
        <v>268</v>
      </c>
      <c r="R1366" t="s">
        <v>3691</v>
      </c>
      <c r="S1366" s="1">
        <v>42557</v>
      </c>
      <c r="T1366" t="s">
        <v>3693</v>
      </c>
      <c r="U1366" s="3">
        <v>3.4990999999999999</v>
      </c>
      <c r="V1366" s="2">
        <f>Tabela_padrão__GM_CONTAS_PAGAR_ABERTOS[[#This Row],[PTAX DESEMB]]*Tabela_padrão__GM_CONTAS_PAGAR_ABERTOS[[#This Row],[VALOR_DOCUM]]</f>
        <v>2100736.4016979998</v>
      </c>
    </row>
    <row r="1367" spans="1:22" hidden="1" x14ac:dyDescent="0.2">
      <c r="A1367" t="s">
        <v>17</v>
      </c>
      <c r="B1367" t="s">
        <v>18</v>
      </c>
      <c r="C1367" s="1">
        <v>42277</v>
      </c>
      <c r="D1367" t="s">
        <v>60</v>
      </c>
      <c r="E1367">
        <v>19105002</v>
      </c>
      <c r="F1367" t="s">
        <v>365</v>
      </c>
      <c r="G1367" s="4">
        <v>43049</v>
      </c>
      <c r="H1367" t="s">
        <v>21</v>
      </c>
      <c r="I1367" s="2">
        <v>9113.31</v>
      </c>
      <c r="K1367" s="2">
        <v>9113.31</v>
      </c>
      <c r="L1367" s="3">
        <v>1</v>
      </c>
      <c r="M1367" s="2">
        <v>9113.31</v>
      </c>
      <c r="N1367" s="3">
        <f t="array" ref="N1367">$D$4</f>
        <v>3.55</v>
      </c>
      <c r="O1367" s="2">
        <f t="array" ref="O1367">IF(Tabela_padrão__GM_CONTAS_PAGAR_ABERTOS[[#This Row],[SIGLA_MOEDA]]="US$",Tabela_padrão__GM_CONTAS_PAGAR_ABERTOS[[#This Row],[VALOR_DOCUM]]*$D$4,Tabela_padrão__GM_CONTAS_PAGAR_ABERTOS[[#This Row],[SALDO_CONVERTIDO]])</f>
        <v>9113.31</v>
      </c>
      <c r="P13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67" t="s">
        <v>62</v>
      </c>
      <c r="R1367" t="s">
        <v>366</v>
      </c>
      <c r="S1367" s="1">
        <v>42557</v>
      </c>
      <c r="T1367" t="s">
        <v>369</v>
      </c>
      <c r="U1367" s="3">
        <v>4.1172000000000004</v>
      </c>
      <c r="V1367" s="2">
        <f>Tabela_padrão__GM_CONTAS_PAGAR_ABERTOS[[#This Row],[PTAX DESEMB]]*Tabela_padrão__GM_CONTAS_PAGAR_ABERTOS[[#This Row],[VALOR_DOCUM]]</f>
        <v>37521.319931999999</v>
      </c>
    </row>
    <row r="1368" spans="1:22" hidden="1" x14ac:dyDescent="0.2">
      <c r="A1368" t="s">
        <v>17</v>
      </c>
      <c r="B1368" t="s">
        <v>18</v>
      </c>
      <c r="C1368" s="1">
        <v>41605</v>
      </c>
      <c r="D1368" t="s">
        <v>191</v>
      </c>
      <c r="E1368">
        <v>13140001</v>
      </c>
      <c r="F1368" t="s">
        <v>192</v>
      </c>
      <c r="G1368" s="4">
        <v>43050</v>
      </c>
      <c r="H1368" t="s">
        <v>66</v>
      </c>
      <c r="I1368" s="2">
        <v>30728.53</v>
      </c>
      <c r="K1368" s="2">
        <v>30728.53</v>
      </c>
      <c r="L1368" s="3">
        <v>3.2904</v>
      </c>
      <c r="M1368" s="2">
        <v>101109.15511199999</v>
      </c>
      <c r="N1368" s="3">
        <f t="array" ref="N1368">$D$4</f>
        <v>3.55</v>
      </c>
      <c r="O1368" s="2">
        <f t="array" ref="O1368">IF(Tabela_padrão__GM_CONTAS_PAGAR_ABERTOS[[#This Row],[SIGLA_MOEDA]]="US$",Tabela_padrão__GM_CONTAS_PAGAR_ABERTOS[[#This Row],[VALOR_DOCUM]]*$D$4,Tabela_padrão__GM_CONTAS_PAGAR_ABERTOS[[#This Row],[SALDO_CONVERTIDO]])</f>
        <v>109086.2815</v>
      </c>
      <c r="P1368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1368" t="s">
        <v>47</v>
      </c>
      <c r="R1368" t="s">
        <v>193</v>
      </c>
      <c r="S1368" s="1">
        <v>42557</v>
      </c>
      <c r="T1368" t="s">
        <v>1222</v>
      </c>
      <c r="U1368" s="3">
        <v>2.3039999999999998</v>
      </c>
      <c r="V1368" s="2">
        <f>Tabela_padrão__GM_CONTAS_PAGAR_ABERTOS[[#This Row],[PTAX DESEMB]]*Tabela_padrão__GM_CONTAS_PAGAR_ABERTOS[[#This Row],[VALOR_DOCUM]]</f>
        <v>70798.533119999993</v>
      </c>
    </row>
    <row r="1369" spans="1:22" x14ac:dyDescent="0.2">
      <c r="A1369" t="s">
        <v>17</v>
      </c>
      <c r="B1369" t="s">
        <v>18</v>
      </c>
      <c r="C1369" s="1">
        <v>41605</v>
      </c>
      <c r="D1369" t="s">
        <v>191</v>
      </c>
      <c r="E1369">
        <v>19105002</v>
      </c>
      <c r="F1369" t="s">
        <v>192</v>
      </c>
      <c r="G1369" s="4">
        <v>43050</v>
      </c>
      <c r="H1369" t="s">
        <v>66</v>
      </c>
      <c r="I1369" s="2">
        <v>70982.5</v>
      </c>
      <c r="K1369" s="2">
        <v>70982.5</v>
      </c>
      <c r="L1369" s="3">
        <v>3.2904</v>
      </c>
      <c r="M1369" s="2">
        <v>233560.818</v>
      </c>
      <c r="N1369" s="3">
        <f t="array" ref="N1369">$D$4</f>
        <v>3.55</v>
      </c>
      <c r="O1369" s="2">
        <f t="array" ref="O1369">IF(Tabela_padrão__GM_CONTAS_PAGAR_ABERTOS[[#This Row],[SIGLA_MOEDA]]="US$",Tabela_padrão__GM_CONTAS_PAGAR_ABERTOS[[#This Row],[VALOR_DOCUM]]*$D$4,Tabela_padrão__GM_CONTAS_PAGAR_ABERTOS[[#This Row],[SALDO_CONVERTIDO]])</f>
        <v>251987.875</v>
      </c>
      <c r="P136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369" t="s">
        <v>1220</v>
      </c>
      <c r="R1369" t="s">
        <v>193</v>
      </c>
      <c r="S1369" s="1">
        <v>42557</v>
      </c>
      <c r="T1369" t="s">
        <v>4915</v>
      </c>
      <c r="U1369" s="3">
        <v>2.3039999999999998</v>
      </c>
      <c r="V1369" s="2">
        <f>Tabela_padrão__GM_CONTAS_PAGAR_ABERTOS[[#This Row],[PTAX DESEMB]]*Tabela_padrão__GM_CONTAS_PAGAR_ABERTOS[[#This Row],[VALOR_DOCUM]]</f>
        <v>163543.67999999999</v>
      </c>
    </row>
    <row r="1370" spans="1:22" hidden="1" x14ac:dyDescent="0.2">
      <c r="A1370" t="s">
        <v>45</v>
      </c>
      <c r="B1370" t="s">
        <v>18</v>
      </c>
      <c r="C1370" s="1">
        <v>41331</v>
      </c>
      <c r="D1370" t="s">
        <v>19</v>
      </c>
      <c r="E1370">
        <v>13140001</v>
      </c>
      <c r="F1370" t="s">
        <v>46</v>
      </c>
      <c r="G1370" s="4">
        <v>43054</v>
      </c>
      <c r="H1370" t="s">
        <v>21</v>
      </c>
      <c r="I1370" s="2">
        <v>196.39</v>
      </c>
      <c r="K1370" s="2">
        <v>196.39</v>
      </c>
      <c r="L1370" s="3">
        <v>1</v>
      </c>
      <c r="M1370" s="2">
        <v>196.39</v>
      </c>
      <c r="N1370" s="3">
        <f t="array" ref="N1370">$D$4</f>
        <v>3.55</v>
      </c>
      <c r="O1370" s="2">
        <f t="array" ref="O1370">IF(Tabela_padrão__GM_CONTAS_PAGAR_ABERTOS[[#This Row],[SIGLA_MOEDA]]="US$",Tabela_padrão__GM_CONTAS_PAGAR_ABERTOS[[#This Row],[VALOR_DOCUM]]*$D$4,Tabela_padrão__GM_CONTAS_PAGAR_ABERTOS[[#This Row],[SALDO_CONVERTIDO]])</f>
        <v>196.39</v>
      </c>
      <c r="P13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0" t="s">
        <v>47</v>
      </c>
      <c r="R1370" t="s">
        <v>48</v>
      </c>
      <c r="S1370" s="1">
        <v>42557</v>
      </c>
      <c r="T1370" t="s">
        <v>51</v>
      </c>
      <c r="U1370" s="3">
        <v>1.9676</v>
      </c>
      <c r="V1370" s="2">
        <f>Tabela_padrão__GM_CONTAS_PAGAR_ABERTOS[[#This Row],[PTAX DESEMB]]*Tabela_padrão__GM_CONTAS_PAGAR_ABERTOS[[#This Row],[VALOR_DOCUM]]</f>
        <v>386.41696399999995</v>
      </c>
    </row>
    <row r="1371" spans="1:22" hidden="1" x14ac:dyDescent="0.2">
      <c r="A1371" t="s">
        <v>45</v>
      </c>
      <c r="B1371" t="s">
        <v>18</v>
      </c>
      <c r="C1371" s="1">
        <v>41319</v>
      </c>
      <c r="D1371" t="s">
        <v>91</v>
      </c>
      <c r="E1371">
        <v>19105002</v>
      </c>
      <c r="F1371" t="s">
        <v>99</v>
      </c>
      <c r="G1371" s="4">
        <v>43054</v>
      </c>
      <c r="H1371" t="s">
        <v>21</v>
      </c>
      <c r="I1371" s="2">
        <v>2833.33</v>
      </c>
      <c r="K1371" s="2">
        <v>2833.33</v>
      </c>
      <c r="L1371" s="3">
        <v>1</v>
      </c>
      <c r="M1371" s="2">
        <v>2833.33</v>
      </c>
      <c r="N1371" s="3">
        <f t="array" ref="N1371">$D$4</f>
        <v>3.55</v>
      </c>
      <c r="O1371" s="2">
        <f t="array" ref="O1371">IF(Tabela_padrão__GM_CONTAS_PAGAR_ABERTOS[[#This Row],[SIGLA_MOEDA]]="US$",Tabela_padrão__GM_CONTAS_PAGAR_ABERTOS[[#This Row],[VALOR_DOCUM]]*$D$4,Tabela_padrão__GM_CONTAS_PAGAR_ABERTOS[[#This Row],[SALDO_CONVERTIDO]])</f>
        <v>2833.33</v>
      </c>
      <c r="P13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1" t="s">
        <v>93</v>
      </c>
      <c r="R1371" t="s">
        <v>100</v>
      </c>
      <c r="S1371" s="1">
        <v>42557</v>
      </c>
      <c r="T1371" t="s">
        <v>106</v>
      </c>
      <c r="U1371" s="3">
        <v>1.9670000000000001</v>
      </c>
      <c r="V1371" s="2">
        <f>Tabela_padrão__GM_CONTAS_PAGAR_ABERTOS[[#This Row],[PTAX DESEMB]]*Tabela_padrão__GM_CONTAS_PAGAR_ABERTOS[[#This Row],[VALOR_DOCUM]]</f>
        <v>5573.1601099999998</v>
      </c>
    </row>
    <row r="1372" spans="1:22" hidden="1" x14ac:dyDescent="0.2">
      <c r="A1372" t="s">
        <v>45</v>
      </c>
      <c r="B1372" t="s">
        <v>18</v>
      </c>
      <c r="C1372" s="1">
        <v>41319</v>
      </c>
      <c r="D1372" t="s">
        <v>91</v>
      </c>
      <c r="E1372">
        <v>13140001</v>
      </c>
      <c r="F1372" t="s">
        <v>102</v>
      </c>
      <c r="G1372" s="4">
        <v>43054</v>
      </c>
      <c r="H1372" t="s">
        <v>21</v>
      </c>
      <c r="I1372" s="2">
        <v>50.37</v>
      </c>
      <c r="K1372" s="2">
        <v>50.37</v>
      </c>
      <c r="L1372" s="3">
        <v>1</v>
      </c>
      <c r="M1372" s="2">
        <v>50.37</v>
      </c>
      <c r="N1372" s="3">
        <f t="array" ref="N1372">$D$4</f>
        <v>3.55</v>
      </c>
      <c r="O1372" s="2">
        <f t="array" ref="O1372">IF(Tabela_padrão__GM_CONTAS_PAGAR_ABERTOS[[#This Row],[SIGLA_MOEDA]]="US$",Tabela_padrão__GM_CONTAS_PAGAR_ABERTOS[[#This Row],[VALOR_DOCUM]]*$D$4,Tabela_padrão__GM_CONTAS_PAGAR_ABERTOS[[#This Row],[SALDO_CONVERTIDO]])</f>
        <v>50.37</v>
      </c>
      <c r="P13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2" t="s">
        <v>47</v>
      </c>
      <c r="R1372" t="s">
        <v>103</v>
      </c>
      <c r="S1372" s="1">
        <v>42557</v>
      </c>
      <c r="T1372" t="s">
        <v>119</v>
      </c>
      <c r="U1372" s="3">
        <v>1.9670000000000001</v>
      </c>
      <c r="V1372" s="2">
        <f>Tabela_padrão__GM_CONTAS_PAGAR_ABERTOS[[#This Row],[PTAX DESEMB]]*Tabela_padrão__GM_CONTAS_PAGAR_ABERTOS[[#This Row],[VALOR_DOCUM]]</f>
        <v>99.077789999999993</v>
      </c>
    </row>
    <row r="1373" spans="1:22" hidden="1" x14ac:dyDescent="0.2">
      <c r="A1373" t="s">
        <v>45</v>
      </c>
      <c r="B1373" t="s">
        <v>18</v>
      </c>
      <c r="C1373" s="1">
        <v>41441</v>
      </c>
      <c r="D1373" t="s">
        <v>122</v>
      </c>
      <c r="E1373">
        <v>13140001</v>
      </c>
      <c r="F1373" t="s">
        <v>130</v>
      </c>
      <c r="G1373" s="4">
        <v>43054</v>
      </c>
      <c r="H1373" t="s">
        <v>21</v>
      </c>
      <c r="I1373" s="2">
        <v>143.72</v>
      </c>
      <c r="K1373" s="2">
        <v>143.72</v>
      </c>
      <c r="L1373" s="3">
        <v>1</v>
      </c>
      <c r="M1373" s="2">
        <v>143.72</v>
      </c>
      <c r="N1373" s="3">
        <f t="array" ref="N1373">$D$4</f>
        <v>3.55</v>
      </c>
      <c r="O1373" s="2">
        <f t="array" ref="O1373">IF(Tabela_padrão__GM_CONTAS_PAGAR_ABERTOS[[#This Row],[SIGLA_MOEDA]]="US$",Tabela_padrão__GM_CONTAS_PAGAR_ABERTOS[[#This Row],[VALOR_DOCUM]]*$D$4,Tabela_padrão__GM_CONTAS_PAGAR_ABERTOS[[#This Row],[SALDO_CONVERTIDO]])</f>
        <v>143.72</v>
      </c>
      <c r="P13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3" t="s">
        <v>47</v>
      </c>
      <c r="R1373" t="s">
        <v>125</v>
      </c>
      <c r="S1373" s="1">
        <v>42557</v>
      </c>
      <c r="T1373" t="s">
        <v>131</v>
      </c>
      <c r="U1373" s="3">
        <v>2.1366999999999998</v>
      </c>
      <c r="V1373" s="2">
        <f>Tabela_padrão__GM_CONTAS_PAGAR_ABERTOS[[#This Row],[PTAX DESEMB]]*Tabela_padrão__GM_CONTAS_PAGAR_ABERTOS[[#This Row],[VALOR_DOCUM]]</f>
        <v>307.086524</v>
      </c>
    </row>
    <row r="1374" spans="1:22" hidden="1" x14ac:dyDescent="0.2">
      <c r="A1374" t="s">
        <v>17</v>
      </c>
      <c r="B1374" t="s">
        <v>18</v>
      </c>
      <c r="C1374" s="1">
        <v>42138</v>
      </c>
      <c r="D1374" t="s">
        <v>60</v>
      </c>
      <c r="E1374">
        <v>13140001</v>
      </c>
      <c r="F1374" t="s">
        <v>296</v>
      </c>
      <c r="G1374" s="4">
        <v>43054</v>
      </c>
      <c r="H1374" t="s">
        <v>21</v>
      </c>
      <c r="I1374" s="2">
        <v>85485.89</v>
      </c>
      <c r="K1374" s="2">
        <v>85485.89</v>
      </c>
      <c r="L1374" s="3">
        <v>1</v>
      </c>
      <c r="M1374" s="2">
        <v>85485.89</v>
      </c>
      <c r="N1374" s="3">
        <f t="array" ref="N1374">$D$4</f>
        <v>3.55</v>
      </c>
      <c r="O1374" s="2">
        <f t="array" ref="O1374">IF(Tabela_padrão__GM_CONTAS_PAGAR_ABERTOS[[#This Row],[SIGLA_MOEDA]]="US$",Tabela_padrão__GM_CONTAS_PAGAR_ABERTOS[[#This Row],[VALOR_DOCUM]]*$D$4,Tabela_padrão__GM_CONTAS_PAGAR_ABERTOS[[#This Row],[SALDO_CONVERTIDO]])</f>
        <v>85485.89</v>
      </c>
      <c r="P13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4" t="s">
        <v>47</v>
      </c>
      <c r="R1374" t="s">
        <v>297</v>
      </c>
      <c r="S1374" s="1">
        <v>42557</v>
      </c>
      <c r="T1374" t="s">
        <v>299</v>
      </c>
      <c r="U1374" s="3">
        <v>3.0103</v>
      </c>
      <c r="V1374" s="2">
        <f>Tabela_padrão__GM_CONTAS_PAGAR_ABERTOS[[#This Row],[PTAX DESEMB]]*Tabela_padrão__GM_CONTAS_PAGAR_ABERTOS[[#This Row],[VALOR_DOCUM]]</f>
        <v>257338.17466699998</v>
      </c>
    </row>
    <row r="1375" spans="1:22" hidden="1" x14ac:dyDescent="0.2">
      <c r="A1375" t="s">
        <v>17</v>
      </c>
      <c r="B1375" t="s">
        <v>80</v>
      </c>
      <c r="C1375" s="1">
        <v>41358</v>
      </c>
      <c r="D1375" t="s">
        <v>19</v>
      </c>
      <c r="E1375">
        <v>13140001</v>
      </c>
      <c r="F1375" t="s">
        <v>81</v>
      </c>
      <c r="G1375" s="4">
        <v>43054</v>
      </c>
      <c r="H1375" t="s">
        <v>21</v>
      </c>
      <c r="I1375" s="2">
        <v>4590</v>
      </c>
      <c r="K1375" s="2">
        <v>4590</v>
      </c>
      <c r="L1375" s="3">
        <v>1</v>
      </c>
      <c r="M1375" s="2">
        <v>4590</v>
      </c>
      <c r="N1375" s="3">
        <f t="array" ref="N1375">$D$4</f>
        <v>3.55</v>
      </c>
      <c r="O1375" s="2">
        <f t="array" ref="O1375">IF(Tabela_padrão__GM_CONTAS_PAGAR_ABERTOS[[#This Row],[SIGLA_MOEDA]]="US$",Tabela_padrão__GM_CONTAS_PAGAR_ABERTOS[[#This Row],[VALOR_DOCUM]]*$D$4,Tabela_padrão__GM_CONTAS_PAGAR_ABERTOS[[#This Row],[SALDO_CONVERTIDO]])</f>
        <v>4590</v>
      </c>
      <c r="P13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5" t="s">
        <v>47</v>
      </c>
      <c r="R1375" t="s">
        <v>82</v>
      </c>
      <c r="S1375" s="1">
        <v>42557</v>
      </c>
      <c r="T1375" t="s">
        <v>1163</v>
      </c>
      <c r="U1375" s="3">
        <v>2.0125999999999999</v>
      </c>
      <c r="V1375" s="2">
        <f>Tabela_padrão__GM_CONTAS_PAGAR_ABERTOS[[#This Row],[PTAX DESEMB]]*Tabela_padrão__GM_CONTAS_PAGAR_ABERTOS[[#This Row],[VALOR_DOCUM]]</f>
        <v>9237.8339999999989</v>
      </c>
    </row>
    <row r="1376" spans="1:22" hidden="1" x14ac:dyDescent="0.2">
      <c r="A1376" t="s">
        <v>17</v>
      </c>
      <c r="B1376" t="s">
        <v>202</v>
      </c>
      <c r="C1376" s="1">
        <v>42268</v>
      </c>
      <c r="D1376" t="s">
        <v>386</v>
      </c>
      <c r="E1376">
        <v>13101001</v>
      </c>
      <c r="F1376" t="s">
        <v>2884</v>
      </c>
      <c r="G1376" s="4">
        <v>42677</v>
      </c>
      <c r="H1376" t="s">
        <v>66</v>
      </c>
      <c r="I1376" s="2">
        <v>16278</v>
      </c>
      <c r="J1376">
        <v>0</v>
      </c>
      <c r="K1376" s="2">
        <v>16278</v>
      </c>
      <c r="L1376" s="3">
        <v>3.2904</v>
      </c>
      <c r="M1376" s="2">
        <v>53561.131200000003</v>
      </c>
      <c r="N1376" s="3">
        <f t="array" ref="N1376">$D$4</f>
        <v>3.55</v>
      </c>
      <c r="O1376" s="2">
        <f t="array" ref="O1376">IF(Tabela_padrão__GM_CONTAS_PAGAR_ABERTOS[[#This Row],[SIGLA_MOEDA]]="US$",Tabela_padrão__GM_CONTAS_PAGAR_ABERTOS[[#This Row],[VALOR_DOCUM]]*$D$4,Tabela_padrão__GM_CONTAS_PAGAR_ABERTOS[[#This Row],[SALDO_CONVERTIDO]])</f>
        <v>57786.899999999994</v>
      </c>
      <c r="P1376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1376" t="s">
        <v>28</v>
      </c>
      <c r="R1376" t="s">
        <v>388</v>
      </c>
      <c r="S1376" s="1">
        <v>42557</v>
      </c>
      <c r="T1376" t="s">
        <v>2885</v>
      </c>
      <c r="U1376" s="3">
        <v>3.9020999999999999</v>
      </c>
      <c r="V1376" s="2">
        <f>Tabela_padrão__GM_CONTAS_PAGAR_ABERTOS[[#This Row],[PTAX DESEMB]]*Tabela_padrão__GM_CONTAS_PAGAR_ABERTOS[[#This Row],[VALOR_DOCUM]]</f>
        <v>63518.383799999996</v>
      </c>
    </row>
    <row r="1377" spans="1:22" hidden="1" x14ac:dyDescent="0.2">
      <c r="A1377" t="s">
        <v>17</v>
      </c>
      <c r="B1377" t="s">
        <v>25</v>
      </c>
      <c r="C1377" s="1">
        <v>42278</v>
      </c>
      <c r="D1377" t="s">
        <v>2886</v>
      </c>
      <c r="E1377">
        <v>13115011</v>
      </c>
      <c r="F1377" t="s">
        <v>2887</v>
      </c>
      <c r="G1377" s="4">
        <v>42587</v>
      </c>
      <c r="H1377" t="s">
        <v>21</v>
      </c>
      <c r="I1377" s="2">
        <v>1500</v>
      </c>
      <c r="K1377" s="2">
        <v>1500</v>
      </c>
      <c r="L1377" s="3">
        <v>1</v>
      </c>
      <c r="M1377" s="2">
        <v>1500</v>
      </c>
      <c r="N1377" s="3">
        <f t="array" ref="N1377">$D$4</f>
        <v>3.55</v>
      </c>
      <c r="O1377" s="2">
        <f t="array" ref="O1377">IF(Tabela_padrão__GM_CONTAS_PAGAR_ABERTOS[[#This Row],[SIGLA_MOEDA]]="US$",Tabela_padrão__GM_CONTAS_PAGAR_ABERTOS[[#This Row],[VALOR_DOCUM]]*$D$4,Tabela_padrão__GM_CONTAS_PAGAR_ABERTOS[[#This Row],[SALDO_CONVERTIDO]])</f>
        <v>1500</v>
      </c>
      <c r="P13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77" t="s">
        <v>458</v>
      </c>
      <c r="R1377" t="s">
        <v>2888</v>
      </c>
      <c r="S1377" s="1">
        <v>42557</v>
      </c>
      <c r="T1377" t="s">
        <v>2889</v>
      </c>
      <c r="U1377" s="3">
        <v>3.9729000000000001</v>
      </c>
      <c r="V1377" s="2">
        <f>Tabela_padrão__GM_CONTAS_PAGAR_ABERTOS[[#This Row],[PTAX DESEMB]]*Tabela_padrão__GM_CONTAS_PAGAR_ABERTOS[[#This Row],[VALOR_DOCUM]]</f>
        <v>5959.35</v>
      </c>
    </row>
    <row r="1378" spans="1:22" hidden="1" x14ac:dyDescent="0.2">
      <c r="A1378" t="s">
        <v>17</v>
      </c>
      <c r="B1378" t="s">
        <v>160</v>
      </c>
      <c r="C1378" s="1">
        <v>42297</v>
      </c>
      <c r="D1378" t="s">
        <v>2890</v>
      </c>
      <c r="E1378">
        <v>13101001</v>
      </c>
      <c r="F1378" t="s">
        <v>2891</v>
      </c>
      <c r="G1378" s="4">
        <v>42633</v>
      </c>
      <c r="H1378" t="s">
        <v>66</v>
      </c>
      <c r="I1378" s="2">
        <v>162500</v>
      </c>
      <c r="J1378">
        <v>0</v>
      </c>
      <c r="K1378" s="2">
        <v>162500</v>
      </c>
      <c r="L1378" s="3">
        <v>3.2904</v>
      </c>
      <c r="M1378" s="2">
        <v>534690</v>
      </c>
      <c r="N1378" s="3">
        <f t="array" ref="N1378">$D$4</f>
        <v>3.55</v>
      </c>
      <c r="O1378" s="2">
        <f t="array" ref="O1378">IF(Tabela_padrão__GM_CONTAS_PAGAR_ABERTOS[[#This Row],[SIGLA_MOEDA]]="US$",Tabela_padrão__GM_CONTAS_PAGAR_ABERTOS[[#This Row],[VALOR_DOCUM]]*$D$4,Tabela_padrão__GM_CONTAS_PAGAR_ABERTOS[[#This Row],[SALDO_CONVERTIDO]])</f>
        <v>576875</v>
      </c>
      <c r="P1378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378" t="s">
        <v>28</v>
      </c>
      <c r="R1378" t="s">
        <v>2892</v>
      </c>
      <c r="S1378" s="1">
        <v>42557</v>
      </c>
      <c r="T1378" t="s">
        <v>2893</v>
      </c>
      <c r="U1378" s="3">
        <v>3.9015</v>
      </c>
      <c r="V1378" s="2">
        <f>Tabela_padrão__GM_CONTAS_PAGAR_ABERTOS[[#This Row],[PTAX DESEMB]]*Tabela_padrão__GM_CONTAS_PAGAR_ABERTOS[[#This Row],[VALOR_DOCUM]]</f>
        <v>633993.75</v>
      </c>
    </row>
    <row r="1379" spans="1:22" hidden="1" x14ac:dyDescent="0.2">
      <c r="A1379" t="s">
        <v>17</v>
      </c>
      <c r="B1379" t="s">
        <v>202</v>
      </c>
      <c r="C1379" s="1">
        <v>42265</v>
      </c>
      <c r="D1379" t="s">
        <v>400</v>
      </c>
      <c r="E1379">
        <v>13101001</v>
      </c>
      <c r="F1379" t="s">
        <v>2894</v>
      </c>
      <c r="G1379" s="4">
        <v>42643</v>
      </c>
      <c r="H1379" t="s">
        <v>66</v>
      </c>
      <c r="I1379" s="2">
        <v>3170.4</v>
      </c>
      <c r="J1379">
        <v>0</v>
      </c>
      <c r="K1379" s="2">
        <v>3170.4</v>
      </c>
      <c r="L1379" s="3">
        <v>3.2904</v>
      </c>
      <c r="M1379" s="2">
        <v>10431.88416</v>
      </c>
      <c r="N1379" s="3">
        <f t="array" ref="N1379">$D$4</f>
        <v>3.55</v>
      </c>
      <c r="O1379" s="2">
        <f t="array" ref="O1379">IF(Tabela_padrão__GM_CONTAS_PAGAR_ABERTOS[[#This Row],[SIGLA_MOEDA]]="US$",Tabela_padrão__GM_CONTAS_PAGAR_ABERTOS[[#This Row],[VALOR_DOCUM]]*$D$4,Tabela_padrão__GM_CONTAS_PAGAR_ABERTOS[[#This Row],[SALDO_CONVERTIDO]])</f>
        <v>11254.92</v>
      </c>
      <c r="P1379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1379" t="s">
        <v>28</v>
      </c>
      <c r="R1379" t="s">
        <v>2895</v>
      </c>
      <c r="S1379" s="1">
        <v>42557</v>
      </c>
      <c r="T1379" t="s">
        <v>2896</v>
      </c>
      <c r="U1379" s="3">
        <v>3.8921000000000001</v>
      </c>
      <c r="V1379" s="2">
        <f>Tabela_padrão__GM_CONTAS_PAGAR_ABERTOS[[#This Row],[PTAX DESEMB]]*Tabela_padrão__GM_CONTAS_PAGAR_ABERTOS[[#This Row],[VALOR_DOCUM]]</f>
        <v>12339.513840000001</v>
      </c>
    </row>
    <row r="1380" spans="1:22" hidden="1" x14ac:dyDescent="0.2">
      <c r="A1380" t="s">
        <v>17</v>
      </c>
      <c r="B1380" t="s">
        <v>25</v>
      </c>
      <c r="C1380" s="1">
        <v>42318</v>
      </c>
      <c r="D1380" t="s">
        <v>404</v>
      </c>
      <c r="E1380">
        <v>13115024</v>
      </c>
      <c r="F1380" t="s">
        <v>2897</v>
      </c>
      <c r="G1380" s="4">
        <v>42352</v>
      </c>
      <c r="H1380" t="s">
        <v>21</v>
      </c>
      <c r="I1380" s="2">
        <v>3503.43</v>
      </c>
      <c r="J1380">
        <v>0</v>
      </c>
      <c r="K1380" s="2">
        <v>3503.43</v>
      </c>
      <c r="L1380" s="3">
        <v>1</v>
      </c>
      <c r="M1380" s="2">
        <v>3503.43</v>
      </c>
      <c r="N1380" s="3">
        <f t="array" ref="N1380">$D$4</f>
        <v>3.55</v>
      </c>
      <c r="O1380" s="2">
        <f t="array" ref="O1380">IF(Tabela_padrão__GM_CONTAS_PAGAR_ABERTOS[[#This Row],[SIGLA_MOEDA]]="US$",Tabela_padrão__GM_CONTAS_PAGAR_ABERTOS[[#This Row],[VALOR_DOCUM]]*$D$4,Tabela_padrão__GM_CONTAS_PAGAR_ABERTOS[[#This Row],[SALDO_CONVERTIDO]])</f>
        <v>3503.43</v>
      </c>
      <c r="P13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0" t="s">
        <v>2898</v>
      </c>
      <c r="R1380" t="s">
        <v>2899</v>
      </c>
      <c r="S1380" s="1">
        <v>42557</v>
      </c>
      <c r="T1380" t="s">
        <v>2900</v>
      </c>
      <c r="U1380" s="3">
        <v>3.7928000000000002</v>
      </c>
      <c r="V1380" s="2">
        <f>Tabela_padrão__GM_CONTAS_PAGAR_ABERTOS[[#This Row],[PTAX DESEMB]]*Tabela_padrão__GM_CONTAS_PAGAR_ABERTOS[[#This Row],[VALOR_DOCUM]]</f>
        <v>13287.809304</v>
      </c>
    </row>
    <row r="1381" spans="1:22" hidden="1" x14ac:dyDescent="0.2">
      <c r="A1381" t="s">
        <v>17</v>
      </c>
      <c r="B1381" t="s">
        <v>18</v>
      </c>
      <c r="C1381" s="1">
        <v>42374</v>
      </c>
      <c r="D1381" t="s">
        <v>412</v>
      </c>
      <c r="E1381">
        <v>13180003</v>
      </c>
      <c r="F1381" t="s">
        <v>413</v>
      </c>
      <c r="G1381" s="4">
        <v>42618</v>
      </c>
      <c r="H1381" t="s">
        <v>21</v>
      </c>
      <c r="I1381" s="2">
        <v>34000</v>
      </c>
      <c r="J1381">
        <v>31950</v>
      </c>
      <c r="K1381" s="2">
        <v>2050</v>
      </c>
      <c r="L1381" s="3">
        <v>1</v>
      </c>
      <c r="M1381" s="2">
        <v>2050</v>
      </c>
      <c r="N1381" s="3">
        <f t="array" ref="N1381">$D$4</f>
        <v>3.55</v>
      </c>
      <c r="O1381" s="2">
        <f t="array" ref="O1381">IF(Tabela_padrão__GM_CONTAS_PAGAR_ABERTOS[[#This Row],[SIGLA_MOEDA]]="US$",Tabela_padrão__GM_CONTAS_PAGAR_ABERTOS[[#This Row],[VALOR_DOCUM]]*$D$4,Tabela_padrão__GM_CONTAS_PAGAR_ABERTOS[[#This Row],[SALDO_CONVERTIDO]])</f>
        <v>2050</v>
      </c>
      <c r="P13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1" t="s">
        <v>414</v>
      </c>
      <c r="R1381" t="s">
        <v>415</v>
      </c>
      <c r="S1381" s="1">
        <v>42557</v>
      </c>
      <c r="T1381" t="s">
        <v>2901</v>
      </c>
      <c r="U1381" s="3">
        <v>4.0387000000000004</v>
      </c>
      <c r="V1381" s="2">
        <f>Tabela_padrão__GM_CONTAS_PAGAR_ABERTOS[[#This Row],[PTAX DESEMB]]*Tabela_padrão__GM_CONTAS_PAGAR_ABERTOS[[#This Row],[VALOR_DOCUM]]</f>
        <v>137315.80000000002</v>
      </c>
    </row>
    <row r="1382" spans="1:22" hidden="1" x14ac:dyDescent="0.2">
      <c r="A1382" t="s">
        <v>17</v>
      </c>
      <c r="B1382" t="s">
        <v>25</v>
      </c>
      <c r="C1382" s="1">
        <v>42342</v>
      </c>
      <c r="D1382" t="s">
        <v>2902</v>
      </c>
      <c r="E1382">
        <v>13101001</v>
      </c>
      <c r="F1382" t="s">
        <v>2903</v>
      </c>
      <c r="G1382" s="4">
        <v>42643</v>
      </c>
      <c r="H1382" t="s">
        <v>66</v>
      </c>
      <c r="I1382" s="2">
        <v>328900</v>
      </c>
      <c r="J1382">
        <v>11440</v>
      </c>
      <c r="K1382" s="2">
        <v>317460</v>
      </c>
      <c r="L1382" s="3">
        <v>3.2904</v>
      </c>
      <c r="M1382" s="2">
        <v>1044570.384</v>
      </c>
      <c r="N1382" s="3">
        <f t="array" ref="N1382">$D$4</f>
        <v>3.55</v>
      </c>
      <c r="O1382" s="2">
        <f t="array" ref="O1382">IF(Tabela_padrão__GM_CONTAS_PAGAR_ABERTOS[[#This Row],[SIGLA_MOEDA]]="US$",Tabela_padrão__GM_CONTAS_PAGAR_ABERTOS[[#This Row],[VALOR_DOCUM]]*$D$4,Tabela_padrão__GM_CONTAS_PAGAR_ABERTOS[[#This Row],[SALDO_CONVERTIDO]])</f>
        <v>1167595</v>
      </c>
      <c r="P1382" s="5">
        <f>(Tabela_padrão__GM_CONTAS_PAGAR_ABERTOS[[#This Row],[Saldo Projetado]]-Tabela_padrão__GM_CONTAS_PAGAR_ABERTOS[[#This Row],[SALDO_CONVERTIDO]])/Tabela_padrão__GM_CONTAS_PAGAR_ABERTOS[[#This Row],[Saldo Projetado]]</f>
        <v>0.10536582976117578</v>
      </c>
      <c r="Q1382" t="s">
        <v>28</v>
      </c>
      <c r="R1382" t="s">
        <v>492</v>
      </c>
      <c r="S1382" s="1">
        <v>42557</v>
      </c>
      <c r="T1382" t="s">
        <v>2904</v>
      </c>
      <c r="U1382" s="3">
        <v>3.7970000000000002</v>
      </c>
      <c r="V1382" s="2">
        <f>Tabela_padrão__GM_CONTAS_PAGAR_ABERTOS[[#This Row],[PTAX DESEMB]]*Tabela_padrão__GM_CONTAS_PAGAR_ABERTOS[[#This Row],[VALOR_DOCUM]]</f>
        <v>1248833.3</v>
      </c>
    </row>
    <row r="1383" spans="1:22" hidden="1" x14ac:dyDescent="0.2">
      <c r="A1383" t="s">
        <v>17</v>
      </c>
      <c r="B1383" t="s">
        <v>160</v>
      </c>
      <c r="C1383" s="1">
        <v>42348</v>
      </c>
      <c r="D1383" t="s">
        <v>400</v>
      </c>
      <c r="E1383">
        <v>13101001</v>
      </c>
      <c r="F1383" t="s">
        <v>2905</v>
      </c>
      <c r="G1383" s="4">
        <v>42643</v>
      </c>
      <c r="H1383" t="s">
        <v>66</v>
      </c>
      <c r="I1383" s="2">
        <v>15390</v>
      </c>
      <c r="J1383">
        <v>0</v>
      </c>
      <c r="K1383" s="2">
        <v>15390</v>
      </c>
      <c r="L1383" s="3">
        <v>3.2904</v>
      </c>
      <c r="M1383" s="2">
        <v>50639.256000000001</v>
      </c>
      <c r="N1383" s="3">
        <f t="array" ref="N1383">$D$4</f>
        <v>3.55</v>
      </c>
      <c r="O1383" s="2">
        <f t="array" ref="O1383">IF(Tabela_padrão__GM_CONTAS_PAGAR_ABERTOS[[#This Row],[SIGLA_MOEDA]]="US$",Tabela_padrão__GM_CONTAS_PAGAR_ABERTOS[[#This Row],[VALOR_DOCUM]]*$D$4,Tabela_padrão__GM_CONTAS_PAGAR_ABERTOS[[#This Row],[SALDO_CONVERTIDO]])</f>
        <v>54634.5</v>
      </c>
      <c r="P1383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1383" t="s">
        <v>28</v>
      </c>
      <c r="R1383" t="s">
        <v>492</v>
      </c>
      <c r="S1383" s="1">
        <v>42557</v>
      </c>
      <c r="T1383" t="s">
        <v>2906</v>
      </c>
      <c r="U1383" s="3">
        <v>3.758</v>
      </c>
      <c r="V1383" s="2">
        <f>Tabela_padrão__GM_CONTAS_PAGAR_ABERTOS[[#This Row],[PTAX DESEMB]]*Tabela_padrão__GM_CONTAS_PAGAR_ABERTOS[[#This Row],[VALOR_DOCUM]]</f>
        <v>57835.62</v>
      </c>
    </row>
    <row r="1384" spans="1:22" hidden="1" x14ac:dyDescent="0.2">
      <c r="A1384" t="s">
        <v>17</v>
      </c>
      <c r="B1384" t="s">
        <v>18</v>
      </c>
      <c r="C1384" s="1">
        <v>42150</v>
      </c>
      <c r="D1384" t="s">
        <v>60</v>
      </c>
      <c r="E1384">
        <v>13140001</v>
      </c>
      <c r="F1384" t="s">
        <v>315</v>
      </c>
      <c r="G1384" s="4">
        <v>43054</v>
      </c>
      <c r="H1384" t="s">
        <v>21</v>
      </c>
      <c r="I1384" s="2">
        <v>47207.11</v>
      </c>
      <c r="K1384" s="2">
        <v>47207.11</v>
      </c>
      <c r="L1384" s="3">
        <v>1</v>
      </c>
      <c r="M1384" s="2">
        <v>47207.11</v>
      </c>
      <c r="N1384" s="3">
        <f t="array" ref="N1384">$D$4</f>
        <v>3.55</v>
      </c>
      <c r="O1384" s="2">
        <f t="array" ref="O1384">IF(Tabela_padrão__GM_CONTAS_PAGAR_ABERTOS[[#This Row],[SIGLA_MOEDA]]="US$",Tabela_padrão__GM_CONTAS_PAGAR_ABERTOS[[#This Row],[VALOR_DOCUM]]*$D$4,Tabela_padrão__GM_CONTAS_PAGAR_ABERTOS[[#This Row],[SALDO_CONVERTIDO]])</f>
        <v>47207.11</v>
      </c>
      <c r="P13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4" t="s">
        <v>47</v>
      </c>
      <c r="R1384" t="s">
        <v>316</v>
      </c>
      <c r="S1384" s="1">
        <v>42557</v>
      </c>
      <c r="T1384" t="s">
        <v>1308</v>
      </c>
      <c r="U1384" s="3">
        <v>3.1212</v>
      </c>
      <c r="V1384" s="2">
        <f>Tabela_padrão__GM_CONTAS_PAGAR_ABERTOS[[#This Row],[PTAX DESEMB]]*Tabela_padrão__GM_CONTAS_PAGAR_ABERTOS[[#This Row],[VALOR_DOCUM]]</f>
        <v>147342.83173199999</v>
      </c>
    </row>
    <row r="1385" spans="1:22" hidden="1" x14ac:dyDescent="0.2">
      <c r="A1385" t="s">
        <v>45</v>
      </c>
      <c r="B1385" t="s">
        <v>18</v>
      </c>
      <c r="C1385" s="1">
        <v>41339</v>
      </c>
      <c r="D1385" t="s">
        <v>91</v>
      </c>
      <c r="E1385">
        <v>19105002</v>
      </c>
      <c r="F1385" t="s">
        <v>92</v>
      </c>
      <c r="G1385" s="4">
        <v>43054</v>
      </c>
      <c r="H1385" t="s">
        <v>21</v>
      </c>
      <c r="I1385" s="2">
        <v>20000</v>
      </c>
      <c r="K1385" s="2">
        <v>20000</v>
      </c>
      <c r="L1385" s="3">
        <v>1</v>
      </c>
      <c r="M1385" s="2">
        <v>20000</v>
      </c>
      <c r="N1385" s="3">
        <f t="array" ref="N1385">$D$4</f>
        <v>3.55</v>
      </c>
      <c r="O1385" s="2">
        <f t="array" ref="O1385">IF(Tabela_padrão__GM_CONTAS_PAGAR_ABERTOS[[#This Row],[SIGLA_MOEDA]]="US$",Tabela_padrão__GM_CONTAS_PAGAR_ABERTOS[[#This Row],[VALOR_DOCUM]]*$D$4,Tabela_padrão__GM_CONTAS_PAGAR_ABERTOS[[#This Row],[SALDO_CONVERTIDO]])</f>
        <v>20000</v>
      </c>
      <c r="P13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5" t="s">
        <v>93</v>
      </c>
      <c r="R1385" t="s">
        <v>94</v>
      </c>
      <c r="S1385" s="1">
        <v>42557</v>
      </c>
      <c r="T1385" t="s">
        <v>1968</v>
      </c>
      <c r="U1385" s="3">
        <v>1.9693000000000001</v>
      </c>
      <c r="V1385" s="2">
        <f>Tabela_padrão__GM_CONTAS_PAGAR_ABERTOS[[#This Row],[PTAX DESEMB]]*Tabela_padrão__GM_CONTAS_PAGAR_ABERTOS[[#This Row],[VALOR_DOCUM]]</f>
        <v>39386</v>
      </c>
    </row>
    <row r="1386" spans="1:22" hidden="1" x14ac:dyDescent="0.2">
      <c r="A1386" t="s">
        <v>45</v>
      </c>
      <c r="B1386" t="s">
        <v>18</v>
      </c>
      <c r="C1386" s="1">
        <v>41339</v>
      </c>
      <c r="D1386" t="s">
        <v>91</v>
      </c>
      <c r="E1386">
        <v>13140001</v>
      </c>
      <c r="F1386" t="s">
        <v>92</v>
      </c>
      <c r="G1386" s="4">
        <v>43054</v>
      </c>
      <c r="H1386" t="s">
        <v>21</v>
      </c>
      <c r="I1386" s="2">
        <v>85.14</v>
      </c>
      <c r="K1386" s="2">
        <v>85.14</v>
      </c>
      <c r="L1386" s="3">
        <v>1</v>
      </c>
      <c r="M1386" s="2">
        <v>85.14</v>
      </c>
      <c r="N1386" s="3">
        <f t="array" ref="N1386">$D$4</f>
        <v>3.55</v>
      </c>
      <c r="O1386" s="2">
        <f t="array" ref="O1386">IF(Tabela_padrão__GM_CONTAS_PAGAR_ABERTOS[[#This Row],[SIGLA_MOEDA]]="US$",Tabela_padrão__GM_CONTAS_PAGAR_ABERTOS[[#This Row],[VALOR_DOCUM]]*$D$4,Tabela_padrão__GM_CONTAS_PAGAR_ABERTOS[[#This Row],[SALDO_CONVERTIDO]])</f>
        <v>85.14</v>
      </c>
      <c r="P13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6" t="s">
        <v>47</v>
      </c>
      <c r="R1386" t="s">
        <v>94</v>
      </c>
      <c r="S1386" s="1">
        <v>42557</v>
      </c>
      <c r="T1386" t="s">
        <v>1995</v>
      </c>
      <c r="U1386" s="3">
        <v>1.9693000000000001</v>
      </c>
      <c r="V1386" s="2">
        <f>Tabela_padrão__GM_CONTAS_PAGAR_ABERTOS[[#This Row],[PTAX DESEMB]]*Tabela_padrão__GM_CONTAS_PAGAR_ABERTOS[[#This Row],[VALOR_DOCUM]]</f>
        <v>167.666202</v>
      </c>
    </row>
    <row r="1387" spans="1:22" hidden="1" x14ac:dyDescent="0.2">
      <c r="A1387" t="s">
        <v>17</v>
      </c>
      <c r="B1387" t="s">
        <v>80</v>
      </c>
      <c r="C1387" s="1">
        <v>41358</v>
      </c>
      <c r="D1387" t="s">
        <v>19</v>
      </c>
      <c r="E1387">
        <v>19105002</v>
      </c>
      <c r="F1387" t="s">
        <v>81</v>
      </c>
      <c r="G1387" s="4">
        <v>43054</v>
      </c>
      <c r="H1387" t="s">
        <v>21</v>
      </c>
      <c r="I1387" s="2">
        <v>51000</v>
      </c>
      <c r="K1387" s="2">
        <v>51000</v>
      </c>
      <c r="L1387" s="3">
        <v>1</v>
      </c>
      <c r="M1387" s="2">
        <v>51000</v>
      </c>
      <c r="N1387" s="3">
        <f t="array" ref="N1387">$D$4</f>
        <v>3.55</v>
      </c>
      <c r="O1387" s="2">
        <f t="array" ref="O1387">IF(Tabela_padrão__GM_CONTAS_PAGAR_ABERTOS[[#This Row],[SIGLA_MOEDA]]="US$",Tabela_padrão__GM_CONTAS_PAGAR_ABERTOS[[#This Row],[VALOR_DOCUM]]*$D$4,Tabela_padrão__GM_CONTAS_PAGAR_ABERTOS[[#This Row],[SALDO_CONVERTIDO]])</f>
        <v>51000</v>
      </c>
      <c r="P13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7" t="s">
        <v>22</v>
      </c>
      <c r="R1387" t="s">
        <v>82</v>
      </c>
      <c r="S1387" s="1">
        <v>42557</v>
      </c>
      <c r="T1387" t="s">
        <v>2703</v>
      </c>
      <c r="U1387" s="3">
        <v>2.0125999999999999</v>
      </c>
      <c r="V1387" s="2">
        <f>Tabela_padrão__GM_CONTAS_PAGAR_ABERTOS[[#This Row],[PTAX DESEMB]]*Tabela_padrão__GM_CONTAS_PAGAR_ABERTOS[[#This Row],[VALOR_DOCUM]]</f>
        <v>102642.59999999999</v>
      </c>
    </row>
    <row r="1388" spans="1:22" hidden="1" x14ac:dyDescent="0.2">
      <c r="A1388" t="s">
        <v>17</v>
      </c>
      <c r="B1388" t="s">
        <v>18</v>
      </c>
      <c r="C1388" s="1">
        <v>42379</v>
      </c>
      <c r="D1388" t="s">
        <v>425</v>
      </c>
      <c r="E1388">
        <v>13130024</v>
      </c>
      <c r="F1388" t="s">
        <v>426</v>
      </c>
      <c r="G1388" s="4">
        <v>42592</v>
      </c>
      <c r="H1388" t="s">
        <v>21</v>
      </c>
      <c r="I1388" s="2">
        <v>200</v>
      </c>
      <c r="K1388" s="2">
        <v>200</v>
      </c>
      <c r="L1388" s="3">
        <v>1</v>
      </c>
      <c r="M1388" s="2">
        <v>200</v>
      </c>
      <c r="N1388" s="3">
        <f t="array" ref="N1388">$D$4</f>
        <v>3.55</v>
      </c>
      <c r="O1388" s="2">
        <f t="array" ref="O1388">IF(Tabela_padrão__GM_CONTAS_PAGAR_ABERTOS[[#This Row],[SIGLA_MOEDA]]="US$",Tabela_padrão__GM_CONTAS_PAGAR_ABERTOS[[#This Row],[VALOR_DOCUM]]*$D$4,Tabela_padrão__GM_CONTAS_PAGAR_ABERTOS[[#This Row],[SALDO_CONVERTIDO]])</f>
        <v>200</v>
      </c>
      <c r="P13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8" t="s">
        <v>362</v>
      </c>
      <c r="R1388" t="s">
        <v>427</v>
      </c>
      <c r="S1388" s="1">
        <v>42557</v>
      </c>
      <c r="T1388" t="s">
        <v>2913</v>
      </c>
      <c r="U1388" s="3">
        <v>4.0250000000000004</v>
      </c>
      <c r="V1388" s="2">
        <f>Tabela_padrão__GM_CONTAS_PAGAR_ABERTOS[[#This Row],[PTAX DESEMB]]*Tabela_padrão__GM_CONTAS_PAGAR_ABERTOS[[#This Row],[VALOR_DOCUM]]</f>
        <v>805.00000000000011</v>
      </c>
    </row>
    <row r="1389" spans="1:22" hidden="1" x14ac:dyDescent="0.2">
      <c r="A1389" t="s">
        <v>17</v>
      </c>
      <c r="B1389" t="s">
        <v>18</v>
      </c>
      <c r="C1389" s="1">
        <v>42376</v>
      </c>
      <c r="D1389" t="s">
        <v>429</v>
      </c>
      <c r="E1389">
        <v>13180004</v>
      </c>
      <c r="F1389" t="s">
        <v>430</v>
      </c>
      <c r="G1389" s="4">
        <v>42587</v>
      </c>
      <c r="H1389" t="s">
        <v>21</v>
      </c>
      <c r="I1389" s="2">
        <v>30000</v>
      </c>
      <c r="J1389">
        <v>6107.62</v>
      </c>
      <c r="K1389" s="2">
        <v>23892.38</v>
      </c>
      <c r="L1389" s="3">
        <v>1</v>
      </c>
      <c r="M1389" s="2">
        <v>23892.38</v>
      </c>
      <c r="N1389" s="3">
        <f t="array" ref="N1389">$D$4</f>
        <v>3.55</v>
      </c>
      <c r="O1389" s="2">
        <f t="array" ref="O1389">IF(Tabela_padrão__GM_CONTAS_PAGAR_ABERTOS[[#This Row],[SIGLA_MOEDA]]="US$",Tabela_padrão__GM_CONTAS_PAGAR_ABERTOS[[#This Row],[VALOR_DOCUM]]*$D$4,Tabela_padrão__GM_CONTAS_PAGAR_ABERTOS[[#This Row],[SALDO_CONVERTIDO]])</f>
        <v>23892.38</v>
      </c>
      <c r="P13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89" t="s">
        <v>414</v>
      </c>
      <c r="R1389" t="s">
        <v>431</v>
      </c>
      <c r="S1389" s="1">
        <v>42557</v>
      </c>
      <c r="T1389" t="s">
        <v>2914</v>
      </c>
      <c r="U1389" s="3">
        <v>4.0303000000000004</v>
      </c>
      <c r="V1389" s="2">
        <f>Tabela_padrão__GM_CONTAS_PAGAR_ABERTOS[[#This Row],[PTAX DESEMB]]*Tabela_padrão__GM_CONTAS_PAGAR_ABERTOS[[#This Row],[VALOR_DOCUM]]</f>
        <v>120909.00000000001</v>
      </c>
    </row>
    <row r="1390" spans="1:22" hidden="1" x14ac:dyDescent="0.2">
      <c r="A1390" t="s">
        <v>17</v>
      </c>
      <c r="B1390" t="s">
        <v>18</v>
      </c>
      <c r="C1390" s="1">
        <v>42376</v>
      </c>
      <c r="D1390" t="s">
        <v>578</v>
      </c>
      <c r="E1390">
        <v>13180002</v>
      </c>
      <c r="F1390" t="s">
        <v>413</v>
      </c>
      <c r="G1390" s="4">
        <v>42740</v>
      </c>
      <c r="H1390" t="s">
        <v>21</v>
      </c>
      <c r="I1390" s="2">
        <v>34000</v>
      </c>
      <c r="K1390" s="2">
        <v>34000</v>
      </c>
      <c r="L1390" s="3">
        <v>1</v>
      </c>
      <c r="M1390" s="2">
        <v>34000</v>
      </c>
      <c r="N1390" s="3">
        <f t="array" ref="N1390">$D$4</f>
        <v>3.55</v>
      </c>
      <c r="O1390" s="2">
        <f t="array" ref="O1390">IF(Tabela_padrão__GM_CONTAS_PAGAR_ABERTOS[[#This Row],[SIGLA_MOEDA]]="US$",Tabela_padrão__GM_CONTAS_PAGAR_ABERTOS[[#This Row],[VALOR_DOCUM]]*$D$4,Tabela_padrão__GM_CONTAS_PAGAR_ABERTOS[[#This Row],[SALDO_CONVERTIDO]])</f>
        <v>34000</v>
      </c>
      <c r="P13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0" t="s">
        <v>414</v>
      </c>
      <c r="R1390" t="s">
        <v>1365</v>
      </c>
      <c r="S1390" s="1">
        <v>42557</v>
      </c>
      <c r="T1390" t="s">
        <v>2915</v>
      </c>
      <c r="U1390" s="3">
        <v>4.0303000000000004</v>
      </c>
      <c r="V1390" s="2">
        <f>Tabela_padrão__GM_CONTAS_PAGAR_ABERTOS[[#This Row],[PTAX DESEMB]]*Tabela_padrão__GM_CONTAS_PAGAR_ABERTOS[[#This Row],[VALOR_DOCUM]]</f>
        <v>137030.20000000001</v>
      </c>
    </row>
    <row r="1391" spans="1:22" hidden="1" x14ac:dyDescent="0.2">
      <c r="A1391" t="s">
        <v>45</v>
      </c>
      <c r="B1391" t="s">
        <v>18</v>
      </c>
      <c r="C1391" s="1">
        <v>41319</v>
      </c>
      <c r="D1391" t="s">
        <v>91</v>
      </c>
      <c r="E1391">
        <v>13140001</v>
      </c>
      <c r="F1391" t="s">
        <v>99</v>
      </c>
      <c r="G1391" s="4">
        <v>43054</v>
      </c>
      <c r="H1391" t="s">
        <v>21</v>
      </c>
      <c r="I1391" s="2">
        <v>17.84</v>
      </c>
      <c r="K1391" s="2">
        <v>17.84</v>
      </c>
      <c r="L1391" s="3">
        <v>1</v>
      </c>
      <c r="M1391" s="2">
        <v>17.84</v>
      </c>
      <c r="N1391" s="3">
        <f t="array" ref="N1391">$D$4</f>
        <v>3.55</v>
      </c>
      <c r="O1391" s="2">
        <f t="array" ref="O1391">IF(Tabela_padrão__GM_CONTAS_PAGAR_ABERTOS[[#This Row],[SIGLA_MOEDA]]="US$",Tabela_padrão__GM_CONTAS_PAGAR_ABERTOS[[#This Row],[VALOR_DOCUM]]*$D$4,Tabela_padrão__GM_CONTAS_PAGAR_ABERTOS[[#This Row],[SALDO_CONVERTIDO]])</f>
        <v>17.84</v>
      </c>
      <c r="P13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1" t="s">
        <v>47</v>
      </c>
      <c r="R1391" t="s">
        <v>100</v>
      </c>
      <c r="S1391" s="1">
        <v>42557</v>
      </c>
      <c r="T1391" t="s">
        <v>2734</v>
      </c>
      <c r="U1391" s="3">
        <v>1.9670000000000001</v>
      </c>
      <c r="V1391" s="2">
        <f>Tabela_padrão__GM_CONTAS_PAGAR_ABERTOS[[#This Row],[PTAX DESEMB]]*Tabela_padrão__GM_CONTAS_PAGAR_ABERTOS[[#This Row],[VALOR_DOCUM]]</f>
        <v>35.091280000000005</v>
      </c>
    </row>
    <row r="1392" spans="1:22" hidden="1" x14ac:dyDescent="0.2">
      <c r="A1392" t="s">
        <v>17</v>
      </c>
      <c r="B1392" t="s">
        <v>18</v>
      </c>
      <c r="C1392" s="1">
        <v>42374</v>
      </c>
      <c r="D1392" t="s">
        <v>56</v>
      </c>
      <c r="E1392">
        <v>13130017</v>
      </c>
      <c r="F1392" t="s">
        <v>2917</v>
      </c>
      <c r="G1392" s="4">
        <v>42587</v>
      </c>
      <c r="H1392" t="s">
        <v>21</v>
      </c>
      <c r="I1392" s="2">
        <v>709.2</v>
      </c>
      <c r="K1392" s="2">
        <v>709.2</v>
      </c>
      <c r="L1392" s="3">
        <v>1</v>
      </c>
      <c r="M1392" s="2">
        <v>709.2</v>
      </c>
      <c r="N1392" s="3">
        <f t="array" ref="N1392">$D$4</f>
        <v>3.55</v>
      </c>
      <c r="O1392" s="2">
        <f t="array" ref="O1392">IF(Tabela_padrão__GM_CONTAS_PAGAR_ABERTOS[[#This Row],[SIGLA_MOEDA]]="US$",Tabela_padrão__GM_CONTAS_PAGAR_ABERTOS[[#This Row],[VALOR_DOCUM]]*$D$4,Tabela_padrão__GM_CONTAS_PAGAR_ABERTOS[[#This Row],[SALDO_CONVERTIDO]])</f>
        <v>709.2</v>
      </c>
      <c r="P13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2" t="s">
        <v>458</v>
      </c>
      <c r="R1392" t="s">
        <v>2918</v>
      </c>
      <c r="S1392" s="1">
        <v>42557</v>
      </c>
      <c r="T1392" t="s">
        <v>2919</v>
      </c>
      <c r="U1392" s="3">
        <v>4.0387000000000004</v>
      </c>
      <c r="V1392" s="2">
        <f>Tabela_padrão__GM_CONTAS_PAGAR_ABERTOS[[#This Row],[PTAX DESEMB]]*Tabela_padrão__GM_CONTAS_PAGAR_ABERTOS[[#This Row],[VALOR_DOCUM]]</f>
        <v>2864.2460400000004</v>
      </c>
    </row>
    <row r="1393" spans="1:22" hidden="1" x14ac:dyDescent="0.2">
      <c r="A1393" t="s">
        <v>17</v>
      </c>
      <c r="B1393" t="s">
        <v>18</v>
      </c>
      <c r="C1393" s="1">
        <v>42374</v>
      </c>
      <c r="D1393" t="s">
        <v>56</v>
      </c>
      <c r="E1393">
        <v>13130017</v>
      </c>
      <c r="F1393" t="s">
        <v>2917</v>
      </c>
      <c r="G1393" s="4">
        <v>42648</v>
      </c>
      <c r="H1393" t="s">
        <v>21</v>
      </c>
      <c r="I1393" s="2">
        <v>709.2</v>
      </c>
      <c r="K1393" s="2">
        <v>709.2</v>
      </c>
      <c r="L1393" s="3">
        <v>1</v>
      </c>
      <c r="M1393" s="2">
        <v>709.2</v>
      </c>
      <c r="N1393" s="3">
        <f t="array" ref="N1393">$D$4</f>
        <v>3.55</v>
      </c>
      <c r="O1393" s="2">
        <f t="array" ref="O1393">IF(Tabela_padrão__GM_CONTAS_PAGAR_ABERTOS[[#This Row],[SIGLA_MOEDA]]="US$",Tabela_padrão__GM_CONTAS_PAGAR_ABERTOS[[#This Row],[VALOR_DOCUM]]*$D$4,Tabela_padrão__GM_CONTAS_PAGAR_ABERTOS[[#This Row],[SALDO_CONVERTIDO]])</f>
        <v>709.2</v>
      </c>
      <c r="P13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3" t="s">
        <v>458</v>
      </c>
      <c r="R1393" t="s">
        <v>2918</v>
      </c>
      <c r="S1393" s="1">
        <v>42557</v>
      </c>
      <c r="T1393" t="s">
        <v>2920</v>
      </c>
      <c r="U1393" s="3">
        <v>4.0387000000000004</v>
      </c>
      <c r="V1393" s="2">
        <f>Tabela_padrão__GM_CONTAS_PAGAR_ABERTOS[[#This Row],[PTAX DESEMB]]*Tabela_padrão__GM_CONTAS_PAGAR_ABERTOS[[#This Row],[VALOR_DOCUM]]</f>
        <v>2864.2460400000004</v>
      </c>
    </row>
    <row r="1394" spans="1:22" hidden="1" x14ac:dyDescent="0.2">
      <c r="A1394" t="s">
        <v>285</v>
      </c>
      <c r="B1394" t="s">
        <v>18</v>
      </c>
      <c r="C1394" s="1">
        <v>42383</v>
      </c>
      <c r="D1394" t="s">
        <v>2921</v>
      </c>
      <c r="E1394">
        <v>13130004</v>
      </c>
      <c r="F1394" t="s">
        <v>2922</v>
      </c>
      <c r="G1394" s="4">
        <v>42414</v>
      </c>
      <c r="H1394" t="s">
        <v>21</v>
      </c>
      <c r="I1394" s="2">
        <v>31257.38</v>
      </c>
      <c r="J1394">
        <v>0</v>
      </c>
      <c r="K1394" s="2">
        <v>31257.38</v>
      </c>
      <c r="L1394" s="3">
        <v>1</v>
      </c>
      <c r="M1394" s="2">
        <v>31257.38</v>
      </c>
      <c r="N1394" s="3">
        <f t="array" ref="N1394">$D$4</f>
        <v>3.55</v>
      </c>
      <c r="O1394" s="2">
        <f t="array" ref="O1394">IF(Tabela_padrão__GM_CONTAS_PAGAR_ABERTOS[[#This Row],[SIGLA_MOEDA]]="US$",Tabela_padrão__GM_CONTAS_PAGAR_ABERTOS[[#This Row],[VALOR_DOCUM]]*$D$4,Tabela_padrão__GM_CONTAS_PAGAR_ABERTOS[[#This Row],[SALDO_CONVERTIDO]])</f>
        <v>31257.38</v>
      </c>
      <c r="P13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4" t="s">
        <v>28</v>
      </c>
      <c r="R1394" t="s">
        <v>2923</v>
      </c>
      <c r="S1394" s="1">
        <v>42557</v>
      </c>
      <c r="T1394" t="s">
        <v>2924</v>
      </c>
      <c r="U1394" s="3">
        <v>3.9863</v>
      </c>
      <c r="V1394" s="2">
        <f>Tabela_padrão__GM_CONTAS_PAGAR_ABERTOS[[#This Row],[PTAX DESEMB]]*Tabela_padrão__GM_CONTAS_PAGAR_ABERTOS[[#This Row],[VALOR_DOCUM]]</f>
        <v>124601.293894</v>
      </c>
    </row>
    <row r="1395" spans="1:22" hidden="1" x14ac:dyDescent="0.2">
      <c r="A1395" t="s">
        <v>17</v>
      </c>
      <c r="B1395" t="s">
        <v>18</v>
      </c>
      <c r="C1395" s="1">
        <v>42376</v>
      </c>
      <c r="D1395" t="s">
        <v>286</v>
      </c>
      <c r="E1395">
        <v>13180001</v>
      </c>
      <c r="F1395" t="s">
        <v>413</v>
      </c>
      <c r="G1395" s="4">
        <v>42556</v>
      </c>
      <c r="H1395" t="s">
        <v>21</v>
      </c>
      <c r="I1395" s="2">
        <v>30000</v>
      </c>
      <c r="J1395">
        <v>534</v>
      </c>
      <c r="K1395" s="2">
        <v>29466</v>
      </c>
      <c r="L1395" s="3">
        <v>1</v>
      </c>
      <c r="M1395" s="2">
        <v>29466</v>
      </c>
      <c r="N1395" s="3">
        <f t="array" ref="N1395">$D$4</f>
        <v>3.55</v>
      </c>
      <c r="O1395" s="2">
        <f t="array" ref="O1395">IF(Tabela_padrão__GM_CONTAS_PAGAR_ABERTOS[[#This Row],[SIGLA_MOEDA]]="US$",Tabela_padrão__GM_CONTAS_PAGAR_ABERTOS[[#This Row],[VALOR_DOCUM]]*$D$4,Tabela_padrão__GM_CONTAS_PAGAR_ABERTOS[[#This Row],[SALDO_CONVERTIDO]])</f>
        <v>29466</v>
      </c>
      <c r="P13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5" t="s">
        <v>414</v>
      </c>
      <c r="R1395" t="s">
        <v>1378</v>
      </c>
      <c r="S1395" s="1">
        <v>42557</v>
      </c>
      <c r="T1395" t="s">
        <v>2925</v>
      </c>
      <c r="U1395" s="3">
        <v>4.0303000000000004</v>
      </c>
      <c r="V1395" s="2">
        <f>Tabela_padrão__GM_CONTAS_PAGAR_ABERTOS[[#This Row],[PTAX DESEMB]]*Tabela_padrão__GM_CONTAS_PAGAR_ABERTOS[[#This Row],[VALOR_DOCUM]]</f>
        <v>120909.00000000001</v>
      </c>
    </row>
    <row r="1396" spans="1:22" hidden="1" x14ac:dyDescent="0.2">
      <c r="A1396" t="s">
        <v>17</v>
      </c>
      <c r="B1396" t="s">
        <v>18</v>
      </c>
      <c r="C1396" s="1">
        <v>42376</v>
      </c>
      <c r="D1396" t="s">
        <v>286</v>
      </c>
      <c r="E1396">
        <v>13180001</v>
      </c>
      <c r="F1396" t="s">
        <v>413</v>
      </c>
      <c r="G1396" s="4">
        <v>42587</v>
      </c>
      <c r="H1396" t="s">
        <v>21</v>
      </c>
      <c r="I1396" s="2">
        <v>30000</v>
      </c>
      <c r="K1396" s="2">
        <v>30000</v>
      </c>
      <c r="L1396" s="3">
        <v>1</v>
      </c>
      <c r="M1396" s="2">
        <v>30000</v>
      </c>
      <c r="N1396" s="3">
        <f t="array" ref="N1396">$D$4</f>
        <v>3.55</v>
      </c>
      <c r="O1396" s="2">
        <f t="array" ref="O1396">IF(Tabela_padrão__GM_CONTAS_PAGAR_ABERTOS[[#This Row],[SIGLA_MOEDA]]="US$",Tabela_padrão__GM_CONTAS_PAGAR_ABERTOS[[#This Row],[VALOR_DOCUM]]*$D$4,Tabela_padrão__GM_CONTAS_PAGAR_ABERTOS[[#This Row],[SALDO_CONVERTIDO]])</f>
        <v>30000</v>
      </c>
      <c r="P13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6" t="s">
        <v>414</v>
      </c>
      <c r="R1396" t="s">
        <v>1378</v>
      </c>
      <c r="S1396" s="1">
        <v>42557</v>
      </c>
      <c r="T1396" t="s">
        <v>2926</v>
      </c>
      <c r="U1396" s="3">
        <v>4.0303000000000004</v>
      </c>
      <c r="V1396" s="2">
        <f>Tabela_padrão__GM_CONTAS_PAGAR_ABERTOS[[#This Row],[PTAX DESEMB]]*Tabela_padrão__GM_CONTAS_PAGAR_ABERTOS[[#This Row],[VALOR_DOCUM]]</f>
        <v>120909.00000000001</v>
      </c>
    </row>
    <row r="1397" spans="1:22" hidden="1" x14ac:dyDescent="0.2">
      <c r="A1397" t="s">
        <v>17</v>
      </c>
      <c r="B1397" t="s">
        <v>18</v>
      </c>
      <c r="C1397" s="1">
        <v>42376</v>
      </c>
      <c r="D1397" t="s">
        <v>2188</v>
      </c>
      <c r="E1397">
        <v>13180005</v>
      </c>
      <c r="F1397" t="s">
        <v>413</v>
      </c>
      <c r="G1397" s="4">
        <v>42709</v>
      </c>
      <c r="H1397" t="s">
        <v>21</v>
      </c>
      <c r="I1397" s="2">
        <v>30000</v>
      </c>
      <c r="K1397" s="2">
        <v>30000</v>
      </c>
      <c r="L1397" s="3">
        <v>1</v>
      </c>
      <c r="M1397" s="2">
        <v>30000</v>
      </c>
      <c r="N1397" s="3">
        <f t="array" ref="N1397">$D$4</f>
        <v>3.55</v>
      </c>
      <c r="O1397" s="2">
        <f t="array" ref="O1397">IF(Tabela_padrão__GM_CONTAS_PAGAR_ABERTOS[[#This Row],[SIGLA_MOEDA]]="US$",Tabela_padrão__GM_CONTAS_PAGAR_ABERTOS[[#This Row],[VALOR_DOCUM]]*$D$4,Tabela_padrão__GM_CONTAS_PAGAR_ABERTOS[[#This Row],[SALDO_CONVERTIDO]])</f>
        <v>30000</v>
      </c>
      <c r="P13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7" t="s">
        <v>414</v>
      </c>
      <c r="R1397" t="s">
        <v>2189</v>
      </c>
      <c r="S1397" s="1">
        <v>42557</v>
      </c>
      <c r="T1397" t="s">
        <v>2927</v>
      </c>
      <c r="U1397" s="3">
        <v>4.0303000000000004</v>
      </c>
      <c r="V1397" s="2">
        <f>Tabela_padrão__GM_CONTAS_PAGAR_ABERTOS[[#This Row],[PTAX DESEMB]]*Tabela_padrão__GM_CONTAS_PAGAR_ABERTOS[[#This Row],[VALOR_DOCUM]]</f>
        <v>120909.00000000001</v>
      </c>
    </row>
    <row r="1398" spans="1:22" hidden="1" x14ac:dyDescent="0.2">
      <c r="A1398" t="s">
        <v>17</v>
      </c>
      <c r="B1398" t="s">
        <v>25</v>
      </c>
      <c r="C1398" s="1">
        <v>42412</v>
      </c>
      <c r="D1398" t="s">
        <v>2194</v>
      </c>
      <c r="E1398">
        <v>13101001</v>
      </c>
      <c r="F1398" t="s">
        <v>2903</v>
      </c>
      <c r="G1398" s="4">
        <v>42643</v>
      </c>
      <c r="H1398" t="s">
        <v>66</v>
      </c>
      <c r="I1398" s="2">
        <v>4387.5</v>
      </c>
      <c r="J1398">
        <v>0</v>
      </c>
      <c r="K1398" s="2">
        <v>4387.5</v>
      </c>
      <c r="L1398" s="3">
        <v>3.2904</v>
      </c>
      <c r="M1398" s="2">
        <v>14436.63</v>
      </c>
      <c r="N1398" s="3">
        <f t="array" ref="N1398">$D$4</f>
        <v>3.55</v>
      </c>
      <c r="O1398" s="2">
        <f t="array" ref="O1398">IF(Tabela_padrão__GM_CONTAS_PAGAR_ABERTOS[[#This Row],[SIGLA_MOEDA]]="US$",Tabela_padrão__GM_CONTAS_PAGAR_ABERTOS[[#This Row],[VALOR_DOCUM]]*$D$4,Tabela_padrão__GM_CONTAS_PAGAR_ABERTOS[[#This Row],[SALDO_CONVERTIDO]])</f>
        <v>15575.625</v>
      </c>
      <c r="P1398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1398" t="s">
        <v>28</v>
      </c>
      <c r="R1398" t="s">
        <v>2196</v>
      </c>
      <c r="S1398" s="1">
        <v>42557</v>
      </c>
      <c r="T1398" t="s">
        <v>2928</v>
      </c>
      <c r="U1398" s="3">
        <v>3.9641999999999999</v>
      </c>
      <c r="V1398" s="2">
        <f>Tabela_padrão__GM_CONTAS_PAGAR_ABERTOS[[#This Row],[PTAX DESEMB]]*Tabela_padrão__GM_CONTAS_PAGAR_ABERTOS[[#This Row],[VALOR_DOCUM]]</f>
        <v>17392.927499999998</v>
      </c>
    </row>
    <row r="1399" spans="1:22" hidden="1" x14ac:dyDescent="0.2">
      <c r="A1399" t="s">
        <v>17</v>
      </c>
      <c r="B1399" t="s">
        <v>202</v>
      </c>
      <c r="C1399" s="1">
        <v>42395</v>
      </c>
      <c r="D1399" t="s">
        <v>456</v>
      </c>
      <c r="E1399">
        <v>13115011</v>
      </c>
      <c r="F1399" t="s">
        <v>457</v>
      </c>
      <c r="G1399" s="4">
        <v>42563</v>
      </c>
      <c r="H1399" t="s">
        <v>21</v>
      </c>
      <c r="I1399" s="2">
        <v>2000</v>
      </c>
      <c r="K1399" s="2">
        <v>2000</v>
      </c>
      <c r="L1399" s="3">
        <v>1</v>
      </c>
      <c r="M1399" s="2">
        <v>2000</v>
      </c>
      <c r="N1399" s="3">
        <f t="array" ref="N1399">$D$4</f>
        <v>3.55</v>
      </c>
      <c r="O1399" s="2">
        <f t="array" ref="O1399">IF(Tabela_padrão__GM_CONTAS_PAGAR_ABERTOS[[#This Row],[SIGLA_MOEDA]]="US$",Tabela_padrão__GM_CONTAS_PAGAR_ABERTOS[[#This Row],[VALOR_DOCUM]]*$D$4,Tabela_padrão__GM_CONTAS_PAGAR_ABERTOS[[#This Row],[SALDO_CONVERTIDO]])</f>
        <v>2000</v>
      </c>
      <c r="P13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399" t="s">
        <v>458</v>
      </c>
      <c r="R1399" t="s">
        <v>459</v>
      </c>
      <c r="S1399" s="1">
        <v>42557</v>
      </c>
      <c r="T1399" t="s">
        <v>2929</v>
      </c>
      <c r="U1399" s="3">
        <v>4.1002000000000001</v>
      </c>
      <c r="V1399" s="2">
        <f>Tabela_padrão__GM_CONTAS_PAGAR_ABERTOS[[#This Row],[PTAX DESEMB]]*Tabela_padrão__GM_CONTAS_PAGAR_ABERTOS[[#This Row],[VALOR_DOCUM]]</f>
        <v>8200.4</v>
      </c>
    </row>
    <row r="1400" spans="1:22" hidden="1" x14ac:dyDescent="0.2">
      <c r="A1400" t="s">
        <v>17</v>
      </c>
      <c r="B1400" t="s">
        <v>18</v>
      </c>
      <c r="C1400" s="1">
        <v>42374</v>
      </c>
      <c r="D1400" t="s">
        <v>449</v>
      </c>
      <c r="E1400">
        <v>13130030</v>
      </c>
      <c r="F1400" t="s">
        <v>430</v>
      </c>
      <c r="G1400" s="4">
        <v>42618</v>
      </c>
      <c r="H1400" t="s">
        <v>21</v>
      </c>
      <c r="I1400" s="2">
        <v>8800</v>
      </c>
      <c r="K1400" s="2">
        <v>8800</v>
      </c>
      <c r="L1400" s="3">
        <v>1</v>
      </c>
      <c r="M1400" s="2">
        <v>8800</v>
      </c>
      <c r="N1400" s="3">
        <f t="array" ref="N1400">$D$4</f>
        <v>3.55</v>
      </c>
      <c r="O1400" s="2">
        <f t="array" ref="O1400">IF(Tabela_padrão__GM_CONTAS_PAGAR_ABERTOS[[#This Row],[SIGLA_MOEDA]]="US$",Tabela_padrão__GM_CONTAS_PAGAR_ABERTOS[[#This Row],[VALOR_DOCUM]]*$D$4,Tabela_padrão__GM_CONTAS_PAGAR_ABERTOS[[#This Row],[SALDO_CONVERTIDO]])</f>
        <v>8800</v>
      </c>
      <c r="P14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0" t="s">
        <v>312</v>
      </c>
      <c r="R1400" t="s">
        <v>450</v>
      </c>
      <c r="S1400" s="1">
        <v>42557</v>
      </c>
      <c r="T1400" t="s">
        <v>2930</v>
      </c>
      <c r="U1400" s="3">
        <v>4.0387000000000004</v>
      </c>
      <c r="V1400" s="2">
        <f>Tabela_padrão__GM_CONTAS_PAGAR_ABERTOS[[#This Row],[PTAX DESEMB]]*Tabela_padrão__GM_CONTAS_PAGAR_ABERTOS[[#This Row],[VALOR_DOCUM]]</f>
        <v>35540.560000000005</v>
      </c>
    </row>
    <row r="1401" spans="1:22" hidden="1" x14ac:dyDescent="0.2">
      <c r="A1401" t="s">
        <v>17</v>
      </c>
      <c r="B1401" t="s">
        <v>330</v>
      </c>
      <c r="C1401" s="1">
        <v>42412</v>
      </c>
      <c r="D1401" t="s">
        <v>466</v>
      </c>
      <c r="E1401">
        <v>13103006</v>
      </c>
      <c r="F1401" t="s">
        <v>1387</v>
      </c>
      <c r="G1401" s="4">
        <v>42759</v>
      </c>
      <c r="H1401" t="s">
        <v>21</v>
      </c>
      <c r="I1401" s="2">
        <v>1265.48</v>
      </c>
      <c r="K1401" s="2">
        <v>1265.48</v>
      </c>
      <c r="L1401" s="3">
        <v>1</v>
      </c>
      <c r="M1401" s="2">
        <v>1265.48</v>
      </c>
      <c r="N1401" s="3">
        <f t="array" ref="N1401">$D$4</f>
        <v>3.55</v>
      </c>
      <c r="O1401" s="2">
        <f t="array" ref="O1401">IF(Tabela_padrão__GM_CONTAS_PAGAR_ABERTOS[[#This Row],[SIGLA_MOEDA]]="US$",Tabela_padrão__GM_CONTAS_PAGAR_ABERTOS[[#This Row],[VALOR_DOCUM]]*$D$4,Tabela_padrão__GM_CONTAS_PAGAR_ABERTOS[[#This Row],[SALDO_CONVERTIDO]])</f>
        <v>1265.48</v>
      </c>
      <c r="P14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1" t="s">
        <v>28</v>
      </c>
      <c r="S1401" s="1">
        <v>42557</v>
      </c>
      <c r="T1401" t="s">
        <v>2931</v>
      </c>
      <c r="U1401" s="3">
        <v>3.9641999999999999</v>
      </c>
      <c r="V1401" s="2">
        <f>Tabela_padrão__GM_CONTAS_PAGAR_ABERTOS[[#This Row],[PTAX DESEMB]]*Tabela_padrão__GM_CONTAS_PAGAR_ABERTOS[[#This Row],[VALOR_DOCUM]]</f>
        <v>5016.6158160000005</v>
      </c>
    </row>
    <row r="1402" spans="1:22" hidden="1" x14ac:dyDescent="0.2">
      <c r="A1402" t="s">
        <v>17</v>
      </c>
      <c r="B1402" t="s">
        <v>323</v>
      </c>
      <c r="C1402" s="1">
        <v>42411</v>
      </c>
      <c r="D1402" t="s">
        <v>1391</v>
      </c>
      <c r="E1402">
        <v>13103006</v>
      </c>
      <c r="F1402" t="s">
        <v>1392</v>
      </c>
      <c r="G1402" s="4">
        <v>42628</v>
      </c>
      <c r="H1402" t="s">
        <v>21</v>
      </c>
      <c r="I1402" s="2">
        <v>8146.25</v>
      </c>
      <c r="K1402" s="2">
        <v>8146.25</v>
      </c>
      <c r="L1402" s="3">
        <v>1</v>
      </c>
      <c r="M1402" s="2">
        <v>8146.25</v>
      </c>
      <c r="N1402" s="3">
        <f t="array" ref="N1402">$D$4</f>
        <v>3.55</v>
      </c>
      <c r="O1402" s="2">
        <f t="array" ref="O1402">IF(Tabela_padrão__GM_CONTAS_PAGAR_ABERTOS[[#This Row],[SIGLA_MOEDA]]="US$",Tabela_padrão__GM_CONTAS_PAGAR_ABERTOS[[#This Row],[VALOR_DOCUM]]*$D$4,Tabela_padrão__GM_CONTAS_PAGAR_ABERTOS[[#This Row],[SALDO_CONVERTIDO]])</f>
        <v>8146.25</v>
      </c>
      <c r="P14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2" t="s">
        <v>28</v>
      </c>
      <c r="R1402" t="s">
        <v>326</v>
      </c>
      <c r="S1402" s="1">
        <v>42557</v>
      </c>
      <c r="T1402" t="s">
        <v>2932</v>
      </c>
      <c r="U1402" s="3">
        <v>3.9411999999999998</v>
      </c>
      <c r="V1402" s="2">
        <f>Tabela_padrão__GM_CONTAS_PAGAR_ABERTOS[[#This Row],[PTAX DESEMB]]*Tabela_padrão__GM_CONTAS_PAGAR_ABERTOS[[#This Row],[VALOR_DOCUM]]</f>
        <v>32106.000499999998</v>
      </c>
    </row>
    <row r="1403" spans="1:22" hidden="1" x14ac:dyDescent="0.2">
      <c r="A1403" t="s">
        <v>45</v>
      </c>
      <c r="B1403" t="s">
        <v>18</v>
      </c>
      <c r="C1403" s="1">
        <v>41439</v>
      </c>
      <c r="D1403" t="s">
        <v>122</v>
      </c>
      <c r="E1403">
        <v>19105002</v>
      </c>
      <c r="F1403" t="s">
        <v>123</v>
      </c>
      <c r="G1403" s="4">
        <v>43054</v>
      </c>
      <c r="H1403" t="s">
        <v>21</v>
      </c>
      <c r="I1403" s="2">
        <v>8166.67</v>
      </c>
      <c r="K1403" s="2">
        <v>8166.67</v>
      </c>
      <c r="L1403" s="3">
        <v>1</v>
      </c>
      <c r="M1403" s="2">
        <v>8166.67</v>
      </c>
      <c r="N1403" s="3">
        <f t="array" ref="N1403">$D$4</f>
        <v>3.55</v>
      </c>
      <c r="O1403" s="2">
        <f t="array" ref="O1403">IF(Tabela_padrão__GM_CONTAS_PAGAR_ABERTOS[[#This Row],[SIGLA_MOEDA]]="US$",Tabela_padrão__GM_CONTAS_PAGAR_ABERTOS[[#This Row],[VALOR_DOCUM]]*$D$4,Tabela_padrão__GM_CONTAS_PAGAR_ABERTOS[[#This Row],[SALDO_CONVERTIDO]])</f>
        <v>8166.67</v>
      </c>
      <c r="P14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3" t="s">
        <v>124</v>
      </c>
      <c r="R1403" t="s">
        <v>125</v>
      </c>
      <c r="S1403" s="1">
        <v>42557</v>
      </c>
      <c r="T1403" t="s">
        <v>2751</v>
      </c>
      <c r="U1403" s="3">
        <v>2.1446999999999998</v>
      </c>
      <c r="V1403" s="2">
        <f>Tabela_padrão__GM_CONTAS_PAGAR_ABERTOS[[#This Row],[PTAX DESEMB]]*Tabela_padrão__GM_CONTAS_PAGAR_ABERTOS[[#This Row],[VALOR_DOCUM]]</f>
        <v>17515.057149</v>
      </c>
    </row>
    <row r="1404" spans="1:22" hidden="1" x14ac:dyDescent="0.2">
      <c r="A1404" t="s">
        <v>17</v>
      </c>
      <c r="B1404" t="s">
        <v>25</v>
      </c>
      <c r="C1404" s="1">
        <v>42401</v>
      </c>
      <c r="D1404" t="s">
        <v>2934</v>
      </c>
      <c r="E1404">
        <v>17101002</v>
      </c>
      <c r="F1404" t="s">
        <v>2935</v>
      </c>
      <c r="G1404" s="4">
        <v>42581</v>
      </c>
      <c r="H1404" t="s">
        <v>21</v>
      </c>
      <c r="I1404" s="2">
        <v>100000</v>
      </c>
      <c r="K1404" s="2">
        <v>100000</v>
      </c>
      <c r="L1404" s="3">
        <v>1</v>
      </c>
      <c r="M1404" s="2">
        <v>100000</v>
      </c>
      <c r="N1404" s="3">
        <f t="array" ref="N1404">$D$4</f>
        <v>3.55</v>
      </c>
      <c r="O1404" s="2">
        <f t="array" ref="O1404">IF(Tabela_padrão__GM_CONTAS_PAGAR_ABERTOS[[#This Row],[SIGLA_MOEDA]]="US$",Tabela_padrão__GM_CONTAS_PAGAR_ABERTOS[[#This Row],[VALOR_DOCUM]]*$D$4,Tabela_padrão__GM_CONTAS_PAGAR_ABERTOS[[#This Row],[SALDO_CONVERTIDO]])</f>
        <v>100000</v>
      </c>
      <c r="P14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4" t="s">
        <v>486</v>
      </c>
      <c r="R1404" t="s">
        <v>2936</v>
      </c>
      <c r="S1404" s="1">
        <v>42557</v>
      </c>
      <c r="T1404" t="s">
        <v>2937</v>
      </c>
      <c r="U1404" s="3">
        <v>4.0427999999999997</v>
      </c>
      <c r="V1404" s="2">
        <f>Tabela_padrão__GM_CONTAS_PAGAR_ABERTOS[[#This Row],[PTAX DESEMB]]*Tabela_padrão__GM_CONTAS_PAGAR_ABERTOS[[#This Row],[VALOR_DOCUM]]</f>
        <v>404280</v>
      </c>
    </row>
    <row r="1405" spans="1:22" hidden="1" x14ac:dyDescent="0.2">
      <c r="A1405" t="s">
        <v>17</v>
      </c>
      <c r="B1405" t="s">
        <v>385</v>
      </c>
      <c r="C1405" s="1">
        <v>42419</v>
      </c>
      <c r="D1405" t="s">
        <v>400</v>
      </c>
      <c r="E1405">
        <v>13101001</v>
      </c>
      <c r="F1405" t="s">
        <v>2938</v>
      </c>
      <c r="G1405" s="4">
        <v>42643</v>
      </c>
      <c r="H1405" t="s">
        <v>66</v>
      </c>
      <c r="I1405" s="2">
        <v>12250</v>
      </c>
      <c r="J1405">
        <v>0</v>
      </c>
      <c r="K1405" s="2">
        <v>12250</v>
      </c>
      <c r="L1405" s="3">
        <v>3.2904</v>
      </c>
      <c r="M1405" s="2">
        <v>40307.4</v>
      </c>
      <c r="N1405" s="3">
        <f t="array" ref="N1405">$D$4</f>
        <v>3.55</v>
      </c>
      <c r="O1405" s="2">
        <f t="array" ref="O1405">IF(Tabela_padrão__GM_CONTAS_PAGAR_ABERTOS[[#This Row],[SIGLA_MOEDA]]="US$",Tabela_padrão__GM_CONTAS_PAGAR_ABERTOS[[#This Row],[VALOR_DOCUM]]*$D$4,Tabela_padrão__GM_CONTAS_PAGAR_ABERTOS[[#This Row],[SALDO_CONVERTIDO]])</f>
        <v>43487.5</v>
      </c>
      <c r="P1405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405" t="s">
        <v>28</v>
      </c>
      <c r="R1405" t="s">
        <v>2939</v>
      </c>
      <c r="S1405" s="1">
        <v>42557</v>
      </c>
      <c r="T1405" t="s">
        <v>2940</v>
      </c>
      <c r="U1405" s="3">
        <v>4.0091000000000001</v>
      </c>
      <c r="V1405" s="2">
        <f>Tabela_padrão__GM_CONTAS_PAGAR_ABERTOS[[#This Row],[PTAX DESEMB]]*Tabela_padrão__GM_CONTAS_PAGAR_ABERTOS[[#This Row],[VALOR_DOCUM]]</f>
        <v>49111.474999999999</v>
      </c>
    </row>
    <row r="1406" spans="1:22" hidden="1" x14ac:dyDescent="0.2">
      <c r="A1406" t="s">
        <v>17</v>
      </c>
      <c r="B1406" t="s">
        <v>25</v>
      </c>
      <c r="C1406" s="1">
        <v>42439</v>
      </c>
      <c r="D1406" t="s">
        <v>484</v>
      </c>
      <c r="E1406">
        <v>17101002</v>
      </c>
      <c r="F1406" t="s">
        <v>485</v>
      </c>
      <c r="G1406" s="4">
        <v>42594</v>
      </c>
      <c r="H1406" t="s">
        <v>21</v>
      </c>
      <c r="I1406" s="2">
        <v>46000</v>
      </c>
      <c r="K1406" s="2">
        <v>46000</v>
      </c>
      <c r="L1406" s="3">
        <v>1</v>
      </c>
      <c r="M1406" s="2">
        <v>46000</v>
      </c>
      <c r="N1406" s="3">
        <f t="array" ref="N1406">$D$4</f>
        <v>3.55</v>
      </c>
      <c r="O1406" s="2">
        <f t="array" ref="O1406">IF(Tabela_padrão__GM_CONTAS_PAGAR_ABERTOS[[#This Row],[SIGLA_MOEDA]]="US$",Tabela_padrão__GM_CONTAS_PAGAR_ABERTOS[[#This Row],[VALOR_DOCUM]]*$D$4,Tabela_padrão__GM_CONTAS_PAGAR_ABERTOS[[#This Row],[SALDO_CONVERTIDO]])</f>
        <v>46000</v>
      </c>
      <c r="P14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6" t="s">
        <v>486</v>
      </c>
      <c r="R1406" t="s">
        <v>487</v>
      </c>
      <c r="S1406" s="1">
        <v>42557</v>
      </c>
      <c r="T1406" t="s">
        <v>2941</v>
      </c>
      <c r="U1406" s="3">
        <v>3.7037</v>
      </c>
      <c r="V1406" s="2">
        <f>Tabela_padrão__GM_CONTAS_PAGAR_ABERTOS[[#This Row],[PTAX DESEMB]]*Tabela_padrão__GM_CONTAS_PAGAR_ABERTOS[[#This Row],[VALOR_DOCUM]]</f>
        <v>170370.2</v>
      </c>
    </row>
    <row r="1407" spans="1:22" hidden="1" x14ac:dyDescent="0.2">
      <c r="A1407" t="s">
        <v>17</v>
      </c>
      <c r="B1407" t="s">
        <v>330</v>
      </c>
      <c r="C1407" s="1">
        <v>42401</v>
      </c>
      <c r="D1407" t="s">
        <v>466</v>
      </c>
      <c r="E1407">
        <v>13103006</v>
      </c>
      <c r="F1407" t="s">
        <v>467</v>
      </c>
      <c r="G1407" s="4">
        <v>42728</v>
      </c>
      <c r="H1407" t="s">
        <v>21</v>
      </c>
      <c r="I1407" s="2">
        <v>2574.52</v>
      </c>
      <c r="K1407" s="2">
        <v>2574.52</v>
      </c>
      <c r="L1407" s="3">
        <v>1</v>
      </c>
      <c r="M1407" s="2">
        <v>2574.52</v>
      </c>
      <c r="N1407" s="3">
        <f t="array" ref="N1407">$D$4</f>
        <v>3.55</v>
      </c>
      <c r="O1407" s="2">
        <f t="array" ref="O1407">IF(Tabela_padrão__GM_CONTAS_PAGAR_ABERTOS[[#This Row],[SIGLA_MOEDA]]="US$",Tabela_padrão__GM_CONTAS_PAGAR_ABERTOS[[#This Row],[VALOR_DOCUM]]*$D$4,Tabela_padrão__GM_CONTAS_PAGAR_ABERTOS[[#This Row],[SALDO_CONVERTIDO]])</f>
        <v>2574.52</v>
      </c>
      <c r="P14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7" t="s">
        <v>28</v>
      </c>
      <c r="S1407" s="1">
        <v>42557</v>
      </c>
      <c r="T1407" t="s">
        <v>2942</v>
      </c>
      <c r="U1407" s="3">
        <v>4.0427999999999997</v>
      </c>
      <c r="V1407" s="2">
        <f>Tabela_padrão__GM_CONTAS_PAGAR_ABERTOS[[#This Row],[PTAX DESEMB]]*Tabela_padrão__GM_CONTAS_PAGAR_ABERTOS[[#This Row],[VALOR_DOCUM]]</f>
        <v>10408.269456</v>
      </c>
    </row>
    <row r="1408" spans="1:22" hidden="1" x14ac:dyDescent="0.2">
      <c r="A1408" t="s">
        <v>17</v>
      </c>
      <c r="B1408" t="s">
        <v>330</v>
      </c>
      <c r="C1408" s="1">
        <v>42401</v>
      </c>
      <c r="D1408" t="s">
        <v>466</v>
      </c>
      <c r="E1408">
        <v>13103006</v>
      </c>
      <c r="F1408" t="s">
        <v>467</v>
      </c>
      <c r="G1408" s="4">
        <v>42790</v>
      </c>
      <c r="H1408" t="s">
        <v>21</v>
      </c>
      <c r="I1408" s="2">
        <v>2574.5100000000002</v>
      </c>
      <c r="K1408" s="2">
        <v>2574.5100000000002</v>
      </c>
      <c r="L1408" s="3">
        <v>1</v>
      </c>
      <c r="M1408" s="2">
        <v>2574.5100000000002</v>
      </c>
      <c r="N1408" s="3">
        <f t="array" ref="N1408">$D$4</f>
        <v>3.55</v>
      </c>
      <c r="O1408" s="2">
        <f t="array" ref="O1408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14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8" t="s">
        <v>28</v>
      </c>
      <c r="S1408" s="1">
        <v>42557</v>
      </c>
      <c r="T1408" t="s">
        <v>2943</v>
      </c>
      <c r="U1408" s="3">
        <v>4.0427999999999997</v>
      </c>
      <c r="V1408" s="2">
        <f>Tabela_padrão__GM_CONTAS_PAGAR_ABERTOS[[#This Row],[PTAX DESEMB]]*Tabela_padrão__GM_CONTAS_PAGAR_ABERTOS[[#This Row],[VALOR_DOCUM]]</f>
        <v>10408.229028</v>
      </c>
    </row>
    <row r="1409" spans="1:22" hidden="1" x14ac:dyDescent="0.2">
      <c r="A1409" t="s">
        <v>17</v>
      </c>
      <c r="B1409" t="s">
        <v>80</v>
      </c>
      <c r="C1409" s="1">
        <v>42422</v>
      </c>
      <c r="D1409" t="s">
        <v>417</v>
      </c>
      <c r="E1409">
        <v>13115016</v>
      </c>
      <c r="F1409" t="s">
        <v>2944</v>
      </c>
      <c r="G1409" s="4">
        <v>42566</v>
      </c>
      <c r="H1409" t="s">
        <v>21</v>
      </c>
      <c r="I1409" s="2">
        <v>37.18</v>
      </c>
      <c r="J1409">
        <v>0</v>
      </c>
      <c r="K1409" s="2">
        <v>37.18</v>
      </c>
      <c r="L1409" s="3">
        <v>1</v>
      </c>
      <c r="M1409" s="2">
        <v>37.18</v>
      </c>
      <c r="N1409" s="3">
        <f t="array" ref="N1409">$D$4</f>
        <v>3.55</v>
      </c>
      <c r="O1409" s="2">
        <f t="array" ref="O1409">IF(Tabela_padrão__GM_CONTAS_PAGAR_ABERTOS[[#This Row],[SIGLA_MOEDA]]="US$",Tabela_padrão__GM_CONTAS_PAGAR_ABERTOS[[#This Row],[VALOR_DOCUM]]*$D$4,Tabela_padrão__GM_CONTAS_PAGAR_ABERTOS[[#This Row],[SALDO_CONVERTIDO]])</f>
        <v>37.18</v>
      </c>
      <c r="P14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09" t="s">
        <v>28</v>
      </c>
      <c r="R1409" t="s">
        <v>2945</v>
      </c>
      <c r="S1409" s="1">
        <v>42557</v>
      </c>
      <c r="T1409" t="s">
        <v>2946</v>
      </c>
      <c r="U1409" s="3">
        <v>4.0491999999999999</v>
      </c>
      <c r="V1409" s="2">
        <f>Tabela_padrão__GM_CONTAS_PAGAR_ABERTOS[[#This Row],[PTAX DESEMB]]*Tabela_padrão__GM_CONTAS_PAGAR_ABERTOS[[#This Row],[VALOR_DOCUM]]</f>
        <v>150.54925599999999</v>
      </c>
    </row>
    <row r="1410" spans="1:22" hidden="1" x14ac:dyDescent="0.2">
      <c r="A1410" t="s">
        <v>285</v>
      </c>
      <c r="B1410" t="s">
        <v>18</v>
      </c>
      <c r="C1410" s="1">
        <v>42460</v>
      </c>
      <c r="D1410" t="s">
        <v>1705</v>
      </c>
      <c r="E1410">
        <v>13130013</v>
      </c>
      <c r="F1410" t="s">
        <v>2947</v>
      </c>
      <c r="G1410" s="4">
        <v>42613</v>
      </c>
      <c r="H1410" t="s">
        <v>21</v>
      </c>
      <c r="I1410" s="2">
        <v>200</v>
      </c>
      <c r="J1410">
        <v>0</v>
      </c>
      <c r="K1410" s="2">
        <v>200</v>
      </c>
      <c r="L1410" s="3">
        <v>1</v>
      </c>
      <c r="M1410" s="2">
        <v>200</v>
      </c>
      <c r="N1410" s="3">
        <f t="array" ref="N1410">$D$4</f>
        <v>3.55</v>
      </c>
      <c r="O1410" s="2">
        <f t="array" ref="O1410">IF(Tabela_padrão__GM_CONTAS_PAGAR_ABERTOS[[#This Row],[SIGLA_MOEDA]]="US$",Tabela_padrão__GM_CONTAS_PAGAR_ABERTOS[[#This Row],[VALOR_DOCUM]]*$D$4,Tabela_padrão__GM_CONTAS_PAGAR_ABERTOS[[#This Row],[SALDO_CONVERTIDO]])</f>
        <v>200</v>
      </c>
      <c r="P14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0" t="s">
        <v>28</v>
      </c>
      <c r="R1410" t="s">
        <v>2948</v>
      </c>
      <c r="S1410" s="1">
        <v>42557</v>
      </c>
      <c r="T1410" t="s">
        <v>2949</v>
      </c>
      <c r="U1410" s="3">
        <v>3.6116000000000001</v>
      </c>
      <c r="V1410" s="2">
        <f>Tabela_padrão__GM_CONTAS_PAGAR_ABERTOS[[#This Row],[PTAX DESEMB]]*Tabela_padrão__GM_CONTAS_PAGAR_ABERTOS[[#This Row],[VALOR_DOCUM]]</f>
        <v>722.32</v>
      </c>
    </row>
    <row r="1411" spans="1:22" hidden="1" x14ac:dyDescent="0.2">
      <c r="A1411" t="s">
        <v>17</v>
      </c>
      <c r="B1411" t="s">
        <v>80</v>
      </c>
      <c r="C1411" s="1">
        <v>42447</v>
      </c>
      <c r="D1411" t="s">
        <v>2306</v>
      </c>
      <c r="E1411">
        <v>13115017</v>
      </c>
      <c r="F1411" t="s">
        <v>2950</v>
      </c>
      <c r="G1411" s="4">
        <v>42564</v>
      </c>
      <c r="H1411" t="s">
        <v>21</v>
      </c>
      <c r="I1411" s="2">
        <v>865</v>
      </c>
      <c r="K1411" s="2">
        <v>865</v>
      </c>
      <c r="L1411" s="3">
        <v>1</v>
      </c>
      <c r="M1411" s="2">
        <v>865</v>
      </c>
      <c r="N1411" s="3">
        <f t="array" ref="N1411">$D$4</f>
        <v>3.55</v>
      </c>
      <c r="O1411" s="2">
        <f t="array" ref="O1411">IF(Tabela_padrão__GM_CONTAS_PAGAR_ABERTOS[[#This Row],[SIGLA_MOEDA]]="US$",Tabela_padrão__GM_CONTAS_PAGAR_ABERTOS[[#This Row],[VALOR_DOCUM]]*$D$4,Tabela_padrão__GM_CONTAS_PAGAR_ABERTOS[[#This Row],[SALDO_CONVERTIDO]])</f>
        <v>865</v>
      </c>
      <c r="P14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1" t="s">
        <v>28</v>
      </c>
      <c r="R1411" t="s">
        <v>2951</v>
      </c>
      <c r="S1411" s="1">
        <v>42557</v>
      </c>
      <c r="T1411" t="s">
        <v>2952</v>
      </c>
      <c r="U1411" s="3">
        <v>3.6444999999999999</v>
      </c>
      <c r="V1411" s="2">
        <f>Tabela_padrão__GM_CONTAS_PAGAR_ABERTOS[[#This Row],[PTAX DESEMB]]*Tabela_padrão__GM_CONTAS_PAGAR_ABERTOS[[#This Row],[VALOR_DOCUM]]</f>
        <v>3152.4924999999998</v>
      </c>
    </row>
    <row r="1412" spans="1:22" hidden="1" x14ac:dyDescent="0.2">
      <c r="A1412" t="s">
        <v>17</v>
      </c>
      <c r="B1412" t="s">
        <v>202</v>
      </c>
      <c r="C1412" s="1">
        <v>42455</v>
      </c>
      <c r="D1412" t="s">
        <v>509</v>
      </c>
      <c r="E1412">
        <v>13115026</v>
      </c>
      <c r="F1412" t="s">
        <v>2953</v>
      </c>
      <c r="G1412" s="4">
        <v>42561</v>
      </c>
      <c r="H1412" t="s">
        <v>21</v>
      </c>
      <c r="I1412" s="2">
        <v>769.25</v>
      </c>
      <c r="K1412" s="2">
        <v>769.25</v>
      </c>
      <c r="L1412" s="3">
        <v>1</v>
      </c>
      <c r="M1412" s="2">
        <v>769.25</v>
      </c>
      <c r="N1412" s="3">
        <f t="array" ref="N1412">$D$4</f>
        <v>3.55</v>
      </c>
      <c r="O1412" s="2">
        <f t="array" ref="O1412">IF(Tabela_padrão__GM_CONTAS_PAGAR_ABERTOS[[#This Row],[SIGLA_MOEDA]]="US$",Tabela_padrão__GM_CONTAS_PAGAR_ABERTOS[[#This Row],[VALOR_DOCUM]]*$D$4,Tabela_padrão__GM_CONTAS_PAGAR_ABERTOS[[#This Row],[SALDO_CONVERTIDO]])</f>
        <v>769.25</v>
      </c>
      <c r="P14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2" t="s">
        <v>28</v>
      </c>
      <c r="R1412" t="s">
        <v>1930</v>
      </c>
      <c r="S1412" s="1">
        <v>42557</v>
      </c>
      <c r="T1412" t="s">
        <v>2954</v>
      </c>
      <c r="U1412" s="3">
        <v>3.6947999999999999</v>
      </c>
      <c r="V1412" s="2">
        <f>Tabela_padrão__GM_CONTAS_PAGAR_ABERTOS[[#This Row],[PTAX DESEMB]]*Tabela_padrão__GM_CONTAS_PAGAR_ABERTOS[[#This Row],[VALOR_DOCUM]]</f>
        <v>2842.2248999999997</v>
      </c>
    </row>
    <row r="1413" spans="1:22" hidden="1" x14ac:dyDescent="0.2">
      <c r="A1413" t="s">
        <v>285</v>
      </c>
      <c r="B1413" t="s">
        <v>18</v>
      </c>
      <c r="C1413" s="1">
        <v>42430</v>
      </c>
      <c r="D1413" t="s">
        <v>517</v>
      </c>
      <c r="E1413">
        <v>15101003</v>
      </c>
      <c r="F1413" t="s">
        <v>2955</v>
      </c>
      <c r="G1413" s="4">
        <v>42617</v>
      </c>
      <c r="H1413" t="s">
        <v>21</v>
      </c>
      <c r="I1413" s="2">
        <v>50000</v>
      </c>
      <c r="K1413" s="2">
        <v>50000</v>
      </c>
      <c r="L1413" s="3">
        <v>1</v>
      </c>
      <c r="M1413" s="2">
        <v>50000</v>
      </c>
      <c r="N1413" s="3">
        <f t="array" ref="N1413">$D$4</f>
        <v>3.55</v>
      </c>
      <c r="O1413" s="2">
        <f t="array" ref="O1413">IF(Tabela_padrão__GM_CONTAS_PAGAR_ABERTOS[[#This Row],[SIGLA_MOEDA]]="US$",Tabela_padrão__GM_CONTAS_PAGAR_ABERTOS[[#This Row],[VALOR_DOCUM]]*$D$4,Tabela_padrão__GM_CONTAS_PAGAR_ABERTOS[[#This Row],[SALDO_CONVERTIDO]])</f>
        <v>50000</v>
      </c>
      <c r="P14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3" t="s">
        <v>494</v>
      </c>
      <c r="R1413" t="s">
        <v>2956</v>
      </c>
      <c r="S1413" s="1">
        <v>42557</v>
      </c>
      <c r="T1413" t="s">
        <v>2957</v>
      </c>
      <c r="U1413" s="3">
        <v>3.9796</v>
      </c>
      <c r="V1413" s="2">
        <f>Tabela_padrão__GM_CONTAS_PAGAR_ABERTOS[[#This Row],[PTAX DESEMB]]*Tabela_padrão__GM_CONTAS_PAGAR_ABERTOS[[#This Row],[VALOR_DOCUM]]</f>
        <v>198980</v>
      </c>
    </row>
    <row r="1414" spans="1:22" hidden="1" x14ac:dyDescent="0.2">
      <c r="A1414" t="s">
        <v>285</v>
      </c>
      <c r="B1414" t="s">
        <v>18</v>
      </c>
      <c r="C1414" s="1">
        <v>42430</v>
      </c>
      <c r="D1414" t="s">
        <v>517</v>
      </c>
      <c r="E1414">
        <v>15101003</v>
      </c>
      <c r="F1414" t="s">
        <v>2955</v>
      </c>
      <c r="G1414" s="4">
        <v>42647</v>
      </c>
      <c r="H1414" t="s">
        <v>21</v>
      </c>
      <c r="I1414" s="2">
        <v>50000</v>
      </c>
      <c r="K1414" s="2">
        <v>50000</v>
      </c>
      <c r="L1414" s="3">
        <v>1</v>
      </c>
      <c r="M1414" s="2">
        <v>50000</v>
      </c>
      <c r="N1414" s="3">
        <f t="array" ref="N1414">$D$4</f>
        <v>3.55</v>
      </c>
      <c r="O1414" s="2">
        <f t="array" ref="O1414">IF(Tabela_padrão__GM_CONTAS_PAGAR_ABERTOS[[#This Row],[SIGLA_MOEDA]]="US$",Tabela_padrão__GM_CONTAS_PAGAR_ABERTOS[[#This Row],[VALOR_DOCUM]]*$D$4,Tabela_padrão__GM_CONTAS_PAGAR_ABERTOS[[#This Row],[SALDO_CONVERTIDO]])</f>
        <v>50000</v>
      </c>
      <c r="P14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4" t="s">
        <v>494</v>
      </c>
      <c r="R1414" t="s">
        <v>2956</v>
      </c>
      <c r="S1414" s="1">
        <v>42557</v>
      </c>
      <c r="T1414" t="s">
        <v>2958</v>
      </c>
      <c r="U1414" s="3">
        <v>3.9796</v>
      </c>
      <c r="V1414" s="2">
        <f>Tabela_padrão__GM_CONTAS_PAGAR_ABERTOS[[#This Row],[PTAX DESEMB]]*Tabela_padrão__GM_CONTAS_PAGAR_ABERTOS[[#This Row],[VALOR_DOCUM]]</f>
        <v>198980</v>
      </c>
    </row>
    <row r="1415" spans="1:22" hidden="1" x14ac:dyDescent="0.2">
      <c r="A1415" t="s">
        <v>285</v>
      </c>
      <c r="B1415" t="s">
        <v>18</v>
      </c>
      <c r="C1415" s="1">
        <v>42466</v>
      </c>
      <c r="D1415" t="s">
        <v>2959</v>
      </c>
      <c r="E1415">
        <v>15101003</v>
      </c>
      <c r="F1415" t="s">
        <v>2960</v>
      </c>
      <c r="G1415" s="4">
        <v>42613</v>
      </c>
      <c r="H1415" t="s">
        <v>21</v>
      </c>
      <c r="I1415" s="2">
        <v>1500</v>
      </c>
      <c r="J1415">
        <v>0</v>
      </c>
      <c r="K1415" s="2">
        <v>1500</v>
      </c>
      <c r="L1415" s="3">
        <v>1</v>
      </c>
      <c r="M1415" s="2">
        <v>1500</v>
      </c>
      <c r="N1415" s="3">
        <f t="array" ref="N1415">$D$4</f>
        <v>3.55</v>
      </c>
      <c r="O1415" s="2">
        <f t="array" ref="O1415">IF(Tabela_padrão__GM_CONTAS_PAGAR_ABERTOS[[#This Row],[SIGLA_MOEDA]]="US$",Tabela_padrão__GM_CONTAS_PAGAR_ABERTOS[[#This Row],[VALOR_DOCUM]]*$D$4,Tabela_padrão__GM_CONTAS_PAGAR_ABERTOS[[#This Row],[SALDO_CONVERTIDO]])</f>
        <v>1500</v>
      </c>
      <c r="P14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5" t="s">
        <v>28</v>
      </c>
      <c r="R1415" t="s">
        <v>2961</v>
      </c>
      <c r="S1415" s="1">
        <v>42557</v>
      </c>
      <c r="T1415" t="s">
        <v>2962</v>
      </c>
      <c r="U1415" s="3">
        <v>3.6581000000000001</v>
      </c>
      <c r="V1415" s="2">
        <f>Tabela_padrão__GM_CONTAS_PAGAR_ABERTOS[[#This Row],[PTAX DESEMB]]*Tabela_padrão__GM_CONTAS_PAGAR_ABERTOS[[#This Row],[VALOR_DOCUM]]</f>
        <v>5487.1500000000005</v>
      </c>
    </row>
    <row r="1416" spans="1:22" hidden="1" x14ac:dyDescent="0.2">
      <c r="A1416" t="s">
        <v>17</v>
      </c>
      <c r="B1416" t="s">
        <v>18</v>
      </c>
      <c r="C1416" s="1">
        <v>42466</v>
      </c>
      <c r="D1416" t="s">
        <v>203</v>
      </c>
      <c r="E1416">
        <v>19105029</v>
      </c>
      <c r="F1416" t="s">
        <v>526</v>
      </c>
      <c r="G1416" s="4">
        <v>44387</v>
      </c>
      <c r="H1416" t="s">
        <v>21</v>
      </c>
      <c r="I1416" s="2">
        <v>27801.58</v>
      </c>
      <c r="K1416" s="2">
        <v>27801.58</v>
      </c>
      <c r="L1416" s="3">
        <v>1</v>
      </c>
      <c r="M1416" s="2">
        <v>27801.58</v>
      </c>
      <c r="N1416" s="3">
        <f t="array" ref="N1416">$D$4</f>
        <v>3.55</v>
      </c>
      <c r="O1416" s="2">
        <f t="array" ref="O1416">IF(Tabela_padrão__GM_CONTAS_PAGAR_ABERTOS[[#This Row],[SIGLA_MOEDA]]="US$",Tabela_padrão__GM_CONTAS_PAGAR_ABERTOS[[#This Row],[VALOR_DOCUM]]*$D$4,Tabela_padrão__GM_CONTAS_PAGAR_ABERTOS[[#This Row],[SALDO_CONVERTIDO]])</f>
        <v>27801.58</v>
      </c>
      <c r="P14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6" t="s">
        <v>527</v>
      </c>
      <c r="R1416" t="s">
        <v>528</v>
      </c>
      <c r="S1416" s="1">
        <v>42557</v>
      </c>
      <c r="T1416" t="s">
        <v>2963</v>
      </c>
      <c r="U1416" s="3">
        <v>3.6581000000000001</v>
      </c>
      <c r="V1416" s="2">
        <f>Tabela_padrão__GM_CONTAS_PAGAR_ABERTOS[[#This Row],[PTAX DESEMB]]*Tabela_padrão__GM_CONTAS_PAGAR_ABERTOS[[#This Row],[VALOR_DOCUM]]</f>
        <v>101700.95979800001</v>
      </c>
    </row>
    <row r="1417" spans="1:22" hidden="1" x14ac:dyDescent="0.2">
      <c r="A1417" t="s">
        <v>17</v>
      </c>
      <c r="B1417" t="s">
        <v>18</v>
      </c>
      <c r="C1417" s="1">
        <v>42466</v>
      </c>
      <c r="D1417" t="s">
        <v>203</v>
      </c>
      <c r="E1417">
        <v>19105029</v>
      </c>
      <c r="F1417" t="s">
        <v>526</v>
      </c>
      <c r="G1417" s="4">
        <v>44722</v>
      </c>
      <c r="H1417" t="s">
        <v>21</v>
      </c>
      <c r="I1417" s="2">
        <v>27801.58</v>
      </c>
      <c r="K1417" s="2">
        <v>27801.58</v>
      </c>
      <c r="L1417" s="3">
        <v>1</v>
      </c>
      <c r="M1417" s="2">
        <v>27801.58</v>
      </c>
      <c r="N1417" s="3">
        <f t="array" ref="N1417">$D$4</f>
        <v>3.55</v>
      </c>
      <c r="O1417" s="2">
        <f t="array" ref="O1417">IF(Tabela_padrão__GM_CONTAS_PAGAR_ABERTOS[[#This Row],[SIGLA_MOEDA]]="US$",Tabela_padrão__GM_CONTAS_PAGAR_ABERTOS[[#This Row],[VALOR_DOCUM]]*$D$4,Tabela_padrão__GM_CONTAS_PAGAR_ABERTOS[[#This Row],[SALDO_CONVERTIDO]])</f>
        <v>27801.58</v>
      </c>
      <c r="P14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7" t="s">
        <v>527</v>
      </c>
      <c r="R1417" t="s">
        <v>528</v>
      </c>
      <c r="S1417" s="1">
        <v>42557</v>
      </c>
      <c r="T1417" t="s">
        <v>2964</v>
      </c>
      <c r="U1417" s="3">
        <v>3.6581000000000001</v>
      </c>
      <c r="V1417" s="2">
        <f>Tabela_padrão__GM_CONTAS_PAGAR_ABERTOS[[#This Row],[PTAX DESEMB]]*Tabela_padrão__GM_CONTAS_PAGAR_ABERTOS[[#This Row],[VALOR_DOCUM]]</f>
        <v>101700.95979800001</v>
      </c>
    </row>
    <row r="1418" spans="1:22" hidden="1" x14ac:dyDescent="0.2">
      <c r="A1418" t="s">
        <v>17</v>
      </c>
      <c r="B1418" t="s">
        <v>18</v>
      </c>
      <c r="C1418" s="1">
        <v>42466</v>
      </c>
      <c r="D1418" t="s">
        <v>203</v>
      </c>
      <c r="E1418">
        <v>19105029</v>
      </c>
      <c r="F1418" t="s">
        <v>526</v>
      </c>
      <c r="G1418" s="4">
        <v>44967</v>
      </c>
      <c r="H1418" t="s">
        <v>21</v>
      </c>
      <c r="I1418" s="2">
        <v>27801.58</v>
      </c>
      <c r="K1418" s="2">
        <v>27801.58</v>
      </c>
      <c r="L1418" s="3">
        <v>1</v>
      </c>
      <c r="M1418" s="2">
        <v>27801.58</v>
      </c>
      <c r="N1418" s="3">
        <f t="array" ref="N1418">$D$4</f>
        <v>3.55</v>
      </c>
      <c r="O1418" s="2">
        <f t="array" ref="O1418">IF(Tabela_padrão__GM_CONTAS_PAGAR_ABERTOS[[#This Row],[SIGLA_MOEDA]]="US$",Tabela_padrão__GM_CONTAS_PAGAR_ABERTOS[[#This Row],[VALOR_DOCUM]]*$D$4,Tabela_padrão__GM_CONTAS_PAGAR_ABERTOS[[#This Row],[SALDO_CONVERTIDO]])</f>
        <v>27801.58</v>
      </c>
      <c r="P14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8" t="s">
        <v>527</v>
      </c>
      <c r="R1418" t="s">
        <v>528</v>
      </c>
      <c r="S1418" s="1">
        <v>42557</v>
      </c>
      <c r="T1418" t="s">
        <v>2965</v>
      </c>
      <c r="U1418" s="3">
        <v>3.6581000000000001</v>
      </c>
      <c r="V1418" s="2">
        <f>Tabela_padrão__GM_CONTAS_PAGAR_ABERTOS[[#This Row],[PTAX DESEMB]]*Tabela_padrão__GM_CONTAS_PAGAR_ABERTOS[[#This Row],[VALOR_DOCUM]]</f>
        <v>101700.95979800001</v>
      </c>
    </row>
    <row r="1419" spans="1:22" hidden="1" x14ac:dyDescent="0.2">
      <c r="A1419" t="s">
        <v>17</v>
      </c>
      <c r="B1419" t="s">
        <v>18</v>
      </c>
      <c r="C1419" s="1">
        <v>42466</v>
      </c>
      <c r="D1419" t="s">
        <v>203</v>
      </c>
      <c r="E1419">
        <v>19105029</v>
      </c>
      <c r="F1419" t="s">
        <v>526</v>
      </c>
      <c r="G1419" s="4">
        <v>45026</v>
      </c>
      <c r="H1419" t="s">
        <v>21</v>
      </c>
      <c r="I1419" s="2">
        <v>27801.58</v>
      </c>
      <c r="K1419" s="2">
        <v>27801.58</v>
      </c>
      <c r="L1419" s="3">
        <v>1</v>
      </c>
      <c r="M1419" s="2">
        <v>27801.58</v>
      </c>
      <c r="N1419" s="3">
        <f t="array" ref="N1419">$D$4</f>
        <v>3.55</v>
      </c>
      <c r="O1419" s="2">
        <f t="array" ref="O1419">IF(Tabela_padrão__GM_CONTAS_PAGAR_ABERTOS[[#This Row],[SIGLA_MOEDA]]="US$",Tabela_padrão__GM_CONTAS_PAGAR_ABERTOS[[#This Row],[VALOR_DOCUM]]*$D$4,Tabela_padrão__GM_CONTAS_PAGAR_ABERTOS[[#This Row],[SALDO_CONVERTIDO]])</f>
        <v>27801.58</v>
      </c>
      <c r="P14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19" t="s">
        <v>527</v>
      </c>
      <c r="R1419" t="s">
        <v>528</v>
      </c>
      <c r="S1419" s="1">
        <v>42557</v>
      </c>
      <c r="T1419" t="s">
        <v>2966</v>
      </c>
      <c r="U1419" s="3">
        <v>3.6581000000000001</v>
      </c>
      <c r="V1419" s="2">
        <f>Tabela_padrão__GM_CONTAS_PAGAR_ABERTOS[[#This Row],[PTAX DESEMB]]*Tabela_padrão__GM_CONTAS_PAGAR_ABERTOS[[#This Row],[VALOR_DOCUM]]</f>
        <v>101700.95979800001</v>
      </c>
    </row>
    <row r="1420" spans="1:22" hidden="1" x14ac:dyDescent="0.2">
      <c r="A1420" t="s">
        <v>17</v>
      </c>
      <c r="B1420" t="s">
        <v>18</v>
      </c>
      <c r="C1420" s="1">
        <v>42466</v>
      </c>
      <c r="D1420" t="s">
        <v>203</v>
      </c>
      <c r="E1420">
        <v>19105029</v>
      </c>
      <c r="F1420" t="s">
        <v>526</v>
      </c>
      <c r="G1420" s="4">
        <v>45056</v>
      </c>
      <c r="H1420" t="s">
        <v>21</v>
      </c>
      <c r="I1420" s="2">
        <v>27801.58</v>
      </c>
      <c r="K1420" s="2">
        <v>27801.58</v>
      </c>
      <c r="L1420" s="3">
        <v>1</v>
      </c>
      <c r="M1420" s="2">
        <v>27801.58</v>
      </c>
      <c r="N1420" s="3">
        <f t="array" ref="N1420">$D$4</f>
        <v>3.55</v>
      </c>
      <c r="O1420" s="2">
        <f t="array" ref="O1420">IF(Tabela_padrão__GM_CONTAS_PAGAR_ABERTOS[[#This Row],[SIGLA_MOEDA]]="US$",Tabela_padrão__GM_CONTAS_PAGAR_ABERTOS[[#This Row],[VALOR_DOCUM]]*$D$4,Tabela_padrão__GM_CONTAS_PAGAR_ABERTOS[[#This Row],[SALDO_CONVERTIDO]])</f>
        <v>27801.58</v>
      </c>
      <c r="P14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0" t="s">
        <v>527</v>
      </c>
      <c r="R1420" t="s">
        <v>528</v>
      </c>
      <c r="S1420" s="1">
        <v>42557</v>
      </c>
      <c r="T1420" t="s">
        <v>2967</v>
      </c>
      <c r="U1420" s="3">
        <v>3.6581000000000001</v>
      </c>
      <c r="V1420" s="2">
        <f>Tabela_padrão__GM_CONTAS_PAGAR_ABERTOS[[#This Row],[PTAX DESEMB]]*Tabela_padrão__GM_CONTAS_PAGAR_ABERTOS[[#This Row],[VALOR_DOCUM]]</f>
        <v>101700.95979800001</v>
      </c>
    </row>
    <row r="1421" spans="1:22" hidden="1" x14ac:dyDescent="0.2">
      <c r="A1421" t="s">
        <v>17</v>
      </c>
      <c r="B1421" t="s">
        <v>18</v>
      </c>
      <c r="C1421" s="1">
        <v>42466</v>
      </c>
      <c r="D1421" t="s">
        <v>203</v>
      </c>
      <c r="E1421">
        <v>19105029</v>
      </c>
      <c r="F1421" t="s">
        <v>526</v>
      </c>
      <c r="G1421" s="4">
        <v>45087</v>
      </c>
      <c r="H1421" t="s">
        <v>21</v>
      </c>
      <c r="I1421" s="2">
        <v>27801.58</v>
      </c>
      <c r="K1421" s="2">
        <v>27801.58</v>
      </c>
      <c r="L1421" s="3">
        <v>1</v>
      </c>
      <c r="M1421" s="2">
        <v>27801.58</v>
      </c>
      <c r="N1421" s="3">
        <f t="array" ref="N1421">$D$4</f>
        <v>3.55</v>
      </c>
      <c r="O1421" s="2">
        <f t="array" ref="O1421">IF(Tabela_padrão__GM_CONTAS_PAGAR_ABERTOS[[#This Row],[SIGLA_MOEDA]]="US$",Tabela_padrão__GM_CONTAS_PAGAR_ABERTOS[[#This Row],[VALOR_DOCUM]]*$D$4,Tabela_padrão__GM_CONTAS_PAGAR_ABERTOS[[#This Row],[SALDO_CONVERTIDO]])</f>
        <v>27801.58</v>
      </c>
      <c r="P14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1" t="s">
        <v>527</v>
      </c>
      <c r="R1421" t="s">
        <v>528</v>
      </c>
      <c r="S1421" s="1">
        <v>42557</v>
      </c>
      <c r="T1421" t="s">
        <v>2968</v>
      </c>
      <c r="U1421" s="3">
        <v>3.6581000000000001</v>
      </c>
      <c r="V1421" s="2">
        <f>Tabela_padrão__GM_CONTAS_PAGAR_ABERTOS[[#This Row],[PTAX DESEMB]]*Tabela_padrão__GM_CONTAS_PAGAR_ABERTOS[[#This Row],[VALOR_DOCUM]]</f>
        <v>101700.95979800001</v>
      </c>
    </row>
    <row r="1422" spans="1:22" hidden="1" x14ac:dyDescent="0.2">
      <c r="A1422" t="s">
        <v>17</v>
      </c>
      <c r="B1422" t="s">
        <v>18</v>
      </c>
      <c r="C1422" s="1">
        <v>42466</v>
      </c>
      <c r="D1422" t="s">
        <v>203</v>
      </c>
      <c r="E1422">
        <v>19105029</v>
      </c>
      <c r="F1422" t="s">
        <v>526</v>
      </c>
      <c r="G1422" s="4">
        <v>45179</v>
      </c>
      <c r="H1422" t="s">
        <v>21</v>
      </c>
      <c r="I1422" s="2">
        <v>27801.58</v>
      </c>
      <c r="K1422" s="2">
        <v>27801.58</v>
      </c>
      <c r="L1422" s="3">
        <v>1</v>
      </c>
      <c r="M1422" s="2">
        <v>27801.58</v>
      </c>
      <c r="N1422" s="3">
        <f t="array" ref="N1422">$D$4</f>
        <v>3.55</v>
      </c>
      <c r="O1422" s="2">
        <f t="array" ref="O1422">IF(Tabela_padrão__GM_CONTAS_PAGAR_ABERTOS[[#This Row],[SIGLA_MOEDA]]="US$",Tabela_padrão__GM_CONTAS_PAGAR_ABERTOS[[#This Row],[VALOR_DOCUM]]*$D$4,Tabela_padrão__GM_CONTAS_PAGAR_ABERTOS[[#This Row],[SALDO_CONVERTIDO]])</f>
        <v>27801.58</v>
      </c>
      <c r="P14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2" t="s">
        <v>527</v>
      </c>
      <c r="R1422" t="s">
        <v>528</v>
      </c>
      <c r="S1422" s="1">
        <v>42557</v>
      </c>
      <c r="T1422" t="s">
        <v>2969</v>
      </c>
      <c r="U1422" s="3">
        <v>3.6581000000000001</v>
      </c>
      <c r="V1422" s="2">
        <f>Tabela_padrão__GM_CONTAS_PAGAR_ABERTOS[[#This Row],[PTAX DESEMB]]*Tabela_padrão__GM_CONTAS_PAGAR_ABERTOS[[#This Row],[VALOR_DOCUM]]</f>
        <v>101700.95979800001</v>
      </c>
    </row>
    <row r="1423" spans="1:22" hidden="1" x14ac:dyDescent="0.2">
      <c r="A1423" t="s">
        <v>17</v>
      </c>
      <c r="B1423" t="s">
        <v>18</v>
      </c>
      <c r="C1423" s="1">
        <v>42466</v>
      </c>
      <c r="D1423" t="s">
        <v>203</v>
      </c>
      <c r="E1423">
        <v>19105029</v>
      </c>
      <c r="F1423" t="s">
        <v>526</v>
      </c>
      <c r="G1423" s="4">
        <v>45240</v>
      </c>
      <c r="H1423" t="s">
        <v>21</v>
      </c>
      <c r="I1423" s="2">
        <v>27801.58</v>
      </c>
      <c r="K1423" s="2">
        <v>27801.58</v>
      </c>
      <c r="L1423" s="3">
        <v>1</v>
      </c>
      <c r="M1423" s="2">
        <v>27801.58</v>
      </c>
      <c r="N1423" s="3">
        <f t="array" ref="N1423">$D$4</f>
        <v>3.55</v>
      </c>
      <c r="O1423" s="2">
        <f t="array" ref="O1423">IF(Tabela_padrão__GM_CONTAS_PAGAR_ABERTOS[[#This Row],[SIGLA_MOEDA]]="US$",Tabela_padrão__GM_CONTAS_PAGAR_ABERTOS[[#This Row],[VALOR_DOCUM]]*$D$4,Tabela_padrão__GM_CONTAS_PAGAR_ABERTOS[[#This Row],[SALDO_CONVERTIDO]])</f>
        <v>27801.58</v>
      </c>
      <c r="P14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3" t="s">
        <v>527</v>
      </c>
      <c r="R1423" t="s">
        <v>528</v>
      </c>
      <c r="S1423" s="1">
        <v>42557</v>
      </c>
      <c r="T1423" t="s">
        <v>2970</v>
      </c>
      <c r="U1423" s="3">
        <v>3.6581000000000001</v>
      </c>
      <c r="V1423" s="2">
        <f>Tabela_padrão__GM_CONTAS_PAGAR_ABERTOS[[#This Row],[PTAX DESEMB]]*Tabela_padrão__GM_CONTAS_PAGAR_ABERTOS[[#This Row],[VALOR_DOCUM]]</f>
        <v>101700.95979800001</v>
      </c>
    </row>
    <row r="1424" spans="1:22" hidden="1" x14ac:dyDescent="0.2">
      <c r="A1424" t="s">
        <v>17</v>
      </c>
      <c r="B1424" t="s">
        <v>18</v>
      </c>
      <c r="C1424" s="1">
        <v>42466</v>
      </c>
      <c r="D1424" t="s">
        <v>203</v>
      </c>
      <c r="E1424">
        <v>19105029</v>
      </c>
      <c r="F1424" t="s">
        <v>526</v>
      </c>
      <c r="G1424" s="4">
        <v>45361</v>
      </c>
      <c r="H1424" t="s">
        <v>21</v>
      </c>
      <c r="I1424" s="2">
        <v>27801.58</v>
      </c>
      <c r="K1424" s="2">
        <v>27801.58</v>
      </c>
      <c r="L1424" s="3">
        <v>1</v>
      </c>
      <c r="M1424" s="2">
        <v>27801.58</v>
      </c>
      <c r="N1424" s="3">
        <f t="array" ref="N1424">$D$4</f>
        <v>3.55</v>
      </c>
      <c r="O1424" s="2">
        <f t="array" ref="O1424">IF(Tabela_padrão__GM_CONTAS_PAGAR_ABERTOS[[#This Row],[SIGLA_MOEDA]]="US$",Tabela_padrão__GM_CONTAS_PAGAR_ABERTOS[[#This Row],[VALOR_DOCUM]]*$D$4,Tabela_padrão__GM_CONTAS_PAGAR_ABERTOS[[#This Row],[SALDO_CONVERTIDO]])</f>
        <v>27801.58</v>
      </c>
      <c r="P14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4" t="s">
        <v>527</v>
      </c>
      <c r="R1424" t="s">
        <v>528</v>
      </c>
      <c r="S1424" s="1">
        <v>42557</v>
      </c>
      <c r="T1424" t="s">
        <v>2971</v>
      </c>
      <c r="U1424" s="3">
        <v>3.6581000000000001</v>
      </c>
      <c r="V1424" s="2">
        <f>Tabela_padrão__GM_CONTAS_PAGAR_ABERTOS[[#This Row],[PTAX DESEMB]]*Tabela_padrão__GM_CONTAS_PAGAR_ABERTOS[[#This Row],[VALOR_DOCUM]]</f>
        <v>101700.95979800001</v>
      </c>
    </row>
    <row r="1425" spans="1:22" hidden="1" x14ac:dyDescent="0.2">
      <c r="A1425" t="s">
        <v>17</v>
      </c>
      <c r="B1425" t="s">
        <v>18</v>
      </c>
      <c r="C1425" s="1">
        <v>42466</v>
      </c>
      <c r="D1425" t="s">
        <v>203</v>
      </c>
      <c r="E1425">
        <v>19105029</v>
      </c>
      <c r="F1425" t="s">
        <v>526</v>
      </c>
      <c r="G1425" s="4">
        <v>42714</v>
      </c>
      <c r="H1425" t="s">
        <v>21</v>
      </c>
      <c r="I1425" s="2">
        <v>18592.11</v>
      </c>
      <c r="K1425" s="2">
        <v>18592.11</v>
      </c>
      <c r="L1425" s="3">
        <v>1</v>
      </c>
      <c r="M1425" s="2">
        <v>18592.11</v>
      </c>
      <c r="N1425" s="3">
        <f t="array" ref="N1425">$D$4</f>
        <v>3.55</v>
      </c>
      <c r="O1425" s="2">
        <f t="array" ref="O1425">IF(Tabela_padrão__GM_CONTAS_PAGAR_ABERTOS[[#This Row],[SIGLA_MOEDA]]="US$",Tabela_padrão__GM_CONTAS_PAGAR_ABERTOS[[#This Row],[VALOR_DOCUM]]*$D$4,Tabela_padrão__GM_CONTAS_PAGAR_ABERTOS[[#This Row],[SALDO_CONVERTIDO]])</f>
        <v>18592.11</v>
      </c>
      <c r="P14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5" t="s">
        <v>527</v>
      </c>
      <c r="R1425" t="s">
        <v>528</v>
      </c>
      <c r="S1425" s="1">
        <v>42557</v>
      </c>
      <c r="T1425" t="s">
        <v>2972</v>
      </c>
      <c r="U1425" s="3">
        <v>3.6581000000000001</v>
      </c>
      <c r="V1425" s="2">
        <f>Tabela_padrão__GM_CONTAS_PAGAR_ABERTOS[[#This Row],[PTAX DESEMB]]*Tabela_padrão__GM_CONTAS_PAGAR_ABERTOS[[#This Row],[VALOR_DOCUM]]</f>
        <v>68011.79759100001</v>
      </c>
    </row>
    <row r="1426" spans="1:22" hidden="1" x14ac:dyDescent="0.2">
      <c r="A1426" t="s">
        <v>17</v>
      </c>
      <c r="B1426" t="s">
        <v>18</v>
      </c>
      <c r="C1426" s="1">
        <v>42466</v>
      </c>
      <c r="D1426" t="s">
        <v>203</v>
      </c>
      <c r="E1426">
        <v>19105029</v>
      </c>
      <c r="F1426" t="s">
        <v>526</v>
      </c>
      <c r="G1426" s="4">
        <v>43230</v>
      </c>
      <c r="H1426" t="s">
        <v>21</v>
      </c>
      <c r="I1426" s="2">
        <v>15399.53</v>
      </c>
      <c r="K1426" s="2">
        <v>15399.53</v>
      </c>
      <c r="L1426" s="3">
        <v>1</v>
      </c>
      <c r="M1426" s="2">
        <v>15399.53</v>
      </c>
      <c r="N1426" s="3">
        <f t="array" ref="N1426">$D$4</f>
        <v>3.55</v>
      </c>
      <c r="O1426" s="2">
        <f t="array" ref="O1426">IF(Tabela_padrão__GM_CONTAS_PAGAR_ABERTOS[[#This Row],[SIGLA_MOEDA]]="US$",Tabela_padrão__GM_CONTAS_PAGAR_ABERTOS[[#This Row],[VALOR_DOCUM]]*$D$4,Tabela_padrão__GM_CONTAS_PAGAR_ABERTOS[[#This Row],[SALDO_CONVERTIDO]])</f>
        <v>15399.53</v>
      </c>
      <c r="P14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6" t="s">
        <v>527</v>
      </c>
      <c r="R1426" t="s">
        <v>528</v>
      </c>
      <c r="S1426" s="1">
        <v>42557</v>
      </c>
      <c r="T1426" t="s">
        <v>2973</v>
      </c>
      <c r="U1426" s="3">
        <v>3.6581000000000001</v>
      </c>
      <c r="V1426" s="2">
        <f>Tabela_padrão__GM_CONTAS_PAGAR_ABERTOS[[#This Row],[PTAX DESEMB]]*Tabela_padrão__GM_CONTAS_PAGAR_ABERTOS[[#This Row],[VALOR_DOCUM]]</f>
        <v>56333.020693000006</v>
      </c>
    </row>
    <row r="1427" spans="1:22" hidden="1" x14ac:dyDescent="0.2">
      <c r="A1427" t="s">
        <v>17</v>
      </c>
      <c r="B1427" t="s">
        <v>18</v>
      </c>
      <c r="C1427" s="1">
        <v>42466</v>
      </c>
      <c r="D1427" t="s">
        <v>203</v>
      </c>
      <c r="E1427">
        <v>19105029</v>
      </c>
      <c r="F1427" t="s">
        <v>526</v>
      </c>
      <c r="G1427" s="4">
        <v>43291</v>
      </c>
      <c r="H1427" t="s">
        <v>21</v>
      </c>
      <c r="I1427" s="2">
        <v>15023.93</v>
      </c>
      <c r="K1427" s="2">
        <v>15023.93</v>
      </c>
      <c r="L1427" s="3">
        <v>1</v>
      </c>
      <c r="M1427" s="2">
        <v>15023.93</v>
      </c>
      <c r="N1427" s="3">
        <f t="array" ref="N1427">$D$4</f>
        <v>3.55</v>
      </c>
      <c r="O1427" s="2">
        <f t="array" ref="O1427">IF(Tabela_padrão__GM_CONTAS_PAGAR_ABERTOS[[#This Row],[SIGLA_MOEDA]]="US$",Tabela_padrão__GM_CONTAS_PAGAR_ABERTOS[[#This Row],[VALOR_DOCUM]]*$D$4,Tabela_padrão__GM_CONTAS_PAGAR_ABERTOS[[#This Row],[SALDO_CONVERTIDO]])</f>
        <v>15023.93</v>
      </c>
      <c r="P14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7" t="s">
        <v>527</v>
      </c>
      <c r="R1427" t="s">
        <v>528</v>
      </c>
      <c r="S1427" s="1">
        <v>42557</v>
      </c>
      <c r="T1427" t="s">
        <v>2974</v>
      </c>
      <c r="U1427" s="3">
        <v>3.6581000000000001</v>
      </c>
      <c r="V1427" s="2">
        <f>Tabela_padrão__GM_CONTAS_PAGAR_ABERTOS[[#This Row],[PTAX DESEMB]]*Tabela_padrão__GM_CONTAS_PAGAR_ABERTOS[[#This Row],[VALOR_DOCUM]]</f>
        <v>54959.038333000004</v>
      </c>
    </row>
    <row r="1428" spans="1:22" hidden="1" x14ac:dyDescent="0.2">
      <c r="A1428" t="s">
        <v>17</v>
      </c>
      <c r="B1428" t="s">
        <v>18</v>
      </c>
      <c r="C1428" s="1">
        <v>42466</v>
      </c>
      <c r="D1428" t="s">
        <v>203</v>
      </c>
      <c r="E1428">
        <v>19105029</v>
      </c>
      <c r="F1428" t="s">
        <v>526</v>
      </c>
      <c r="G1428" s="4">
        <v>43475</v>
      </c>
      <c r="H1428" t="s">
        <v>21</v>
      </c>
      <c r="I1428" s="2">
        <v>13897.13</v>
      </c>
      <c r="K1428" s="2">
        <v>13897.13</v>
      </c>
      <c r="L1428" s="3">
        <v>1</v>
      </c>
      <c r="M1428" s="2">
        <v>13897.13</v>
      </c>
      <c r="N1428" s="3">
        <f t="array" ref="N1428">$D$4</f>
        <v>3.55</v>
      </c>
      <c r="O1428" s="2">
        <f t="array" ref="O1428">IF(Tabela_padrão__GM_CONTAS_PAGAR_ABERTOS[[#This Row],[SIGLA_MOEDA]]="US$",Tabela_padrão__GM_CONTAS_PAGAR_ABERTOS[[#This Row],[VALOR_DOCUM]]*$D$4,Tabela_padrão__GM_CONTAS_PAGAR_ABERTOS[[#This Row],[SALDO_CONVERTIDO]])</f>
        <v>13897.13</v>
      </c>
      <c r="P14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8" t="s">
        <v>527</v>
      </c>
      <c r="R1428" t="s">
        <v>528</v>
      </c>
      <c r="S1428" s="1">
        <v>42557</v>
      </c>
      <c r="T1428" t="s">
        <v>2975</v>
      </c>
      <c r="U1428" s="3">
        <v>3.6581000000000001</v>
      </c>
      <c r="V1428" s="2">
        <f>Tabela_padrão__GM_CONTAS_PAGAR_ABERTOS[[#This Row],[PTAX DESEMB]]*Tabela_padrão__GM_CONTAS_PAGAR_ABERTOS[[#This Row],[VALOR_DOCUM]]</f>
        <v>50837.091252999999</v>
      </c>
    </row>
    <row r="1429" spans="1:22" hidden="1" x14ac:dyDescent="0.2">
      <c r="A1429" t="s">
        <v>17</v>
      </c>
      <c r="B1429" t="s">
        <v>18</v>
      </c>
      <c r="C1429" s="1">
        <v>42466</v>
      </c>
      <c r="D1429" t="s">
        <v>203</v>
      </c>
      <c r="E1429">
        <v>19105029</v>
      </c>
      <c r="F1429" t="s">
        <v>526</v>
      </c>
      <c r="G1429" s="4">
        <v>43595</v>
      </c>
      <c r="H1429" t="s">
        <v>21</v>
      </c>
      <c r="I1429" s="2">
        <v>13145.94</v>
      </c>
      <c r="K1429" s="2">
        <v>13145.94</v>
      </c>
      <c r="L1429" s="3">
        <v>1</v>
      </c>
      <c r="M1429" s="2">
        <v>13145.94</v>
      </c>
      <c r="N1429" s="3">
        <f t="array" ref="N1429">$D$4</f>
        <v>3.55</v>
      </c>
      <c r="O1429" s="2">
        <f t="array" ref="O1429">IF(Tabela_padrão__GM_CONTAS_PAGAR_ABERTOS[[#This Row],[SIGLA_MOEDA]]="US$",Tabela_padrão__GM_CONTAS_PAGAR_ABERTOS[[#This Row],[VALOR_DOCUM]]*$D$4,Tabela_padrão__GM_CONTAS_PAGAR_ABERTOS[[#This Row],[SALDO_CONVERTIDO]])</f>
        <v>13145.94</v>
      </c>
      <c r="P14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29" t="s">
        <v>527</v>
      </c>
      <c r="R1429" t="s">
        <v>528</v>
      </c>
      <c r="S1429" s="1">
        <v>42557</v>
      </c>
      <c r="T1429" t="s">
        <v>2976</v>
      </c>
      <c r="U1429" s="3">
        <v>3.6581000000000001</v>
      </c>
      <c r="V1429" s="2">
        <f>Tabela_padrão__GM_CONTAS_PAGAR_ABERTOS[[#This Row],[PTAX DESEMB]]*Tabela_padrão__GM_CONTAS_PAGAR_ABERTOS[[#This Row],[VALOR_DOCUM]]</f>
        <v>48089.163114000003</v>
      </c>
    </row>
    <row r="1430" spans="1:22" hidden="1" x14ac:dyDescent="0.2">
      <c r="A1430" t="s">
        <v>17</v>
      </c>
      <c r="B1430" t="s">
        <v>18</v>
      </c>
      <c r="C1430" s="1">
        <v>42466</v>
      </c>
      <c r="D1430" t="s">
        <v>203</v>
      </c>
      <c r="E1430">
        <v>19105029</v>
      </c>
      <c r="F1430" t="s">
        <v>526</v>
      </c>
      <c r="G1430" s="4">
        <v>43656</v>
      </c>
      <c r="H1430" t="s">
        <v>21</v>
      </c>
      <c r="I1430" s="2">
        <v>12700</v>
      </c>
      <c r="K1430" s="2">
        <v>12700</v>
      </c>
      <c r="L1430" s="3">
        <v>1</v>
      </c>
      <c r="M1430" s="2">
        <v>12700</v>
      </c>
      <c r="N1430" s="3">
        <f t="array" ref="N1430">$D$4</f>
        <v>3.55</v>
      </c>
      <c r="O1430" s="2">
        <f t="array" ref="O1430">IF(Tabela_padrão__GM_CONTAS_PAGAR_ABERTOS[[#This Row],[SIGLA_MOEDA]]="US$",Tabela_padrão__GM_CONTAS_PAGAR_ABERTOS[[#This Row],[VALOR_DOCUM]]*$D$4,Tabela_padrão__GM_CONTAS_PAGAR_ABERTOS[[#This Row],[SALDO_CONVERTIDO]])</f>
        <v>12700</v>
      </c>
      <c r="P14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0" t="s">
        <v>527</v>
      </c>
      <c r="R1430" t="s">
        <v>528</v>
      </c>
      <c r="S1430" s="1">
        <v>42557</v>
      </c>
      <c r="T1430" t="s">
        <v>2977</v>
      </c>
      <c r="U1430" s="3">
        <v>3.6581000000000001</v>
      </c>
      <c r="V1430" s="2">
        <f>Tabela_padrão__GM_CONTAS_PAGAR_ABERTOS[[#This Row],[PTAX DESEMB]]*Tabela_padrão__GM_CONTAS_PAGAR_ABERTOS[[#This Row],[VALOR_DOCUM]]</f>
        <v>46457.87</v>
      </c>
    </row>
    <row r="1431" spans="1:22" hidden="1" x14ac:dyDescent="0.2">
      <c r="A1431" t="s">
        <v>17</v>
      </c>
      <c r="B1431" t="s">
        <v>18</v>
      </c>
      <c r="C1431" s="1">
        <v>42466</v>
      </c>
      <c r="D1431" t="s">
        <v>203</v>
      </c>
      <c r="E1431">
        <v>19105029</v>
      </c>
      <c r="F1431" t="s">
        <v>526</v>
      </c>
      <c r="G1431" s="4">
        <v>44053</v>
      </c>
      <c r="H1431" t="s">
        <v>21</v>
      </c>
      <c r="I1431" s="2">
        <v>10328.950000000001</v>
      </c>
      <c r="K1431" s="2">
        <v>10328.950000000001</v>
      </c>
      <c r="L1431" s="3">
        <v>1</v>
      </c>
      <c r="M1431" s="2">
        <v>10328.950000000001</v>
      </c>
      <c r="N1431" s="3">
        <f t="array" ref="N1431">$D$4</f>
        <v>3.55</v>
      </c>
      <c r="O1431" s="2">
        <f t="array" ref="O1431">IF(Tabela_padrão__GM_CONTAS_PAGAR_ABERTOS[[#This Row],[SIGLA_MOEDA]]="US$",Tabela_padrão__GM_CONTAS_PAGAR_ABERTOS[[#This Row],[VALOR_DOCUM]]*$D$4,Tabela_padrão__GM_CONTAS_PAGAR_ABERTOS[[#This Row],[SALDO_CONVERTIDO]])</f>
        <v>10328.950000000001</v>
      </c>
      <c r="P14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1" t="s">
        <v>527</v>
      </c>
      <c r="R1431" t="s">
        <v>528</v>
      </c>
      <c r="S1431" s="1">
        <v>42557</v>
      </c>
      <c r="T1431" t="s">
        <v>2978</v>
      </c>
      <c r="U1431" s="3">
        <v>3.6581000000000001</v>
      </c>
      <c r="V1431" s="2">
        <f>Tabela_padrão__GM_CONTAS_PAGAR_ABERTOS[[#This Row],[PTAX DESEMB]]*Tabela_padrão__GM_CONTAS_PAGAR_ABERTOS[[#This Row],[VALOR_DOCUM]]</f>
        <v>37784.331995</v>
      </c>
    </row>
    <row r="1432" spans="1:22" hidden="1" x14ac:dyDescent="0.2">
      <c r="A1432" t="s">
        <v>17</v>
      </c>
      <c r="B1432" t="s">
        <v>18</v>
      </c>
      <c r="C1432" s="1">
        <v>42466</v>
      </c>
      <c r="D1432" t="s">
        <v>203</v>
      </c>
      <c r="E1432">
        <v>19105029</v>
      </c>
      <c r="F1432" t="s">
        <v>526</v>
      </c>
      <c r="G1432" s="4">
        <v>44540</v>
      </c>
      <c r="H1432" t="s">
        <v>21</v>
      </c>
      <c r="I1432" s="2">
        <v>7324.16</v>
      </c>
      <c r="K1432" s="2">
        <v>7324.16</v>
      </c>
      <c r="L1432" s="3">
        <v>1</v>
      </c>
      <c r="M1432" s="2">
        <v>7324.16</v>
      </c>
      <c r="N1432" s="3">
        <f t="array" ref="N1432">$D$4</f>
        <v>3.55</v>
      </c>
      <c r="O1432" s="2">
        <f t="array" ref="O1432">IF(Tabela_padrão__GM_CONTAS_PAGAR_ABERTOS[[#This Row],[SIGLA_MOEDA]]="US$",Tabela_padrão__GM_CONTAS_PAGAR_ABERTOS[[#This Row],[VALOR_DOCUM]]*$D$4,Tabela_padrão__GM_CONTAS_PAGAR_ABERTOS[[#This Row],[SALDO_CONVERTIDO]])</f>
        <v>7324.16</v>
      </c>
      <c r="P14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2" t="s">
        <v>527</v>
      </c>
      <c r="R1432" t="s">
        <v>528</v>
      </c>
      <c r="S1432" s="1">
        <v>42557</v>
      </c>
      <c r="T1432" t="s">
        <v>2979</v>
      </c>
      <c r="U1432" s="3">
        <v>3.6581000000000001</v>
      </c>
      <c r="V1432" s="2">
        <f>Tabela_padrão__GM_CONTAS_PAGAR_ABERTOS[[#This Row],[PTAX DESEMB]]*Tabela_padrão__GM_CONTAS_PAGAR_ABERTOS[[#This Row],[VALOR_DOCUM]]</f>
        <v>26792.509696000001</v>
      </c>
    </row>
    <row r="1433" spans="1:22" hidden="1" x14ac:dyDescent="0.2">
      <c r="A1433" t="s">
        <v>17</v>
      </c>
      <c r="B1433" t="s">
        <v>18</v>
      </c>
      <c r="C1433" s="1">
        <v>42466</v>
      </c>
      <c r="D1433" t="s">
        <v>203</v>
      </c>
      <c r="E1433">
        <v>19105029</v>
      </c>
      <c r="F1433" t="s">
        <v>526</v>
      </c>
      <c r="G1433" s="4">
        <v>44844</v>
      </c>
      <c r="H1433" t="s">
        <v>21</v>
      </c>
      <c r="I1433" s="2">
        <v>5446.17</v>
      </c>
      <c r="K1433" s="2">
        <v>5446.17</v>
      </c>
      <c r="L1433" s="3">
        <v>1</v>
      </c>
      <c r="M1433" s="2">
        <v>5446.17</v>
      </c>
      <c r="N1433" s="3">
        <f t="array" ref="N1433">$D$4</f>
        <v>3.55</v>
      </c>
      <c r="O1433" s="2">
        <f t="array" ref="O1433">IF(Tabela_padrão__GM_CONTAS_PAGAR_ABERTOS[[#This Row],[SIGLA_MOEDA]]="US$",Tabela_padrão__GM_CONTAS_PAGAR_ABERTOS[[#This Row],[VALOR_DOCUM]]*$D$4,Tabela_padrão__GM_CONTAS_PAGAR_ABERTOS[[#This Row],[SALDO_CONVERTIDO]])</f>
        <v>5446.17</v>
      </c>
      <c r="P14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3" t="s">
        <v>527</v>
      </c>
      <c r="R1433" t="s">
        <v>528</v>
      </c>
      <c r="S1433" s="1">
        <v>42557</v>
      </c>
      <c r="T1433" t="s">
        <v>2980</v>
      </c>
      <c r="U1433" s="3">
        <v>3.6581000000000001</v>
      </c>
      <c r="V1433" s="2">
        <f>Tabela_padrão__GM_CONTAS_PAGAR_ABERTOS[[#This Row],[PTAX DESEMB]]*Tabela_padrão__GM_CONTAS_PAGAR_ABERTOS[[#This Row],[VALOR_DOCUM]]</f>
        <v>19922.634477</v>
      </c>
    </row>
    <row r="1434" spans="1:22" hidden="1" x14ac:dyDescent="0.2">
      <c r="A1434" t="s">
        <v>17</v>
      </c>
      <c r="B1434" t="s">
        <v>18</v>
      </c>
      <c r="C1434" s="1">
        <v>42466</v>
      </c>
      <c r="D1434" t="s">
        <v>203</v>
      </c>
      <c r="E1434">
        <v>19105029</v>
      </c>
      <c r="F1434" t="s">
        <v>526</v>
      </c>
      <c r="G1434" s="4">
        <v>45392</v>
      </c>
      <c r="H1434" t="s">
        <v>21</v>
      </c>
      <c r="I1434" s="2">
        <v>2065.79</v>
      </c>
      <c r="K1434" s="2">
        <v>2065.79</v>
      </c>
      <c r="L1434" s="3">
        <v>1</v>
      </c>
      <c r="M1434" s="2">
        <v>2065.79</v>
      </c>
      <c r="N1434" s="3">
        <f t="array" ref="N1434">$D$4</f>
        <v>3.55</v>
      </c>
      <c r="O1434" s="2">
        <f t="array" ref="O1434">IF(Tabela_padrão__GM_CONTAS_PAGAR_ABERTOS[[#This Row],[SIGLA_MOEDA]]="US$",Tabela_padrão__GM_CONTAS_PAGAR_ABERTOS[[#This Row],[VALOR_DOCUM]]*$D$4,Tabela_padrão__GM_CONTAS_PAGAR_ABERTOS[[#This Row],[SALDO_CONVERTIDO]])</f>
        <v>2065.79</v>
      </c>
      <c r="P14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4" t="s">
        <v>527</v>
      </c>
      <c r="R1434" t="s">
        <v>528</v>
      </c>
      <c r="S1434" s="1">
        <v>42557</v>
      </c>
      <c r="T1434" t="s">
        <v>2981</v>
      </c>
      <c r="U1434" s="3">
        <v>3.6581000000000001</v>
      </c>
      <c r="V1434" s="2">
        <f>Tabela_padrão__GM_CONTAS_PAGAR_ABERTOS[[#This Row],[PTAX DESEMB]]*Tabela_padrão__GM_CONTAS_PAGAR_ABERTOS[[#This Row],[VALOR_DOCUM]]</f>
        <v>7556.8663990000005</v>
      </c>
    </row>
    <row r="1435" spans="1:22" hidden="1" x14ac:dyDescent="0.2">
      <c r="A1435" t="s">
        <v>17</v>
      </c>
      <c r="B1435" t="s">
        <v>18</v>
      </c>
      <c r="C1435" s="1">
        <v>42466</v>
      </c>
      <c r="D1435" t="s">
        <v>203</v>
      </c>
      <c r="E1435">
        <v>19105029</v>
      </c>
      <c r="F1435" t="s">
        <v>526</v>
      </c>
      <c r="G1435" s="4">
        <v>45453</v>
      </c>
      <c r="H1435" t="s">
        <v>21</v>
      </c>
      <c r="I1435" s="2">
        <v>1600</v>
      </c>
      <c r="K1435" s="2">
        <v>1600</v>
      </c>
      <c r="L1435" s="3">
        <v>1</v>
      </c>
      <c r="M1435" s="2">
        <v>1600</v>
      </c>
      <c r="N1435" s="3">
        <f t="array" ref="N1435">$D$4</f>
        <v>3.55</v>
      </c>
      <c r="O1435" s="2">
        <f t="array" ref="O1435">IF(Tabela_padrão__GM_CONTAS_PAGAR_ABERTOS[[#This Row],[SIGLA_MOEDA]]="US$",Tabela_padrão__GM_CONTAS_PAGAR_ABERTOS[[#This Row],[VALOR_DOCUM]]*$D$4,Tabela_padrão__GM_CONTAS_PAGAR_ABERTOS[[#This Row],[SALDO_CONVERTIDO]])</f>
        <v>1600</v>
      </c>
      <c r="P14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5" t="s">
        <v>527</v>
      </c>
      <c r="R1435" t="s">
        <v>528</v>
      </c>
      <c r="S1435" s="1">
        <v>42557</v>
      </c>
      <c r="T1435" t="s">
        <v>2982</v>
      </c>
      <c r="U1435" s="3">
        <v>3.6581000000000001</v>
      </c>
      <c r="V1435" s="2">
        <f>Tabela_padrão__GM_CONTAS_PAGAR_ABERTOS[[#This Row],[PTAX DESEMB]]*Tabela_padrão__GM_CONTAS_PAGAR_ABERTOS[[#This Row],[VALOR_DOCUM]]</f>
        <v>5852.96</v>
      </c>
    </row>
    <row r="1436" spans="1:22" hidden="1" x14ac:dyDescent="0.2">
      <c r="A1436" t="s">
        <v>17</v>
      </c>
      <c r="B1436" t="s">
        <v>18</v>
      </c>
      <c r="C1436" s="1">
        <v>42466</v>
      </c>
      <c r="D1436" t="s">
        <v>203</v>
      </c>
      <c r="E1436">
        <v>19105029</v>
      </c>
      <c r="F1436" t="s">
        <v>526</v>
      </c>
      <c r="G1436" s="4">
        <v>45514</v>
      </c>
      <c r="H1436" t="s">
        <v>21</v>
      </c>
      <c r="I1436" s="2">
        <v>1200</v>
      </c>
      <c r="K1436" s="2">
        <v>1200</v>
      </c>
      <c r="L1436" s="3">
        <v>1</v>
      </c>
      <c r="M1436" s="2">
        <v>1200</v>
      </c>
      <c r="N1436" s="3">
        <f t="array" ref="N1436">$D$4</f>
        <v>3.55</v>
      </c>
      <c r="O1436" s="2">
        <f t="array" ref="O1436">IF(Tabela_padrão__GM_CONTAS_PAGAR_ABERTOS[[#This Row],[SIGLA_MOEDA]]="US$",Tabela_padrão__GM_CONTAS_PAGAR_ABERTOS[[#This Row],[VALOR_DOCUM]]*$D$4,Tabela_padrão__GM_CONTAS_PAGAR_ABERTOS[[#This Row],[SALDO_CONVERTIDO]])</f>
        <v>1200</v>
      </c>
      <c r="P14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6" t="s">
        <v>527</v>
      </c>
      <c r="R1436" t="s">
        <v>528</v>
      </c>
      <c r="S1436" s="1">
        <v>42557</v>
      </c>
      <c r="T1436" t="s">
        <v>2983</v>
      </c>
      <c r="U1436" s="3">
        <v>3.6581000000000001</v>
      </c>
      <c r="V1436" s="2">
        <f>Tabela_padrão__GM_CONTAS_PAGAR_ABERTOS[[#This Row],[PTAX DESEMB]]*Tabela_padrão__GM_CONTAS_PAGAR_ABERTOS[[#This Row],[VALOR_DOCUM]]</f>
        <v>4389.72</v>
      </c>
    </row>
    <row r="1437" spans="1:22" hidden="1" x14ac:dyDescent="0.2">
      <c r="A1437" t="s">
        <v>17</v>
      </c>
      <c r="B1437" t="s">
        <v>18</v>
      </c>
      <c r="C1437" s="1">
        <v>42466</v>
      </c>
      <c r="D1437" t="s">
        <v>203</v>
      </c>
      <c r="E1437">
        <v>19105029</v>
      </c>
      <c r="F1437" t="s">
        <v>526</v>
      </c>
      <c r="G1437" s="4">
        <v>45575</v>
      </c>
      <c r="H1437" t="s">
        <v>21</v>
      </c>
      <c r="I1437" s="2">
        <v>850</v>
      </c>
      <c r="K1437" s="2">
        <v>850</v>
      </c>
      <c r="L1437" s="3">
        <v>1</v>
      </c>
      <c r="M1437" s="2">
        <v>850</v>
      </c>
      <c r="N1437" s="3">
        <f t="array" ref="N1437">$D$4</f>
        <v>3.55</v>
      </c>
      <c r="O1437" s="2">
        <f t="array" ref="O1437">IF(Tabela_padrão__GM_CONTAS_PAGAR_ABERTOS[[#This Row],[SIGLA_MOEDA]]="US$",Tabela_padrão__GM_CONTAS_PAGAR_ABERTOS[[#This Row],[VALOR_DOCUM]]*$D$4,Tabela_padrão__GM_CONTAS_PAGAR_ABERTOS[[#This Row],[SALDO_CONVERTIDO]])</f>
        <v>850</v>
      </c>
      <c r="P14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7" t="s">
        <v>527</v>
      </c>
      <c r="R1437" t="s">
        <v>528</v>
      </c>
      <c r="S1437" s="1">
        <v>42557</v>
      </c>
      <c r="T1437" t="s">
        <v>2984</v>
      </c>
      <c r="U1437" s="3">
        <v>3.6581000000000001</v>
      </c>
      <c r="V1437" s="2">
        <f>Tabela_padrão__GM_CONTAS_PAGAR_ABERTOS[[#This Row],[PTAX DESEMB]]*Tabela_padrão__GM_CONTAS_PAGAR_ABERTOS[[#This Row],[VALOR_DOCUM]]</f>
        <v>3109.3850000000002</v>
      </c>
    </row>
    <row r="1438" spans="1:22" hidden="1" x14ac:dyDescent="0.2">
      <c r="A1438" t="s">
        <v>17</v>
      </c>
      <c r="B1438" t="s">
        <v>202</v>
      </c>
      <c r="C1438" s="1">
        <v>42478</v>
      </c>
      <c r="D1438" t="s">
        <v>2985</v>
      </c>
      <c r="E1438">
        <v>13115026</v>
      </c>
      <c r="F1438" t="s">
        <v>2986</v>
      </c>
      <c r="G1438" s="4">
        <v>42558</v>
      </c>
      <c r="H1438" t="s">
        <v>21</v>
      </c>
      <c r="I1438" s="2">
        <v>406</v>
      </c>
      <c r="K1438" s="2">
        <v>406</v>
      </c>
      <c r="L1438" s="3">
        <v>1</v>
      </c>
      <c r="M1438" s="2">
        <v>406</v>
      </c>
      <c r="N1438" s="3">
        <f t="array" ref="N1438">$D$4</f>
        <v>3.55</v>
      </c>
      <c r="O1438" s="2">
        <f t="array" ref="O1438">IF(Tabela_padrão__GM_CONTAS_PAGAR_ABERTOS[[#This Row],[SIGLA_MOEDA]]="US$",Tabela_padrão__GM_CONTAS_PAGAR_ABERTOS[[#This Row],[VALOR_DOCUM]]*$D$4,Tabela_padrão__GM_CONTAS_PAGAR_ABERTOS[[#This Row],[SALDO_CONVERTIDO]])</f>
        <v>406</v>
      </c>
      <c r="P14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8" t="s">
        <v>28</v>
      </c>
      <c r="R1438" t="s">
        <v>2987</v>
      </c>
      <c r="S1438" s="1">
        <v>42557</v>
      </c>
      <c r="T1438" t="s">
        <v>2988</v>
      </c>
      <c r="U1438" s="3">
        <v>3.5276000000000001</v>
      </c>
      <c r="V1438" s="2">
        <f>Tabela_padrão__GM_CONTAS_PAGAR_ABERTOS[[#This Row],[PTAX DESEMB]]*Tabela_padrão__GM_CONTAS_PAGAR_ABERTOS[[#This Row],[VALOR_DOCUM]]</f>
        <v>1432.2056</v>
      </c>
    </row>
    <row r="1439" spans="1:22" hidden="1" x14ac:dyDescent="0.2">
      <c r="A1439" t="s">
        <v>17</v>
      </c>
      <c r="B1439" t="s">
        <v>80</v>
      </c>
      <c r="C1439" s="1">
        <v>42474</v>
      </c>
      <c r="D1439" t="s">
        <v>2989</v>
      </c>
      <c r="E1439">
        <v>13101008</v>
      </c>
      <c r="F1439" t="s">
        <v>553</v>
      </c>
      <c r="G1439" s="4">
        <v>42855</v>
      </c>
      <c r="H1439" t="s">
        <v>21</v>
      </c>
      <c r="I1439" s="2">
        <v>357828</v>
      </c>
      <c r="K1439" s="2">
        <v>357828</v>
      </c>
      <c r="L1439" s="3">
        <v>1</v>
      </c>
      <c r="M1439" s="2">
        <v>357828</v>
      </c>
      <c r="N1439" s="3">
        <f t="array" ref="N1439">$D$4</f>
        <v>3.55</v>
      </c>
      <c r="O1439" s="2">
        <f t="array" ref="O1439">IF(Tabela_padrão__GM_CONTAS_PAGAR_ABERTOS[[#This Row],[SIGLA_MOEDA]]="US$",Tabela_padrão__GM_CONTAS_PAGAR_ABERTOS[[#This Row],[VALOR_DOCUM]]*$D$4,Tabela_padrão__GM_CONTAS_PAGAR_ABERTOS[[#This Row],[SALDO_CONVERTIDO]])</f>
        <v>357828</v>
      </c>
      <c r="P14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39" t="s">
        <v>409</v>
      </c>
      <c r="R1439" t="s">
        <v>2990</v>
      </c>
      <c r="S1439" s="1">
        <v>42557</v>
      </c>
      <c r="T1439" t="s">
        <v>2991</v>
      </c>
      <c r="U1439" s="3">
        <v>3.5428999999999999</v>
      </c>
      <c r="V1439" s="2">
        <f>Tabela_padrão__GM_CONTAS_PAGAR_ABERTOS[[#This Row],[PTAX DESEMB]]*Tabela_padrão__GM_CONTAS_PAGAR_ABERTOS[[#This Row],[VALOR_DOCUM]]</f>
        <v>1267748.8211999999</v>
      </c>
    </row>
    <row r="1440" spans="1:22" hidden="1" x14ac:dyDescent="0.2">
      <c r="A1440" t="s">
        <v>17</v>
      </c>
      <c r="B1440" t="s">
        <v>80</v>
      </c>
      <c r="C1440" s="1">
        <v>42474</v>
      </c>
      <c r="D1440" t="s">
        <v>2989</v>
      </c>
      <c r="E1440">
        <v>13101008</v>
      </c>
      <c r="F1440" t="s">
        <v>553</v>
      </c>
      <c r="G1440" s="4">
        <v>43220</v>
      </c>
      <c r="H1440" t="s">
        <v>21</v>
      </c>
      <c r="I1440" s="2">
        <v>357828</v>
      </c>
      <c r="K1440" s="2">
        <v>357828</v>
      </c>
      <c r="L1440" s="3">
        <v>1</v>
      </c>
      <c r="M1440" s="2">
        <v>357828</v>
      </c>
      <c r="N1440" s="3">
        <f t="array" ref="N1440">$D$4</f>
        <v>3.55</v>
      </c>
      <c r="O1440" s="2">
        <f t="array" ref="O1440">IF(Tabela_padrão__GM_CONTAS_PAGAR_ABERTOS[[#This Row],[SIGLA_MOEDA]]="US$",Tabela_padrão__GM_CONTAS_PAGAR_ABERTOS[[#This Row],[VALOR_DOCUM]]*$D$4,Tabela_padrão__GM_CONTAS_PAGAR_ABERTOS[[#This Row],[SALDO_CONVERTIDO]])</f>
        <v>357828</v>
      </c>
      <c r="P14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0" t="s">
        <v>409</v>
      </c>
      <c r="R1440" t="s">
        <v>2990</v>
      </c>
      <c r="S1440" s="1">
        <v>42557</v>
      </c>
      <c r="T1440" t="s">
        <v>2992</v>
      </c>
      <c r="U1440" s="3">
        <v>3.5428999999999999</v>
      </c>
      <c r="V1440" s="2">
        <f>Tabela_padrão__GM_CONTAS_PAGAR_ABERTOS[[#This Row],[PTAX DESEMB]]*Tabela_padrão__GM_CONTAS_PAGAR_ABERTOS[[#This Row],[VALOR_DOCUM]]</f>
        <v>1267748.8211999999</v>
      </c>
    </row>
    <row r="1441" spans="1:22" hidden="1" x14ac:dyDescent="0.2">
      <c r="A1441" t="s">
        <v>17</v>
      </c>
      <c r="B1441" t="s">
        <v>202</v>
      </c>
      <c r="C1441" s="1">
        <v>42475</v>
      </c>
      <c r="D1441" t="s">
        <v>2993</v>
      </c>
      <c r="E1441">
        <v>13115016</v>
      </c>
      <c r="F1441" t="s">
        <v>2994</v>
      </c>
      <c r="G1441" s="4">
        <v>42585</v>
      </c>
      <c r="H1441" t="s">
        <v>21</v>
      </c>
      <c r="I1441" s="2">
        <v>810</v>
      </c>
      <c r="K1441" s="2">
        <v>810</v>
      </c>
      <c r="L1441" s="3">
        <v>1</v>
      </c>
      <c r="M1441" s="2">
        <v>810</v>
      </c>
      <c r="N1441" s="3">
        <f t="array" ref="N1441">$D$4</f>
        <v>3.55</v>
      </c>
      <c r="O1441" s="2">
        <f t="array" ref="O1441">IF(Tabela_padrão__GM_CONTAS_PAGAR_ABERTOS[[#This Row],[SIGLA_MOEDA]]="US$",Tabela_padrão__GM_CONTAS_PAGAR_ABERTOS[[#This Row],[VALOR_DOCUM]]*$D$4,Tabela_padrão__GM_CONTAS_PAGAR_ABERTOS[[#This Row],[SALDO_CONVERTIDO]])</f>
        <v>810</v>
      </c>
      <c r="P14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1" t="s">
        <v>28</v>
      </c>
      <c r="R1441" t="s">
        <v>2995</v>
      </c>
      <c r="S1441" s="1">
        <v>42557</v>
      </c>
      <c r="T1441" t="s">
        <v>2996</v>
      </c>
      <c r="U1441" s="3">
        <v>3.5125999999999999</v>
      </c>
      <c r="V1441" s="2">
        <f>Tabela_padrão__GM_CONTAS_PAGAR_ABERTOS[[#This Row],[PTAX DESEMB]]*Tabela_padrão__GM_CONTAS_PAGAR_ABERTOS[[#This Row],[VALOR_DOCUM]]</f>
        <v>2845.2060000000001</v>
      </c>
    </row>
    <row r="1442" spans="1:22" hidden="1" x14ac:dyDescent="0.2">
      <c r="A1442" t="s">
        <v>17</v>
      </c>
      <c r="B1442" t="s">
        <v>385</v>
      </c>
      <c r="C1442" s="1">
        <v>42476</v>
      </c>
      <c r="D1442" t="s">
        <v>556</v>
      </c>
      <c r="E1442">
        <v>13101001</v>
      </c>
      <c r="F1442" t="s">
        <v>2997</v>
      </c>
      <c r="G1442" s="4">
        <v>42770</v>
      </c>
      <c r="H1442" t="s">
        <v>66</v>
      </c>
      <c r="I1442" s="2">
        <v>36480</v>
      </c>
      <c r="J1442">
        <v>0</v>
      </c>
      <c r="K1442" s="2">
        <v>36480</v>
      </c>
      <c r="L1442" s="3">
        <v>3.2904</v>
      </c>
      <c r="M1442" s="2">
        <v>120033.792</v>
      </c>
      <c r="N1442" s="3">
        <f t="array" ref="N1442">$D$4</f>
        <v>3.55</v>
      </c>
      <c r="O1442" s="2">
        <f t="array" ref="O1442">IF(Tabela_padrão__GM_CONTAS_PAGAR_ABERTOS[[#This Row],[SIGLA_MOEDA]]="US$",Tabela_padrão__GM_CONTAS_PAGAR_ABERTOS[[#This Row],[VALOR_DOCUM]]*$D$4,Tabela_padrão__GM_CONTAS_PAGAR_ABERTOS[[#This Row],[SALDO_CONVERTIDO]])</f>
        <v>129504</v>
      </c>
      <c r="P1442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1442" t="s">
        <v>28</v>
      </c>
      <c r="R1442" t="s">
        <v>492</v>
      </c>
      <c r="S1442" s="1">
        <v>42557</v>
      </c>
      <c r="T1442" t="s">
        <v>2998</v>
      </c>
      <c r="U1442" s="3">
        <v>3.5276000000000001</v>
      </c>
      <c r="V1442" s="2">
        <f>Tabela_padrão__GM_CONTAS_PAGAR_ABERTOS[[#This Row],[PTAX DESEMB]]*Tabela_padrão__GM_CONTAS_PAGAR_ABERTOS[[#This Row],[VALOR_DOCUM]]</f>
        <v>128686.848</v>
      </c>
    </row>
    <row r="1443" spans="1:22" hidden="1" x14ac:dyDescent="0.2">
      <c r="A1443" t="s">
        <v>17</v>
      </c>
      <c r="B1443" t="s">
        <v>390</v>
      </c>
      <c r="C1443" s="1">
        <v>42476</v>
      </c>
      <c r="D1443" t="s">
        <v>556</v>
      </c>
      <c r="E1443">
        <v>13101001</v>
      </c>
      <c r="F1443" t="s">
        <v>2999</v>
      </c>
      <c r="G1443" s="4">
        <v>42770</v>
      </c>
      <c r="H1443" t="s">
        <v>66</v>
      </c>
      <c r="I1443" s="2">
        <v>18240</v>
      </c>
      <c r="J1443">
        <v>0</v>
      </c>
      <c r="K1443" s="2">
        <v>18240</v>
      </c>
      <c r="L1443" s="3">
        <v>3.2904</v>
      </c>
      <c r="M1443" s="2">
        <v>60016.896000000001</v>
      </c>
      <c r="N1443" s="3">
        <f t="array" ref="N1443">$D$4</f>
        <v>3.55</v>
      </c>
      <c r="O1443" s="2">
        <f t="array" ref="O1443">IF(Tabela_padrão__GM_CONTAS_PAGAR_ABERTOS[[#This Row],[SIGLA_MOEDA]]="US$",Tabela_padrão__GM_CONTAS_PAGAR_ABERTOS[[#This Row],[VALOR_DOCUM]]*$D$4,Tabela_padrão__GM_CONTAS_PAGAR_ABERTOS[[#This Row],[SALDO_CONVERTIDO]])</f>
        <v>64752</v>
      </c>
      <c r="P1443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1443" t="s">
        <v>28</v>
      </c>
      <c r="R1443" t="s">
        <v>492</v>
      </c>
      <c r="S1443" s="1">
        <v>42557</v>
      </c>
      <c r="T1443" t="s">
        <v>3000</v>
      </c>
      <c r="U1443" s="3">
        <v>3.5276000000000001</v>
      </c>
      <c r="V1443" s="2">
        <f>Tabela_padrão__GM_CONTAS_PAGAR_ABERTOS[[#This Row],[PTAX DESEMB]]*Tabela_padrão__GM_CONTAS_PAGAR_ABERTOS[[#This Row],[VALOR_DOCUM]]</f>
        <v>64343.423999999999</v>
      </c>
    </row>
    <row r="1444" spans="1:22" hidden="1" x14ac:dyDescent="0.2">
      <c r="A1444" t="s">
        <v>17</v>
      </c>
      <c r="B1444" t="s">
        <v>18</v>
      </c>
      <c r="C1444" s="1">
        <v>42466</v>
      </c>
      <c r="D1444" t="s">
        <v>203</v>
      </c>
      <c r="E1444">
        <v>19105029</v>
      </c>
      <c r="F1444" t="s">
        <v>526</v>
      </c>
      <c r="G1444" s="4">
        <v>42561</v>
      </c>
      <c r="H1444" t="s">
        <v>21</v>
      </c>
      <c r="I1444" s="2">
        <v>27801.58</v>
      </c>
      <c r="K1444" s="2">
        <v>27801.58</v>
      </c>
      <c r="L1444" s="3">
        <v>1</v>
      </c>
      <c r="M1444" s="2">
        <v>27801.58</v>
      </c>
      <c r="N1444" s="3">
        <f t="array" ref="N1444">$D$4</f>
        <v>3.55</v>
      </c>
      <c r="O1444" s="2">
        <f t="array" ref="O1444">IF(Tabela_padrão__GM_CONTAS_PAGAR_ABERTOS[[#This Row],[SIGLA_MOEDA]]="US$",Tabela_padrão__GM_CONTAS_PAGAR_ABERTOS[[#This Row],[VALOR_DOCUM]]*$D$4,Tabela_padrão__GM_CONTAS_PAGAR_ABERTOS[[#This Row],[SALDO_CONVERTIDO]])</f>
        <v>27801.58</v>
      </c>
      <c r="P14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4" t="s">
        <v>527</v>
      </c>
      <c r="R1444" t="s">
        <v>528</v>
      </c>
      <c r="S1444" s="1">
        <v>42557</v>
      </c>
      <c r="T1444" t="s">
        <v>3001</v>
      </c>
      <c r="U1444" s="3">
        <v>3.6581000000000001</v>
      </c>
      <c r="V1444" s="2">
        <f>Tabela_padrão__GM_CONTAS_PAGAR_ABERTOS[[#This Row],[PTAX DESEMB]]*Tabela_padrão__GM_CONTAS_PAGAR_ABERTOS[[#This Row],[VALOR_DOCUM]]</f>
        <v>101700.95979800001</v>
      </c>
    </row>
    <row r="1445" spans="1:22" hidden="1" x14ac:dyDescent="0.2">
      <c r="A1445" t="s">
        <v>17</v>
      </c>
      <c r="B1445" t="s">
        <v>18</v>
      </c>
      <c r="C1445" s="1">
        <v>42466</v>
      </c>
      <c r="D1445" t="s">
        <v>203</v>
      </c>
      <c r="E1445">
        <v>19105029</v>
      </c>
      <c r="F1445" t="s">
        <v>526</v>
      </c>
      <c r="G1445" s="4">
        <v>42653</v>
      </c>
      <c r="H1445" t="s">
        <v>21</v>
      </c>
      <c r="I1445" s="2">
        <v>27801.58</v>
      </c>
      <c r="K1445" s="2">
        <v>27801.58</v>
      </c>
      <c r="L1445" s="3">
        <v>1</v>
      </c>
      <c r="M1445" s="2">
        <v>27801.58</v>
      </c>
      <c r="N1445" s="3">
        <f t="array" ref="N1445">$D$4</f>
        <v>3.55</v>
      </c>
      <c r="O1445" s="2">
        <f t="array" ref="O1445">IF(Tabela_padrão__GM_CONTAS_PAGAR_ABERTOS[[#This Row],[SIGLA_MOEDA]]="US$",Tabela_padrão__GM_CONTAS_PAGAR_ABERTOS[[#This Row],[VALOR_DOCUM]]*$D$4,Tabela_padrão__GM_CONTAS_PAGAR_ABERTOS[[#This Row],[SALDO_CONVERTIDO]])</f>
        <v>27801.58</v>
      </c>
      <c r="P14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5" t="s">
        <v>527</v>
      </c>
      <c r="R1445" t="s">
        <v>528</v>
      </c>
      <c r="S1445" s="1">
        <v>42557</v>
      </c>
      <c r="T1445" t="s">
        <v>3002</v>
      </c>
      <c r="U1445" s="3">
        <v>3.6581000000000001</v>
      </c>
      <c r="V1445" s="2">
        <f>Tabela_padrão__GM_CONTAS_PAGAR_ABERTOS[[#This Row],[PTAX DESEMB]]*Tabela_padrão__GM_CONTAS_PAGAR_ABERTOS[[#This Row],[VALOR_DOCUM]]</f>
        <v>101700.95979800001</v>
      </c>
    </row>
    <row r="1446" spans="1:22" hidden="1" x14ac:dyDescent="0.2">
      <c r="A1446" t="s">
        <v>17</v>
      </c>
      <c r="B1446" t="s">
        <v>18</v>
      </c>
      <c r="C1446" s="1">
        <v>42466</v>
      </c>
      <c r="D1446" t="s">
        <v>203</v>
      </c>
      <c r="E1446">
        <v>19105029</v>
      </c>
      <c r="F1446" t="s">
        <v>526</v>
      </c>
      <c r="G1446" s="4">
        <v>42684</v>
      </c>
      <c r="H1446" t="s">
        <v>21</v>
      </c>
      <c r="I1446" s="2">
        <v>27801.58</v>
      </c>
      <c r="K1446" s="2">
        <v>27801.58</v>
      </c>
      <c r="L1446" s="3">
        <v>1</v>
      </c>
      <c r="M1446" s="2">
        <v>27801.58</v>
      </c>
      <c r="N1446" s="3">
        <f t="array" ref="N1446">$D$4</f>
        <v>3.55</v>
      </c>
      <c r="O1446" s="2">
        <f t="array" ref="O1446">IF(Tabela_padrão__GM_CONTAS_PAGAR_ABERTOS[[#This Row],[SIGLA_MOEDA]]="US$",Tabela_padrão__GM_CONTAS_PAGAR_ABERTOS[[#This Row],[VALOR_DOCUM]]*$D$4,Tabela_padrão__GM_CONTAS_PAGAR_ABERTOS[[#This Row],[SALDO_CONVERTIDO]])</f>
        <v>27801.58</v>
      </c>
      <c r="P14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6" t="s">
        <v>527</v>
      </c>
      <c r="R1446" t="s">
        <v>528</v>
      </c>
      <c r="S1446" s="1">
        <v>42557</v>
      </c>
      <c r="T1446" t="s">
        <v>3003</v>
      </c>
      <c r="U1446" s="3">
        <v>3.6581000000000001</v>
      </c>
      <c r="V1446" s="2">
        <f>Tabela_padrão__GM_CONTAS_PAGAR_ABERTOS[[#This Row],[PTAX DESEMB]]*Tabela_padrão__GM_CONTAS_PAGAR_ABERTOS[[#This Row],[VALOR_DOCUM]]</f>
        <v>101700.95979800001</v>
      </c>
    </row>
    <row r="1447" spans="1:22" hidden="1" x14ac:dyDescent="0.2">
      <c r="A1447" t="s">
        <v>17</v>
      </c>
      <c r="B1447" t="s">
        <v>18</v>
      </c>
      <c r="C1447" s="1">
        <v>42466</v>
      </c>
      <c r="D1447" t="s">
        <v>203</v>
      </c>
      <c r="E1447">
        <v>19105029</v>
      </c>
      <c r="F1447" t="s">
        <v>526</v>
      </c>
      <c r="G1447" s="4">
        <v>43261</v>
      </c>
      <c r="H1447" t="s">
        <v>21</v>
      </c>
      <c r="I1447" s="2">
        <v>27801.58</v>
      </c>
      <c r="K1447" s="2">
        <v>27801.58</v>
      </c>
      <c r="L1447" s="3">
        <v>1</v>
      </c>
      <c r="M1447" s="2">
        <v>27801.58</v>
      </c>
      <c r="N1447" s="3">
        <f t="array" ref="N1447">$D$4</f>
        <v>3.55</v>
      </c>
      <c r="O1447" s="2">
        <f t="array" ref="O1447">IF(Tabela_padrão__GM_CONTAS_PAGAR_ABERTOS[[#This Row],[SIGLA_MOEDA]]="US$",Tabela_padrão__GM_CONTAS_PAGAR_ABERTOS[[#This Row],[VALOR_DOCUM]]*$D$4,Tabela_padrão__GM_CONTAS_PAGAR_ABERTOS[[#This Row],[SALDO_CONVERTIDO]])</f>
        <v>27801.58</v>
      </c>
      <c r="P14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7" t="s">
        <v>527</v>
      </c>
      <c r="R1447" t="s">
        <v>528</v>
      </c>
      <c r="S1447" s="1">
        <v>42557</v>
      </c>
      <c r="T1447" t="s">
        <v>3004</v>
      </c>
      <c r="U1447" s="3">
        <v>3.6581000000000001</v>
      </c>
      <c r="V1447" s="2">
        <f>Tabela_padrão__GM_CONTAS_PAGAR_ABERTOS[[#This Row],[PTAX DESEMB]]*Tabela_padrão__GM_CONTAS_PAGAR_ABERTOS[[#This Row],[VALOR_DOCUM]]</f>
        <v>101700.95979800001</v>
      </c>
    </row>
    <row r="1448" spans="1:22" hidden="1" x14ac:dyDescent="0.2">
      <c r="A1448" t="s">
        <v>17</v>
      </c>
      <c r="B1448" t="s">
        <v>18</v>
      </c>
      <c r="C1448" s="1">
        <v>42466</v>
      </c>
      <c r="D1448" t="s">
        <v>203</v>
      </c>
      <c r="E1448">
        <v>19105029</v>
      </c>
      <c r="F1448" t="s">
        <v>526</v>
      </c>
      <c r="G1448" s="4">
        <v>43475</v>
      </c>
      <c r="H1448" t="s">
        <v>21</v>
      </c>
      <c r="I1448" s="2">
        <v>27801.58</v>
      </c>
      <c r="K1448" s="2">
        <v>27801.58</v>
      </c>
      <c r="L1448" s="3">
        <v>1</v>
      </c>
      <c r="M1448" s="2">
        <v>27801.58</v>
      </c>
      <c r="N1448" s="3">
        <f t="array" ref="N1448">$D$4</f>
        <v>3.55</v>
      </c>
      <c r="O1448" s="2">
        <f t="array" ref="O1448">IF(Tabela_padrão__GM_CONTAS_PAGAR_ABERTOS[[#This Row],[SIGLA_MOEDA]]="US$",Tabela_padrão__GM_CONTAS_PAGAR_ABERTOS[[#This Row],[VALOR_DOCUM]]*$D$4,Tabela_padrão__GM_CONTAS_PAGAR_ABERTOS[[#This Row],[SALDO_CONVERTIDO]])</f>
        <v>27801.58</v>
      </c>
      <c r="P14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8" t="s">
        <v>527</v>
      </c>
      <c r="R1448" t="s">
        <v>528</v>
      </c>
      <c r="S1448" s="1">
        <v>42557</v>
      </c>
      <c r="T1448" t="s">
        <v>3005</v>
      </c>
      <c r="U1448" s="3">
        <v>3.6581000000000001</v>
      </c>
      <c r="V1448" s="2">
        <f>Tabela_padrão__GM_CONTAS_PAGAR_ABERTOS[[#This Row],[PTAX DESEMB]]*Tabela_padrão__GM_CONTAS_PAGAR_ABERTOS[[#This Row],[VALOR_DOCUM]]</f>
        <v>101700.95979800001</v>
      </c>
    </row>
    <row r="1449" spans="1:22" hidden="1" x14ac:dyDescent="0.2">
      <c r="A1449" t="s">
        <v>17</v>
      </c>
      <c r="B1449" t="s">
        <v>18</v>
      </c>
      <c r="C1449" s="1">
        <v>42466</v>
      </c>
      <c r="D1449" t="s">
        <v>203</v>
      </c>
      <c r="E1449">
        <v>19105029</v>
      </c>
      <c r="F1449" t="s">
        <v>526</v>
      </c>
      <c r="G1449" s="4">
        <v>43506</v>
      </c>
      <c r="H1449" t="s">
        <v>21</v>
      </c>
      <c r="I1449" s="2">
        <v>27801.58</v>
      </c>
      <c r="K1449" s="2">
        <v>27801.58</v>
      </c>
      <c r="L1449" s="3">
        <v>1</v>
      </c>
      <c r="M1449" s="2">
        <v>27801.58</v>
      </c>
      <c r="N1449" s="3">
        <f t="array" ref="N1449">$D$4</f>
        <v>3.55</v>
      </c>
      <c r="O1449" s="2">
        <f t="array" ref="O1449">IF(Tabela_padrão__GM_CONTAS_PAGAR_ABERTOS[[#This Row],[SIGLA_MOEDA]]="US$",Tabela_padrão__GM_CONTAS_PAGAR_ABERTOS[[#This Row],[VALOR_DOCUM]]*$D$4,Tabela_padrão__GM_CONTAS_PAGAR_ABERTOS[[#This Row],[SALDO_CONVERTIDO]])</f>
        <v>27801.58</v>
      </c>
      <c r="P14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49" t="s">
        <v>527</v>
      </c>
      <c r="R1449" t="s">
        <v>528</v>
      </c>
      <c r="S1449" s="1">
        <v>42557</v>
      </c>
      <c r="T1449" t="s">
        <v>3006</v>
      </c>
      <c r="U1449" s="3">
        <v>3.6581000000000001</v>
      </c>
      <c r="V1449" s="2">
        <f>Tabela_padrão__GM_CONTAS_PAGAR_ABERTOS[[#This Row],[PTAX DESEMB]]*Tabela_padrão__GM_CONTAS_PAGAR_ABERTOS[[#This Row],[VALOR_DOCUM]]</f>
        <v>101700.95979800001</v>
      </c>
    </row>
    <row r="1450" spans="1:22" hidden="1" x14ac:dyDescent="0.2">
      <c r="A1450" t="s">
        <v>17</v>
      </c>
      <c r="B1450" t="s">
        <v>18</v>
      </c>
      <c r="C1450" s="1">
        <v>42466</v>
      </c>
      <c r="D1450" t="s">
        <v>203</v>
      </c>
      <c r="E1450">
        <v>19105029</v>
      </c>
      <c r="F1450" t="s">
        <v>526</v>
      </c>
      <c r="G1450" s="4">
        <v>43534</v>
      </c>
      <c r="H1450" t="s">
        <v>21</v>
      </c>
      <c r="I1450" s="2">
        <v>27801.58</v>
      </c>
      <c r="K1450" s="2">
        <v>27801.58</v>
      </c>
      <c r="L1450" s="3">
        <v>1</v>
      </c>
      <c r="M1450" s="2">
        <v>27801.58</v>
      </c>
      <c r="N1450" s="3">
        <f t="array" ref="N1450">$D$4</f>
        <v>3.55</v>
      </c>
      <c r="O1450" s="2">
        <f t="array" ref="O1450">IF(Tabela_padrão__GM_CONTAS_PAGAR_ABERTOS[[#This Row],[SIGLA_MOEDA]]="US$",Tabela_padrão__GM_CONTAS_PAGAR_ABERTOS[[#This Row],[VALOR_DOCUM]]*$D$4,Tabela_padrão__GM_CONTAS_PAGAR_ABERTOS[[#This Row],[SALDO_CONVERTIDO]])</f>
        <v>27801.58</v>
      </c>
      <c r="P14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0" t="s">
        <v>527</v>
      </c>
      <c r="R1450" t="s">
        <v>528</v>
      </c>
      <c r="S1450" s="1">
        <v>42557</v>
      </c>
      <c r="T1450" t="s">
        <v>3007</v>
      </c>
      <c r="U1450" s="3">
        <v>3.6581000000000001</v>
      </c>
      <c r="V1450" s="2">
        <f>Tabela_padrão__GM_CONTAS_PAGAR_ABERTOS[[#This Row],[PTAX DESEMB]]*Tabela_padrão__GM_CONTAS_PAGAR_ABERTOS[[#This Row],[VALOR_DOCUM]]</f>
        <v>101700.95979800001</v>
      </c>
    </row>
    <row r="1451" spans="1:22" hidden="1" x14ac:dyDescent="0.2">
      <c r="A1451" t="s">
        <v>17</v>
      </c>
      <c r="B1451" t="s">
        <v>18</v>
      </c>
      <c r="C1451" s="1">
        <v>42466</v>
      </c>
      <c r="D1451" t="s">
        <v>203</v>
      </c>
      <c r="E1451">
        <v>19105029</v>
      </c>
      <c r="F1451" t="s">
        <v>526</v>
      </c>
      <c r="G1451" s="4">
        <v>43565</v>
      </c>
      <c r="H1451" t="s">
        <v>21</v>
      </c>
      <c r="I1451" s="2">
        <v>27801.58</v>
      </c>
      <c r="K1451" s="2">
        <v>27801.58</v>
      </c>
      <c r="L1451" s="3">
        <v>1</v>
      </c>
      <c r="M1451" s="2">
        <v>27801.58</v>
      </c>
      <c r="N1451" s="3">
        <f t="array" ref="N1451">$D$4</f>
        <v>3.55</v>
      </c>
      <c r="O1451" s="2">
        <f t="array" ref="O1451">IF(Tabela_padrão__GM_CONTAS_PAGAR_ABERTOS[[#This Row],[SIGLA_MOEDA]]="US$",Tabela_padrão__GM_CONTAS_PAGAR_ABERTOS[[#This Row],[VALOR_DOCUM]]*$D$4,Tabela_padrão__GM_CONTAS_PAGAR_ABERTOS[[#This Row],[SALDO_CONVERTIDO]])</f>
        <v>27801.58</v>
      </c>
      <c r="P14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1" t="s">
        <v>527</v>
      </c>
      <c r="R1451" t="s">
        <v>528</v>
      </c>
      <c r="S1451" s="1">
        <v>42557</v>
      </c>
      <c r="T1451" t="s">
        <v>3008</v>
      </c>
      <c r="U1451" s="3">
        <v>3.6581000000000001</v>
      </c>
      <c r="V1451" s="2">
        <f>Tabela_padrão__GM_CONTAS_PAGAR_ABERTOS[[#This Row],[PTAX DESEMB]]*Tabela_padrão__GM_CONTAS_PAGAR_ABERTOS[[#This Row],[VALOR_DOCUM]]</f>
        <v>101700.95979800001</v>
      </c>
    </row>
    <row r="1452" spans="1:22" hidden="1" x14ac:dyDescent="0.2">
      <c r="A1452" t="s">
        <v>17</v>
      </c>
      <c r="B1452" t="s">
        <v>18</v>
      </c>
      <c r="C1452" s="1">
        <v>42466</v>
      </c>
      <c r="D1452" t="s">
        <v>203</v>
      </c>
      <c r="E1452">
        <v>19105029</v>
      </c>
      <c r="F1452" t="s">
        <v>526</v>
      </c>
      <c r="G1452" s="4">
        <v>43840</v>
      </c>
      <c r="H1452" t="s">
        <v>21</v>
      </c>
      <c r="I1452" s="2">
        <v>27801.58</v>
      </c>
      <c r="K1452" s="2">
        <v>27801.58</v>
      </c>
      <c r="L1452" s="3">
        <v>1</v>
      </c>
      <c r="M1452" s="2">
        <v>27801.58</v>
      </c>
      <c r="N1452" s="3">
        <f t="array" ref="N1452">$D$4</f>
        <v>3.55</v>
      </c>
      <c r="O1452" s="2">
        <f t="array" ref="O1452">IF(Tabela_padrão__GM_CONTAS_PAGAR_ABERTOS[[#This Row],[SIGLA_MOEDA]]="US$",Tabela_padrão__GM_CONTAS_PAGAR_ABERTOS[[#This Row],[VALOR_DOCUM]]*$D$4,Tabela_padrão__GM_CONTAS_PAGAR_ABERTOS[[#This Row],[SALDO_CONVERTIDO]])</f>
        <v>27801.58</v>
      </c>
      <c r="P14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2" t="s">
        <v>527</v>
      </c>
      <c r="R1452" t="s">
        <v>528</v>
      </c>
      <c r="S1452" s="1">
        <v>42557</v>
      </c>
      <c r="T1452" t="s">
        <v>3009</v>
      </c>
      <c r="U1452" s="3">
        <v>3.6581000000000001</v>
      </c>
      <c r="V1452" s="2">
        <f>Tabela_padrão__GM_CONTAS_PAGAR_ABERTOS[[#This Row],[PTAX DESEMB]]*Tabela_padrão__GM_CONTAS_PAGAR_ABERTOS[[#This Row],[VALOR_DOCUM]]</f>
        <v>101700.95979800001</v>
      </c>
    </row>
    <row r="1453" spans="1:22" hidden="1" x14ac:dyDescent="0.2">
      <c r="A1453" t="s">
        <v>285</v>
      </c>
      <c r="B1453" t="s">
        <v>18</v>
      </c>
      <c r="C1453" s="1">
        <v>42487</v>
      </c>
      <c r="D1453" t="s">
        <v>2590</v>
      </c>
      <c r="E1453">
        <v>15101003</v>
      </c>
      <c r="F1453" t="s">
        <v>3010</v>
      </c>
      <c r="G1453" s="4">
        <v>42557</v>
      </c>
      <c r="H1453" t="s">
        <v>21</v>
      </c>
      <c r="I1453" s="2">
        <v>2300</v>
      </c>
      <c r="K1453" s="2">
        <v>2300</v>
      </c>
      <c r="L1453" s="3">
        <v>1</v>
      </c>
      <c r="M1453" s="2">
        <v>2300</v>
      </c>
      <c r="N1453" s="3">
        <f t="array" ref="N1453">$D$4</f>
        <v>3.55</v>
      </c>
      <c r="O1453" s="2">
        <f t="array" ref="O1453">IF(Tabela_padrão__GM_CONTAS_PAGAR_ABERTOS[[#This Row],[SIGLA_MOEDA]]="US$",Tabela_padrão__GM_CONTAS_PAGAR_ABERTOS[[#This Row],[VALOR_DOCUM]]*$D$4,Tabela_padrão__GM_CONTAS_PAGAR_ABERTOS[[#This Row],[SALDO_CONVERTIDO]])</f>
        <v>2300</v>
      </c>
      <c r="P14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3" t="s">
        <v>28</v>
      </c>
      <c r="R1453" t="s">
        <v>634</v>
      </c>
      <c r="S1453" s="1">
        <v>42557</v>
      </c>
      <c r="T1453" t="s">
        <v>3011</v>
      </c>
      <c r="U1453" s="3">
        <v>3.5301</v>
      </c>
      <c r="V1453" s="2">
        <f>Tabela_padrão__GM_CONTAS_PAGAR_ABERTOS[[#This Row],[PTAX DESEMB]]*Tabela_padrão__GM_CONTAS_PAGAR_ABERTOS[[#This Row],[VALOR_DOCUM]]</f>
        <v>8119.2300000000005</v>
      </c>
    </row>
    <row r="1454" spans="1:22" hidden="1" x14ac:dyDescent="0.2">
      <c r="A1454" t="s">
        <v>17</v>
      </c>
      <c r="B1454" t="s">
        <v>80</v>
      </c>
      <c r="C1454" s="1">
        <v>42430</v>
      </c>
      <c r="D1454" t="s">
        <v>566</v>
      </c>
      <c r="E1454">
        <v>13101001</v>
      </c>
      <c r="F1454" t="s">
        <v>3012</v>
      </c>
      <c r="G1454" s="4">
        <v>42613</v>
      </c>
      <c r="H1454" t="s">
        <v>21</v>
      </c>
      <c r="I1454" s="2">
        <v>43740.25</v>
      </c>
      <c r="J1454">
        <v>0</v>
      </c>
      <c r="K1454" s="2">
        <v>43740.25</v>
      </c>
      <c r="L1454" s="3">
        <v>1</v>
      </c>
      <c r="M1454" s="2">
        <v>43740.25</v>
      </c>
      <c r="N1454" s="3">
        <f t="array" ref="N1454">$D$4</f>
        <v>3.55</v>
      </c>
      <c r="O1454" s="2">
        <f t="array" ref="O1454">IF(Tabela_padrão__GM_CONTAS_PAGAR_ABERTOS[[#This Row],[SIGLA_MOEDA]]="US$",Tabela_padrão__GM_CONTAS_PAGAR_ABERTOS[[#This Row],[VALOR_DOCUM]]*$D$4,Tabela_padrão__GM_CONTAS_PAGAR_ABERTOS[[#This Row],[SALDO_CONVERTIDO]])</f>
        <v>43740.25</v>
      </c>
      <c r="P14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4" t="s">
        <v>28</v>
      </c>
      <c r="R1454" t="s">
        <v>492</v>
      </c>
      <c r="S1454" s="1">
        <v>42557</v>
      </c>
      <c r="T1454" t="s">
        <v>3013</v>
      </c>
      <c r="U1454" s="3">
        <v>3.9796</v>
      </c>
      <c r="V1454" s="2">
        <f>Tabela_padrão__GM_CONTAS_PAGAR_ABERTOS[[#This Row],[PTAX DESEMB]]*Tabela_padrão__GM_CONTAS_PAGAR_ABERTOS[[#This Row],[VALOR_DOCUM]]</f>
        <v>174068.69889999999</v>
      </c>
    </row>
    <row r="1455" spans="1:22" hidden="1" x14ac:dyDescent="0.2">
      <c r="A1455" t="s">
        <v>17</v>
      </c>
      <c r="B1455" t="s">
        <v>25</v>
      </c>
      <c r="C1455" s="1">
        <v>42461</v>
      </c>
      <c r="D1455" t="s">
        <v>556</v>
      </c>
      <c r="E1455">
        <v>13101001</v>
      </c>
      <c r="F1455" t="s">
        <v>3014</v>
      </c>
      <c r="G1455" s="4">
        <v>42770</v>
      </c>
      <c r="H1455" t="s">
        <v>66</v>
      </c>
      <c r="I1455" s="2">
        <v>823840</v>
      </c>
      <c r="J1455">
        <v>0</v>
      </c>
      <c r="K1455" s="2">
        <v>823840</v>
      </c>
      <c r="L1455" s="3">
        <v>3.2904</v>
      </c>
      <c r="M1455" s="2">
        <v>2710763.1359999999</v>
      </c>
      <c r="N1455" s="3">
        <f t="array" ref="N1455">$D$4</f>
        <v>3.55</v>
      </c>
      <c r="O1455" s="2">
        <f t="array" ref="O1455">IF(Tabela_padrão__GM_CONTAS_PAGAR_ABERTOS[[#This Row],[SIGLA_MOEDA]]="US$",Tabela_padrão__GM_CONTAS_PAGAR_ABERTOS[[#This Row],[VALOR_DOCUM]]*$D$4,Tabela_padrão__GM_CONTAS_PAGAR_ABERTOS[[#This Row],[SALDO_CONVERTIDO]])</f>
        <v>2924632</v>
      </c>
      <c r="P1455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1455" t="s">
        <v>28</v>
      </c>
      <c r="R1455" t="s">
        <v>492</v>
      </c>
      <c r="S1455" s="1">
        <v>42557</v>
      </c>
      <c r="T1455" t="s">
        <v>3015</v>
      </c>
      <c r="U1455" s="3">
        <v>3.5589</v>
      </c>
      <c r="V1455" s="2">
        <f>Tabela_padrão__GM_CONTAS_PAGAR_ABERTOS[[#This Row],[PTAX DESEMB]]*Tabela_padrão__GM_CONTAS_PAGAR_ABERTOS[[#This Row],[VALOR_DOCUM]]</f>
        <v>2931964.176</v>
      </c>
    </row>
    <row r="1456" spans="1:22" hidden="1" x14ac:dyDescent="0.2">
      <c r="A1456" t="s">
        <v>17</v>
      </c>
      <c r="B1456" t="s">
        <v>881</v>
      </c>
      <c r="C1456" s="1">
        <v>42499</v>
      </c>
      <c r="D1456" t="s">
        <v>3016</v>
      </c>
      <c r="E1456">
        <v>13103001</v>
      </c>
      <c r="F1456" t="s">
        <v>3017</v>
      </c>
      <c r="G1456" s="4">
        <v>42583</v>
      </c>
      <c r="H1456" t="s">
        <v>21</v>
      </c>
      <c r="I1456" s="2">
        <v>519.95000000000005</v>
      </c>
      <c r="K1456" s="2">
        <v>519.95000000000005</v>
      </c>
      <c r="L1456" s="3">
        <v>1</v>
      </c>
      <c r="M1456" s="2">
        <v>519.95000000000005</v>
      </c>
      <c r="N1456" s="3">
        <f t="array" ref="N1456">$D$4</f>
        <v>3.55</v>
      </c>
      <c r="O1456" s="2">
        <f t="array" ref="O1456">IF(Tabela_padrão__GM_CONTAS_PAGAR_ABERTOS[[#This Row],[SIGLA_MOEDA]]="US$",Tabela_padrão__GM_CONTAS_PAGAR_ABERTOS[[#This Row],[VALOR_DOCUM]]*$D$4,Tabela_padrão__GM_CONTAS_PAGAR_ABERTOS[[#This Row],[SALDO_CONVERTIDO]])</f>
        <v>519.95000000000005</v>
      </c>
      <c r="P14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6" t="s">
        <v>28</v>
      </c>
      <c r="R1456" t="s">
        <v>3018</v>
      </c>
      <c r="S1456" s="1">
        <v>42557</v>
      </c>
      <c r="T1456" t="s">
        <v>3019</v>
      </c>
      <c r="U1456" s="3">
        <v>3.5362</v>
      </c>
      <c r="V1456" s="2">
        <f>Tabela_padrão__GM_CONTAS_PAGAR_ABERTOS[[#This Row],[PTAX DESEMB]]*Tabela_padrão__GM_CONTAS_PAGAR_ABERTOS[[#This Row],[VALOR_DOCUM]]</f>
        <v>1838.6471900000001</v>
      </c>
    </row>
    <row r="1457" spans="1:22" hidden="1" x14ac:dyDescent="0.2">
      <c r="A1457" t="s">
        <v>17</v>
      </c>
      <c r="B1457" t="s">
        <v>202</v>
      </c>
      <c r="C1457" s="1">
        <v>42487</v>
      </c>
      <c r="D1457" t="s">
        <v>3020</v>
      </c>
      <c r="E1457">
        <v>15101003</v>
      </c>
      <c r="F1457" t="s">
        <v>3021</v>
      </c>
      <c r="G1457" s="4">
        <v>42561</v>
      </c>
      <c r="H1457" t="s">
        <v>21</v>
      </c>
      <c r="I1457" s="2">
        <v>5000</v>
      </c>
      <c r="J1457">
        <v>2883.5</v>
      </c>
      <c r="K1457" s="2">
        <v>2116.5</v>
      </c>
      <c r="L1457" s="3">
        <v>1</v>
      </c>
      <c r="M1457" s="2">
        <v>2116.5</v>
      </c>
      <c r="N1457" s="3">
        <f t="array" ref="N1457">$D$4</f>
        <v>3.55</v>
      </c>
      <c r="O1457" s="2">
        <f t="array" ref="O1457">IF(Tabela_padrão__GM_CONTAS_PAGAR_ABERTOS[[#This Row],[SIGLA_MOEDA]]="US$",Tabela_padrão__GM_CONTAS_PAGAR_ABERTOS[[#This Row],[VALOR_DOCUM]]*$D$4,Tabela_padrão__GM_CONTAS_PAGAR_ABERTOS[[#This Row],[SALDO_CONVERTIDO]])</f>
        <v>2116.5</v>
      </c>
      <c r="P14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7" t="s">
        <v>2595</v>
      </c>
      <c r="R1457" t="s">
        <v>3022</v>
      </c>
      <c r="S1457" s="1">
        <v>42557</v>
      </c>
      <c r="T1457" t="s">
        <v>3023</v>
      </c>
      <c r="U1457" s="3">
        <v>3.5301</v>
      </c>
      <c r="V1457" s="2">
        <f>Tabela_padrão__GM_CONTAS_PAGAR_ABERTOS[[#This Row],[PTAX DESEMB]]*Tabela_padrão__GM_CONTAS_PAGAR_ABERTOS[[#This Row],[VALOR_DOCUM]]</f>
        <v>17650.5</v>
      </c>
    </row>
    <row r="1458" spans="1:22" hidden="1" x14ac:dyDescent="0.2">
      <c r="A1458" t="s">
        <v>17</v>
      </c>
      <c r="B1458" t="s">
        <v>18</v>
      </c>
      <c r="C1458" s="1">
        <v>42501</v>
      </c>
      <c r="D1458" t="s">
        <v>400</v>
      </c>
      <c r="E1458">
        <v>13101001</v>
      </c>
      <c r="F1458" t="s">
        <v>3024</v>
      </c>
      <c r="G1458" s="4">
        <v>42643</v>
      </c>
      <c r="H1458" t="s">
        <v>66</v>
      </c>
      <c r="I1458" s="2">
        <v>5880.4</v>
      </c>
      <c r="J1458">
        <v>0</v>
      </c>
      <c r="K1458" s="2">
        <v>5880.4</v>
      </c>
      <c r="L1458" s="3">
        <v>3.2904</v>
      </c>
      <c r="M1458" s="2">
        <v>19348.868160000002</v>
      </c>
      <c r="N1458" s="3">
        <f t="array" ref="N1458">$D$4</f>
        <v>3.55</v>
      </c>
      <c r="O1458" s="2">
        <f t="array" ref="O1458">IF(Tabela_padrão__GM_CONTAS_PAGAR_ABERTOS[[#This Row],[SIGLA_MOEDA]]="US$",Tabela_padrão__GM_CONTAS_PAGAR_ABERTOS[[#This Row],[VALOR_DOCUM]]*$D$4,Tabela_padrão__GM_CONTAS_PAGAR_ABERTOS[[#This Row],[SALDO_CONVERTIDO]])</f>
        <v>20875.419999999998</v>
      </c>
      <c r="P1458" s="5">
        <f>(Tabela_padrão__GM_CONTAS_PAGAR_ABERTOS[[#This Row],[Saldo Projetado]]-Tabela_padrão__GM_CONTAS_PAGAR_ABERTOS[[#This Row],[SALDO_CONVERTIDO]])/Tabela_padrão__GM_CONTAS_PAGAR_ABERTOS[[#This Row],[Saldo Projetado]]</f>
        <v>7.3126760563380119E-2</v>
      </c>
      <c r="Q1458" t="s">
        <v>3025</v>
      </c>
      <c r="R1458" t="s">
        <v>3026</v>
      </c>
      <c r="S1458" s="1">
        <v>42557</v>
      </c>
      <c r="T1458" t="s">
        <v>3027</v>
      </c>
      <c r="U1458" s="3">
        <v>3.4771999999999998</v>
      </c>
      <c r="V1458" s="2">
        <f>Tabela_padrão__GM_CONTAS_PAGAR_ABERTOS[[#This Row],[PTAX DESEMB]]*Tabela_padrão__GM_CONTAS_PAGAR_ABERTOS[[#This Row],[VALOR_DOCUM]]</f>
        <v>20447.326879999997</v>
      </c>
    </row>
    <row r="1459" spans="1:22" hidden="1" x14ac:dyDescent="0.2">
      <c r="A1459" t="s">
        <v>285</v>
      </c>
      <c r="B1459" t="s">
        <v>18</v>
      </c>
      <c r="C1459" s="1">
        <v>42524</v>
      </c>
      <c r="D1459" t="s">
        <v>1086</v>
      </c>
      <c r="E1459">
        <v>13108005</v>
      </c>
      <c r="F1459" t="s">
        <v>3028</v>
      </c>
      <c r="G1459" s="4">
        <v>42524</v>
      </c>
      <c r="H1459" t="s">
        <v>21</v>
      </c>
      <c r="I1459" s="2">
        <v>1059.82</v>
      </c>
      <c r="J1459">
        <v>0</v>
      </c>
      <c r="K1459" s="2">
        <v>1059.82</v>
      </c>
      <c r="L1459" s="3">
        <v>1</v>
      </c>
      <c r="M1459" s="2">
        <v>1059.82</v>
      </c>
      <c r="N1459" s="3">
        <f t="array" ref="N1459">$D$4</f>
        <v>3.55</v>
      </c>
      <c r="O1459" s="2">
        <f t="array" ref="O1459">IF(Tabela_padrão__GM_CONTAS_PAGAR_ABERTOS[[#This Row],[SIGLA_MOEDA]]="US$",Tabela_padrão__GM_CONTAS_PAGAR_ABERTOS[[#This Row],[VALOR_DOCUM]]*$D$4,Tabela_padrão__GM_CONTAS_PAGAR_ABERTOS[[#This Row],[SALDO_CONVERTIDO]])</f>
        <v>1059.82</v>
      </c>
      <c r="P14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59" t="s">
        <v>1088</v>
      </c>
      <c r="R1459" t="s">
        <v>3029</v>
      </c>
      <c r="S1459" s="1">
        <v>42557</v>
      </c>
      <c r="T1459" t="s">
        <v>3030</v>
      </c>
      <c r="U1459" s="3">
        <v>3.5960999999999999</v>
      </c>
      <c r="V1459" s="2">
        <f>Tabela_padrão__GM_CONTAS_PAGAR_ABERTOS[[#This Row],[PTAX DESEMB]]*Tabela_padrão__GM_CONTAS_PAGAR_ABERTOS[[#This Row],[VALOR_DOCUM]]</f>
        <v>3811.2187019999997</v>
      </c>
    </row>
    <row r="1460" spans="1:22" hidden="1" x14ac:dyDescent="0.2">
      <c r="A1460" t="s">
        <v>17</v>
      </c>
      <c r="B1460" t="s">
        <v>25</v>
      </c>
      <c r="C1460" s="1">
        <v>42531</v>
      </c>
      <c r="D1460" t="s">
        <v>3031</v>
      </c>
      <c r="E1460">
        <v>13115002</v>
      </c>
      <c r="F1460" t="s">
        <v>3032</v>
      </c>
      <c r="G1460" s="4">
        <v>42561</v>
      </c>
      <c r="H1460" t="s">
        <v>21</v>
      </c>
      <c r="I1460" s="2">
        <v>74.760000000000005</v>
      </c>
      <c r="J1460">
        <v>0</v>
      </c>
      <c r="K1460" s="2">
        <v>74.760000000000005</v>
      </c>
      <c r="L1460" s="3">
        <v>1</v>
      </c>
      <c r="M1460" s="2">
        <v>74.760000000000005</v>
      </c>
      <c r="N1460" s="3">
        <f t="array" ref="N1460">$D$4</f>
        <v>3.55</v>
      </c>
      <c r="O1460" s="2">
        <f t="array" ref="O1460">IF(Tabela_padrão__GM_CONTAS_PAGAR_ABERTOS[[#This Row],[SIGLA_MOEDA]]="US$",Tabela_padrão__GM_CONTAS_PAGAR_ABERTOS[[#This Row],[VALOR_DOCUM]]*$D$4,Tabela_padrão__GM_CONTAS_PAGAR_ABERTOS[[#This Row],[SALDO_CONVERTIDO]])</f>
        <v>74.760000000000005</v>
      </c>
      <c r="P14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0" t="s">
        <v>28</v>
      </c>
      <c r="R1460" t="s">
        <v>620</v>
      </c>
      <c r="S1460" s="1">
        <v>42557</v>
      </c>
      <c r="T1460" t="s">
        <v>3033</v>
      </c>
      <c r="U1460" s="3">
        <v>3.3816999999999999</v>
      </c>
      <c r="V1460" s="2">
        <f>Tabela_padrão__GM_CONTAS_PAGAR_ABERTOS[[#This Row],[PTAX DESEMB]]*Tabela_padrão__GM_CONTAS_PAGAR_ABERTOS[[#This Row],[VALOR_DOCUM]]</f>
        <v>252.81589200000002</v>
      </c>
    </row>
    <row r="1461" spans="1:22" hidden="1" x14ac:dyDescent="0.2">
      <c r="A1461" t="s">
        <v>17</v>
      </c>
      <c r="B1461" t="s">
        <v>25</v>
      </c>
      <c r="C1461" s="1">
        <v>42528</v>
      </c>
      <c r="D1461" t="s">
        <v>583</v>
      </c>
      <c r="E1461">
        <v>13115002</v>
      </c>
      <c r="F1461" t="s">
        <v>3034</v>
      </c>
      <c r="G1461" s="4">
        <v>42558</v>
      </c>
      <c r="H1461" t="s">
        <v>21</v>
      </c>
      <c r="I1461" s="2">
        <v>535.58000000000004</v>
      </c>
      <c r="J1461">
        <v>0</v>
      </c>
      <c r="K1461" s="2">
        <v>535.58000000000004</v>
      </c>
      <c r="L1461" s="3">
        <v>1</v>
      </c>
      <c r="M1461" s="2">
        <v>535.58000000000004</v>
      </c>
      <c r="N1461" s="3">
        <f t="array" ref="N1461">$D$4</f>
        <v>3.55</v>
      </c>
      <c r="O1461" s="2">
        <f t="array" ref="O1461">IF(Tabela_padrão__GM_CONTAS_PAGAR_ABERTOS[[#This Row],[SIGLA_MOEDA]]="US$",Tabela_padrão__GM_CONTAS_PAGAR_ABERTOS[[#This Row],[VALOR_DOCUM]]*$D$4,Tabela_padrão__GM_CONTAS_PAGAR_ABERTOS[[#This Row],[SALDO_CONVERTIDO]])</f>
        <v>535.58000000000004</v>
      </c>
      <c r="P14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1" t="s">
        <v>28</v>
      </c>
      <c r="R1461" t="s">
        <v>3035</v>
      </c>
      <c r="S1461" s="1">
        <v>42557</v>
      </c>
      <c r="T1461" t="s">
        <v>3036</v>
      </c>
      <c r="U1461" s="3">
        <v>3.5097999999999998</v>
      </c>
      <c r="V1461" s="2">
        <f>Tabela_padrão__GM_CONTAS_PAGAR_ABERTOS[[#This Row],[PTAX DESEMB]]*Tabela_padrão__GM_CONTAS_PAGAR_ABERTOS[[#This Row],[VALOR_DOCUM]]</f>
        <v>1879.7786840000001</v>
      </c>
    </row>
    <row r="1462" spans="1:22" hidden="1" x14ac:dyDescent="0.2">
      <c r="A1462" t="s">
        <v>17</v>
      </c>
      <c r="B1462" t="s">
        <v>385</v>
      </c>
      <c r="C1462" s="1">
        <v>42531</v>
      </c>
      <c r="D1462" t="s">
        <v>587</v>
      </c>
      <c r="E1462">
        <v>13115016</v>
      </c>
      <c r="F1462" t="s">
        <v>3037</v>
      </c>
      <c r="G1462" s="4">
        <v>42558</v>
      </c>
      <c r="H1462" t="s">
        <v>21</v>
      </c>
      <c r="I1462" s="2">
        <v>71.87</v>
      </c>
      <c r="J1462">
        <v>0</v>
      </c>
      <c r="K1462" s="2">
        <v>71.87</v>
      </c>
      <c r="L1462" s="3">
        <v>1</v>
      </c>
      <c r="M1462" s="2">
        <v>71.87</v>
      </c>
      <c r="N1462" s="3">
        <f t="array" ref="N1462">$D$4</f>
        <v>3.55</v>
      </c>
      <c r="O1462" s="2">
        <f t="array" ref="O1462">IF(Tabela_padrão__GM_CONTAS_PAGAR_ABERTOS[[#This Row],[SIGLA_MOEDA]]="US$",Tabela_padrão__GM_CONTAS_PAGAR_ABERTOS[[#This Row],[VALOR_DOCUM]]*$D$4,Tabela_padrão__GM_CONTAS_PAGAR_ABERTOS[[#This Row],[SALDO_CONVERTIDO]])</f>
        <v>71.87</v>
      </c>
      <c r="P14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2" t="s">
        <v>28</v>
      </c>
      <c r="R1462" t="s">
        <v>3038</v>
      </c>
      <c r="S1462" s="1">
        <v>42557</v>
      </c>
      <c r="T1462" t="s">
        <v>3039</v>
      </c>
      <c r="U1462" s="3">
        <v>3.3816999999999999</v>
      </c>
      <c r="V1462" s="2">
        <f>Tabela_padrão__GM_CONTAS_PAGAR_ABERTOS[[#This Row],[PTAX DESEMB]]*Tabela_padrão__GM_CONTAS_PAGAR_ABERTOS[[#This Row],[VALOR_DOCUM]]</f>
        <v>243.04277900000002</v>
      </c>
    </row>
    <row r="1463" spans="1:22" hidden="1" x14ac:dyDescent="0.2">
      <c r="A1463" t="s">
        <v>17</v>
      </c>
      <c r="B1463" t="s">
        <v>80</v>
      </c>
      <c r="C1463" s="1">
        <v>42521</v>
      </c>
      <c r="D1463" t="s">
        <v>3040</v>
      </c>
      <c r="E1463">
        <v>13115016</v>
      </c>
      <c r="F1463" t="s">
        <v>3041</v>
      </c>
      <c r="G1463" s="4">
        <v>42563</v>
      </c>
      <c r="H1463" t="s">
        <v>21</v>
      </c>
      <c r="I1463" s="2">
        <v>95</v>
      </c>
      <c r="K1463" s="2">
        <v>95</v>
      </c>
      <c r="L1463" s="3">
        <v>1</v>
      </c>
      <c r="M1463" s="2">
        <v>95</v>
      </c>
      <c r="N1463" s="3">
        <f t="array" ref="N1463">$D$4</f>
        <v>3.55</v>
      </c>
      <c r="O1463" s="2">
        <f t="array" ref="O1463">IF(Tabela_padrão__GM_CONTAS_PAGAR_ABERTOS[[#This Row],[SIGLA_MOEDA]]="US$",Tabela_padrão__GM_CONTAS_PAGAR_ABERTOS[[#This Row],[VALOR_DOCUM]]*$D$4,Tabela_padrão__GM_CONTAS_PAGAR_ABERTOS[[#This Row],[SALDO_CONVERTIDO]])</f>
        <v>95</v>
      </c>
      <c r="P14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3" t="s">
        <v>28</v>
      </c>
      <c r="R1463" t="s">
        <v>3042</v>
      </c>
      <c r="S1463" s="1">
        <v>42557</v>
      </c>
      <c r="T1463" t="s">
        <v>3043</v>
      </c>
      <c r="U1463" s="3">
        <v>3.5996999999999999</v>
      </c>
      <c r="V1463" s="2">
        <f>Tabela_padrão__GM_CONTAS_PAGAR_ABERTOS[[#This Row],[PTAX DESEMB]]*Tabela_padrão__GM_CONTAS_PAGAR_ABERTOS[[#This Row],[VALOR_DOCUM]]</f>
        <v>341.97149999999999</v>
      </c>
    </row>
    <row r="1464" spans="1:22" hidden="1" x14ac:dyDescent="0.2">
      <c r="A1464" t="s">
        <v>17</v>
      </c>
      <c r="B1464" t="s">
        <v>80</v>
      </c>
      <c r="C1464" s="1">
        <v>42521</v>
      </c>
      <c r="D1464" t="s">
        <v>1076</v>
      </c>
      <c r="E1464">
        <v>13101012</v>
      </c>
      <c r="F1464" t="s">
        <v>3044</v>
      </c>
      <c r="G1464" s="4">
        <v>42855</v>
      </c>
      <c r="H1464" t="s">
        <v>21</v>
      </c>
      <c r="I1464" s="2">
        <v>855</v>
      </c>
      <c r="J1464">
        <v>0</v>
      </c>
      <c r="K1464" s="2">
        <v>855</v>
      </c>
      <c r="L1464" s="3">
        <v>1</v>
      </c>
      <c r="M1464" s="2">
        <v>855</v>
      </c>
      <c r="N1464" s="3">
        <f t="array" ref="N1464">$D$4</f>
        <v>3.55</v>
      </c>
      <c r="O1464" s="2">
        <f t="array" ref="O1464">IF(Tabela_padrão__GM_CONTAS_PAGAR_ABERTOS[[#This Row],[SIGLA_MOEDA]]="US$",Tabela_padrão__GM_CONTAS_PAGAR_ABERTOS[[#This Row],[VALOR_DOCUM]]*$D$4,Tabela_padrão__GM_CONTAS_PAGAR_ABERTOS[[#This Row],[SALDO_CONVERTIDO]])</f>
        <v>855</v>
      </c>
      <c r="P14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4" t="s">
        <v>28</v>
      </c>
      <c r="R1464" t="s">
        <v>3045</v>
      </c>
      <c r="S1464" s="1">
        <v>42557</v>
      </c>
      <c r="T1464" t="s">
        <v>3046</v>
      </c>
      <c r="U1464" s="3">
        <v>3.5996999999999999</v>
      </c>
      <c r="V1464" s="2">
        <f>Tabela_padrão__GM_CONTAS_PAGAR_ABERTOS[[#This Row],[PTAX DESEMB]]*Tabela_padrão__GM_CONTAS_PAGAR_ABERTOS[[#This Row],[VALOR_DOCUM]]</f>
        <v>3077.7435</v>
      </c>
    </row>
    <row r="1465" spans="1:22" hidden="1" x14ac:dyDescent="0.2">
      <c r="A1465" t="s">
        <v>17</v>
      </c>
      <c r="B1465" t="s">
        <v>80</v>
      </c>
      <c r="C1465" s="1">
        <v>42527</v>
      </c>
      <c r="D1465" t="s">
        <v>905</v>
      </c>
      <c r="E1465">
        <v>13115001</v>
      </c>
      <c r="F1465" t="s">
        <v>3047</v>
      </c>
      <c r="G1465" s="4">
        <v>42855</v>
      </c>
      <c r="H1465" t="s">
        <v>21</v>
      </c>
      <c r="I1465" s="2">
        <v>28603.55</v>
      </c>
      <c r="J1465">
        <v>0</v>
      </c>
      <c r="K1465" s="2">
        <v>28603.55</v>
      </c>
      <c r="L1465" s="3">
        <v>1</v>
      </c>
      <c r="M1465" s="2">
        <v>28603.55</v>
      </c>
      <c r="N1465" s="3">
        <f t="array" ref="N1465">$D$4</f>
        <v>3.55</v>
      </c>
      <c r="O1465" s="2">
        <f t="array" ref="O1465">IF(Tabela_padrão__GM_CONTAS_PAGAR_ABERTOS[[#This Row],[SIGLA_MOEDA]]="US$",Tabela_padrão__GM_CONTAS_PAGAR_ABERTOS[[#This Row],[VALOR_DOCUM]]*$D$4,Tabela_padrão__GM_CONTAS_PAGAR_ABERTOS[[#This Row],[SALDO_CONVERTIDO]])</f>
        <v>28603.55</v>
      </c>
      <c r="P14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5" t="s">
        <v>28</v>
      </c>
      <c r="R1465" t="s">
        <v>2266</v>
      </c>
      <c r="S1465" s="1">
        <v>42557</v>
      </c>
      <c r="T1465" t="s">
        <v>3048</v>
      </c>
      <c r="U1465" s="3">
        <v>3.5409000000000002</v>
      </c>
      <c r="V1465" s="2">
        <f>Tabela_padrão__GM_CONTAS_PAGAR_ABERTOS[[#This Row],[PTAX DESEMB]]*Tabela_padrão__GM_CONTAS_PAGAR_ABERTOS[[#This Row],[VALOR_DOCUM]]</f>
        <v>101282.310195</v>
      </c>
    </row>
    <row r="1466" spans="1:22" hidden="1" x14ac:dyDescent="0.2">
      <c r="A1466" t="s">
        <v>285</v>
      </c>
      <c r="B1466" t="s">
        <v>18</v>
      </c>
      <c r="C1466" s="1">
        <v>42502</v>
      </c>
      <c r="D1466" t="s">
        <v>595</v>
      </c>
      <c r="E1466">
        <v>17101001</v>
      </c>
      <c r="F1466" t="s">
        <v>596</v>
      </c>
      <c r="G1466" s="4">
        <v>42502</v>
      </c>
      <c r="H1466" t="s">
        <v>21</v>
      </c>
      <c r="I1466" s="2">
        <v>29700</v>
      </c>
      <c r="K1466" s="2">
        <v>29700</v>
      </c>
      <c r="L1466" s="3">
        <v>1</v>
      </c>
      <c r="M1466" s="2">
        <v>29700</v>
      </c>
      <c r="N1466" s="3">
        <f t="array" ref="N1466">$D$4</f>
        <v>3.55</v>
      </c>
      <c r="O1466" s="2">
        <f t="array" ref="O1466">IF(Tabela_padrão__GM_CONTAS_PAGAR_ABERTOS[[#This Row],[SIGLA_MOEDA]]="US$",Tabela_padrão__GM_CONTAS_PAGAR_ABERTOS[[#This Row],[VALOR_DOCUM]]*$D$4,Tabela_padrão__GM_CONTAS_PAGAR_ABERTOS[[#This Row],[SALDO_CONVERTIDO]])</f>
        <v>29700</v>
      </c>
      <c r="P14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6" t="s">
        <v>597</v>
      </c>
      <c r="R1466" t="s">
        <v>598</v>
      </c>
      <c r="S1466" s="1">
        <v>42557</v>
      </c>
      <c r="T1466" t="s">
        <v>3049</v>
      </c>
      <c r="U1466" s="3">
        <v>3.4645000000000001</v>
      </c>
      <c r="V1466" s="2">
        <f>Tabela_padrão__GM_CONTAS_PAGAR_ABERTOS[[#This Row],[PTAX DESEMB]]*Tabela_padrão__GM_CONTAS_PAGAR_ABERTOS[[#This Row],[VALOR_DOCUM]]</f>
        <v>102895.65000000001</v>
      </c>
    </row>
    <row r="1467" spans="1:22" hidden="1" x14ac:dyDescent="0.2">
      <c r="A1467" t="s">
        <v>285</v>
      </c>
      <c r="B1467" t="s">
        <v>18</v>
      </c>
      <c r="C1467" s="1">
        <v>42514</v>
      </c>
      <c r="D1467" t="s">
        <v>595</v>
      </c>
      <c r="E1467">
        <v>17101001</v>
      </c>
      <c r="F1467" t="s">
        <v>596</v>
      </c>
      <c r="G1467" s="4">
        <v>42514</v>
      </c>
      <c r="H1467" t="s">
        <v>21</v>
      </c>
      <c r="I1467" s="2">
        <v>15000</v>
      </c>
      <c r="K1467" s="2">
        <v>15000</v>
      </c>
      <c r="L1467" s="3">
        <v>1</v>
      </c>
      <c r="M1467" s="2">
        <v>15000</v>
      </c>
      <c r="N1467" s="3">
        <f t="array" ref="N1467">$D$4</f>
        <v>3.55</v>
      </c>
      <c r="O1467" s="2">
        <f t="array" ref="O1467">IF(Tabela_padrão__GM_CONTAS_PAGAR_ABERTOS[[#This Row],[SIGLA_MOEDA]]="US$",Tabela_padrão__GM_CONTAS_PAGAR_ABERTOS[[#This Row],[VALOR_DOCUM]]*$D$4,Tabela_padrão__GM_CONTAS_PAGAR_ABERTOS[[#This Row],[SALDO_CONVERTIDO]])</f>
        <v>15000</v>
      </c>
      <c r="P14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7" t="s">
        <v>597</v>
      </c>
      <c r="R1467" t="s">
        <v>598</v>
      </c>
      <c r="S1467" s="1">
        <v>42557</v>
      </c>
      <c r="T1467" t="s">
        <v>3050</v>
      </c>
      <c r="U1467" s="3">
        <v>3.5659999999999998</v>
      </c>
      <c r="V1467" s="2">
        <f>Tabela_padrão__GM_CONTAS_PAGAR_ABERTOS[[#This Row],[PTAX DESEMB]]*Tabela_padrão__GM_CONTAS_PAGAR_ABERTOS[[#This Row],[VALOR_DOCUM]]</f>
        <v>53490</v>
      </c>
    </row>
    <row r="1468" spans="1:22" hidden="1" x14ac:dyDescent="0.2">
      <c r="A1468" t="s">
        <v>17</v>
      </c>
      <c r="B1468" t="s">
        <v>572</v>
      </c>
      <c r="C1468" s="1">
        <v>42530</v>
      </c>
      <c r="D1468" t="s">
        <v>2306</v>
      </c>
      <c r="E1468">
        <v>13115016</v>
      </c>
      <c r="F1468" t="s">
        <v>2307</v>
      </c>
      <c r="G1468" s="4">
        <v>42636</v>
      </c>
      <c r="H1468" t="s">
        <v>21</v>
      </c>
      <c r="I1468" s="2">
        <v>750</v>
      </c>
      <c r="K1468" s="2">
        <v>750</v>
      </c>
      <c r="L1468" s="3">
        <v>1</v>
      </c>
      <c r="M1468" s="2">
        <v>750</v>
      </c>
      <c r="N1468" s="3">
        <f t="array" ref="N1468">$D$4</f>
        <v>3.55</v>
      </c>
      <c r="O1468" s="2">
        <f t="array" ref="O1468">IF(Tabela_padrão__GM_CONTAS_PAGAR_ABERTOS[[#This Row],[SIGLA_MOEDA]]="US$",Tabela_padrão__GM_CONTAS_PAGAR_ABERTOS[[#This Row],[VALOR_DOCUM]]*$D$4,Tabela_padrão__GM_CONTAS_PAGAR_ABERTOS[[#This Row],[SALDO_CONVERTIDO]])</f>
        <v>750</v>
      </c>
      <c r="P14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8" t="s">
        <v>28</v>
      </c>
      <c r="R1468" t="s">
        <v>2308</v>
      </c>
      <c r="S1468" s="1">
        <v>42557</v>
      </c>
      <c r="T1468" t="s">
        <v>3051</v>
      </c>
      <c r="U1468" s="3">
        <v>3.3898000000000001</v>
      </c>
      <c r="V1468" s="2">
        <f>Tabela_padrão__GM_CONTAS_PAGAR_ABERTOS[[#This Row],[PTAX DESEMB]]*Tabela_padrão__GM_CONTAS_PAGAR_ABERTOS[[#This Row],[VALOR_DOCUM]]</f>
        <v>2542.35</v>
      </c>
    </row>
    <row r="1469" spans="1:22" hidden="1" x14ac:dyDescent="0.2">
      <c r="A1469" t="s">
        <v>17</v>
      </c>
      <c r="B1469" t="s">
        <v>202</v>
      </c>
      <c r="C1469" s="1">
        <v>42530</v>
      </c>
      <c r="D1469" t="s">
        <v>718</v>
      </c>
      <c r="E1469">
        <v>13115001</v>
      </c>
      <c r="F1469" t="s">
        <v>3052</v>
      </c>
      <c r="G1469" s="4">
        <v>42541</v>
      </c>
      <c r="H1469" t="s">
        <v>21</v>
      </c>
      <c r="I1469" s="2">
        <v>108.02</v>
      </c>
      <c r="J1469">
        <v>0</v>
      </c>
      <c r="K1469" s="2">
        <v>108.02</v>
      </c>
      <c r="L1469" s="3">
        <v>1</v>
      </c>
      <c r="M1469" s="2">
        <v>108.02</v>
      </c>
      <c r="N1469" s="3">
        <f t="array" ref="N1469">$D$4</f>
        <v>3.55</v>
      </c>
      <c r="O1469" s="2">
        <f t="array" ref="O1469">IF(Tabela_padrão__GM_CONTAS_PAGAR_ABERTOS[[#This Row],[SIGLA_MOEDA]]="US$",Tabela_padrão__GM_CONTAS_PAGAR_ABERTOS[[#This Row],[VALOR_DOCUM]]*$D$4,Tabela_padrão__GM_CONTAS_PAGAR_ABERTOS[[#This Row],[SALDO_CONVERTIDO]])</f>
        <v>108.02</v>
      </c>
      <c r="P14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69" t="s">
        <v>28</v>
      </c>
      <c r="R1469" t="s">
        <v>1643</v>
      </c>
      <c r="S1469" s="1">
        <v>42557</v>
      </c>
      <c r="T1469" t="s">
        <v>3053</v>
      </c>
      <c r="U1469" s="3">
        <v>3.3898000000000001</v>
      </c>
      <c r="V1469" s="2">
        <f>Tabela_padrão__GM_CONTAS_PAGAR_ABERTOS[[#This Row],[PTAX DESEMB]]*Tabela_padrão__GM_CONTAS_PAGAR_ABERTOS[[#This Row],[VALOR_DOCUM]]</f>
        <v>366.16619600000001</v>
      </c>
    </row>
    <row r="1470" spans="1:22" hidden="1" x14ac:dyDescent="0.2">
      <c r="A1470" t="s">
        <v>17</v>
      </c>
      <c r="B1470" t="s">
        <v>202</v>
      </c>
      <c r="C1470" s="1">
        <v>42515</v>
      </c>
      <c r="D1470" t="s">
        <v>1549</v>
      </c>
      <c r="E1470">
        <v>13103001</v>
      </c>
      <c r="F1470" t="s">
        <v>3054</v>
      </c>
      <c r="G1470" s="4">
        <v>42561</v>
      </c>
      <c r="H1470" t="s">
        <v>21</v>
      </c>
      <c r="I1470" s="2">
        <v>10450</v>
      </c>
      <c r="K1470" s="2">
        <v>10450</v>
      </c>
      <c r="L1470" s="3">
        <v>1</v>
      </c>
      <c r="M1470" s="2">
        <v>10450</v>
      </c>
      <c r="N1470" s="3">
        <f t="array" ref="N1470">$D$4</f>
        <v>3.55</v>
      </c>
      <c r="O1470" s="2">
        <f t="array" ref="O1470">IF(Tabela_padrão__GM_CONTAS_PAGAR_ABERTOS[[#This Row],[SIGLA_MOEDA]]="US$",Tabela_padrão__GM_CONTAS_PAGAR_ABERTOS[[#This Row],[VALOR_DOCUM]]*$D$4,Tabela_padrão__GM_CONTAS_PAGAR_ABERTOS[[#This Row],[SALDO_CONVERTIDO]])</f>
        <v>10450</v>
      </c>
      <c r="P14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0" t="s">
        <v>28</v>
      </c>
      <c r="R1470" t="s">
        <v>1551</v>
      </c>
      <c r="S1470" s="1">
        <v>42557</v>
      </c>
      <c r="T1470" t="s">
        <v>3055</v>
      </c>
      <c r="U1470" s="3">
        <v>3.5491000000000001</v>
      </c>
      <c r="V1470" s="2">
        <f>Tabela_padrão__GM_CONTAS_PAGAR_ABERTOS[[#This Row],[PTAX DESEMB]]*Tabela_padrão__GM_CONTAS_PAGAR_ABERTOS[[#This Row],[VALOR_DOCUM]]</f>
        <v>37088.095000000001</v>
      </c>
    </row>
    <row r="1471" spans="1:22" hidden="1" x14ac:dyDescent="0.2">
      <c r="A1471" t="s">
        <v>17</v>
      </c>
      <c r="B1471" t="s">
        <v>202</v>
      </c>
      <c r="C1471" s="1">
        <v>42515</v>
      </c>
      <c r="D1471" t="s">
        <v>1549</v>
      </c>
      <c r="E1471">
        <v>13103001</v>
      </c>
      <c r="F1471" t="s">
        <v>3054</v>
      </c>
      <c r="G1471" s="4">
        <v>42591</v>
      </c>
      <c r="H1471" t="s">
        <v>21</v>
      </c>
      <c r="I1471" s="2">
        <v>10450</v>
      </c>
      <c r="K1471" s="2">
        <v>10450</v>
      </c>
      <c r="L1471" s="3">
        <v>1</v>
      </c>
      <c r="M1471" s="2">
        <v>10450</v>
      </c>
      <c r="N1471" s="3">
        <f t="array" ref="N1471">$D$4</f>
        <v>3.55</v>
      </c>
      <c r="O1471" s="2">
        <f t="array" ref="O1471">IF(Tabela_padrão__GM_CONTAS_PAGAR_ABERTOS[[#This Row],[SIGLA_MOEDA]]="US$",Tabela_padrão__GM_CONTAS_PAGAR_ABERTOS[[#This Row],[VALOR_DOCUM]]*$D$4,Tabela_padrão__GM_CONTAS_PAGAR_ABERTOS[[#This Row],[SALDO_CONVERTIDO]])</f>
        <v>10450</v>
      </c>
      <c r="P14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1" t="s">
        <v>28</v>
      </c>
      <c r="R1471" t="s">
        <v>1551</v>
      </c>
      <c r="S1471" s="1">
        <v>42557</v>
      </c>
      <c r="T1471" t="s">
        <v>3056</v>
      </c>
      <c r="U1471" s="3">
        <v>3.5491000000000001</v>
      </c>
      <c r="V1471" s="2">
        <f>Tabela_padrão__GM_CONTAS_PAGAR_ABERTOS[[#This Row],[PTAX DESEMB]]*Tabela_padrão__GM_CONTAS_PAGAR_ABERTOS[[#This Row],[VALOR_DOCUM]]</f>
        <v>37088.095000000001</v>
      </c>
    </row>
    <row r="1472" spans="1:22" hidden="1" x14ac:dyDescent="0.2">
      <c r="A1472" t="s">
        <v>17</v>
      </c>
      <c r="B1472" t="s">
        <v>202</v>
      </c>
      <c r="C1472" s="1">
        <v>42530</v>
      </c>
      <c r="D1472" t="s">
        <v>417</v>
      </c>
      <c r="E1472">
        <v>13115001</v>
      </c>
      <c r="F1472" t="s">
        <v>3057</v>
      </c>
      <c r="G1472" s="4">
        <v>42566</v>
      </c>
      <c r="H1472" t="s">
        <v>21</v>
      </c>
      <c r="I1472" s="2">
        <v>3609.87</v>
      </c>
      <c r="J1472">
        <v>0</v>
      </c>
      <c r="K1472" s="2">
        <v>3609.87</v>
      </c>
      <c r="L1472" s="3">
        <v>1</v>
      </c>
      <c r="M1472" s="2">
        <v>3609.87</v>
      </c>
      <c r="N1472" s="3">
        <f t="array" ref="N1472">$D$4</f>
        <v>3.55</v>
      </c>
      <c r="O1472" s="2">
        <f t="array" ref="O1472">IF(Tabela_padrão__GM_CONTAS_PAGAR_ABERTOS[[#This Row],[SIGLA_MOEDA]]="US$",Tabela_padrão__GM_CONTAS_PAGAR_ABERTOS[[#This Row],[VALOR_DOCUM]]*$D$4,Tabela_padrão__GM_CONTAS_PAGAR_ABERTOS[[#This Row],[SALDO_CONVERTIDO]])</f>
        <v>3609.87</v>
      </c>
      <c r="P14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2" t="s">
        <v>28</v>
      </c>
      <c r="R1472" t="s">
        <v>806</v>
      </c>
      <c r="S1472" s="1">
        <v>42557</v>
      </c>
      <c r="T1472" t="s">
        <v>3058</v>
      </c>
      <c r="U1472" s="3">
        <v>3.3898000000000001</v>
      </c>
      <c r="V1472" s="2">
        <f>Tabela_padrão__GM_CONTAS_PAGAR_ABERTOS[[#This Row],[PTAX DESEMB]]*Tabela_padrão__GM_CONTAS_PAGAR_ABERTOS[[#This Row],[VALOR_DOCUM]]</f>
        <v>12236.737326</v>
      </c>
    </row>
    <row r="1473" spans="1:22" hidden="1" x14ac:dyDescent="0.2">
      <c r="A1473" t="s">
        <v>17</v>
      </c>
      <c r="B1473" t="s">
        <v>80</v>
      </c>
      <c r="C1473" s="1">
        <v>42510</v>
      </c>
      <c r="D1473" t="s">
        <v>548</v>
      </c>
      <c r="E1473">
        <v>15103012</v>
      </c>
      <c r="F1473" t="s">
        <v>625</v>
      </c>
      <c r="G1473" s="4">
        <v>42561</v>
      </c>
      <c r="H1473" t="s">
        <v>21</v>
      </c>
      <c r="I1473" s="2">
        <v>1176.3900000000001</v>
      </c>
      <c r="K1473" s="2">
        <v>1176.3900000000001</v>
      </c>
      <c r="L1473" s="3">
        <v>1</v>
      </c>
      <c r="M1473" s="2">
        <v>1176.3900000000001</v>
      </c>
      <c r="N1473" s="3">
        <f t="array" ref="N1473">$D$4</f>
        <v>3.55</v>
      </c>
      <c r="O1473" s="2">
        <f t="array" ref="O1473">IF(Tabela_padrão__GM_CONTAS_PAGAR_ABERTOS[[#This Row],[SIGLA_MOEDA]]="US$",Tabela_padrão__GM_CONTAS_PAGAR_ABERTOS[[#This Row],[VALOR_DOCUM]]*$D$4,Tabela_padrão__GM_CONTAS_PAGAR_ABERTOS[[#This Row],[SALDO_CONVERTIDO]])</f>
        <v>1176.3900000000001</v>
      </c>
      <c r="P14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3" t="s">
        <v>28</v>
      </c>
      <c r="R1473" t="s">
        <v>626</v>
      </c>
      <c r="S1473" s="1">
        <v>42557</v>
      </c>
      <c r="T1473" t="s">
        <v>3059</v>
      </c>
      <c r="U1473" s="3">
        <v>3.6002999999999998</v>
      </c>
      <c r="V1473" s="2">
        <f>Tabela_padrão__GM_CONTAS_PAGAR_ABERTOS[[#This Row],[PTAX DESEMB]]*Tabela_padrão__GM_CONTAS_PAGAR_ABERTOS[[#This Row],[VALOR_DOCUM]]</f>
        <v>4235.3569170000001</v>
      </c>
    </row>
    <row r="1474" spans="1:22" hidden="1" x14ac:dyDescent="0.2">
      <c r="A1474" t="s">
        <v>17</v>
      </c>
      <c r="B1474" t="s">
        <v>25</v>
      </c>
      <c r="C1474" s="1">
        <v>42524</v>
      </c>
      <c r="D1474" t="s">
        <v>642</v>
      </c>
      <c r="E1474">
        <v>13115016</v>
      </c>
      <c r="F1474" t="s">
        <v>3060</v>
      </c>
      <c r="G1474" s="4">
        <v>42551</v>
      </c>
      <c r="H1474" t="s">
        <v>21</v>
      </c>
      <c r="I1474" s="2">
        <v>4373.66</v>
      </c>
      <c r="J1474">
        <v>2091.4899999999998</v>
      </c>
      <c r="K1474" s="2">
        <v>2282.17</v>
      </c>
      <c r="L1474" s="3">
        <v>1</v>
      </c>
      <c r="M1474" s="2">
        <v>2282.17</v>
      </c>
      <c r="N1474" s="3">
        <f t="array" ref="N1474">$D$4</f>
        <v>3.55</v>
      </c>
      <c r="O1474" s="2">
        <f t="array" ref="O1474">IF(Tabela_padrão__GM_CONTAS_PAGAR_ABERTOS[[#This Row],[SIGLA_MOEDA]]="US$",Tabela_padrão__GM_CONTAS_PAGAR_ABERTOS[[#This Row],[VALOR_DOCUM]]*$D$4,Tabela_padrão__GM_CONTAS_PAGAR_ABERTOS[[#This Row],[SALDO_CONVERTIDO]])</f>
        <v>2282.17</v>
      </c>
      <c r="P14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4" t="s">
        <v>28</v>
      </c>
      <c r="R1474" t="s">
        <v>3061</v>
      </c>
      <c r="S1474" s="1">
        <v>42557</v>
      </c>
      <c r="T1474" t="s">
        <v>3062</v>
      </c>
      <c r="U1474" s="3">
        <v>3.5960999999999999</v>
      </c>
      <c r="V1474" s="2">
        <f>Tabela_padrão__GM_CONTAS_PAGAR_ABERTOS[[#This Row],[PTAX DESEMB]]*Tabela_padrão__GM_CONTAS_PAGAR_ABERTOS[[#This Row],[VALOR_DOCUM]]</f>
        <v>15728.118725999999</v>
      </c>
    </row>
    <row r="1475" spans="1:22" hidden="1" x14ac:dyDescent="0.2">
      <c r="A1475" t="s">
        <v>17</v>
      </c>
      <c r="B1475" t="s">
        <v>18</v>
      </c>
      <c r="C1475" s="1">
        <v>42109</v>
      </c>
      <c r="D1475" t="s">
        <v>60</v>
      </c>
      <c r="E1475">
        <v>13140001</v>
      </c>
      <c r="F1475" t="s">
        <v>1288</v>
      </c>
      <c r="G1475" s="4">
        <v>43054</v>
      </c>
      <c r="H1475" t="s">
        <v>21</v>
      </c>
      <c r="I1475" s="2">
        <v>28991.81</v>
      </c>
      <c r="K1475" s="2">
        <v>28991.81</v>
      </c>
      <c r="L1475" s="3">
        <v>1</v>
      </c>
      <c r="M1475" s="2">
        <v>28991.81</v>
      </c>
      <c r="N1475" s="3">
        <f t="array" ref="N1475">$D$4</f>
        <v>3.55</v>
      </c>
      <c r="O1475" s="2">
        <f t="array" ref="O1475">IF(Tabela_padrão__GM_CONTAS_PAGAR_ABERTOS[[#This Row],[SIGLA_MOEDA]]="US$",Tabela_padrão__GM_CONTAS_PAGAR_ABERTOS[[#This Row],[VALOR_DOCUM]]*$D$4,Tabela_padrão__GM_CONTAS_PAGAR_ABERTOS[[#This Row],[SALDO_CONVERTIDO]])</f>
        <v>28991.81</v>
      </c>
      <c r="P14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5" t="s">
        <v>47</v>
      </c>
      <c r="R1475" t="s">
        <v>1289</v>
      </c>
      <c r="S1475" s="1">
        <v>42557</v>
      </c>
      <c r="T1475" t="s">
        <v>2831</v>
      </c>
      <c r="U1475" s="3">
        <v>3.0880000000000001</v>
      </c>
      <c r="V1475" s="2">
        <f>Tabela_padrão__GM_CONTAS_PAGAR_ABERTOS[[#This Row],[PTAX DESEMB]]*Tabela_padrão__GM_CONTAS_PAGAR_ABERTOS[[#This Row],[VALOR_DOCUM]]</f>
        <v>89526.70928000001</v>
      </c>
    </row>
    <row r="1476" spans="1:22" hidden="1" x14ac:dyDescent="0.2">
      <c r="A1476" t="s">
        <v>17</v>
      </c>
      <c r="B1476" t="s">
        <v>18</v>
      </c>
      <c r="C1476" s="1">
        <v>41435</v>
      </c>
      <c r="D1476" t="s">
        <v>19</v>
      </c>
      <c r="E1476">
        <v>19105002</v>
      </c>
      <c r="F1476" t="s">
        <v>157</v>
      </c>
      <c r="G1476" s="4">
        <v>43054</v>
      </c>
      <c r="H1476" t="s">
        <v>21</v>
      </c>
      <c r="I1476" s="2">
        <v>26910</v>
      </c>
      <c r="K1476" s="2">
        <v>26910</v>
      </c>
      <c r="L1476" s="3">
        <v>1</v>
      </c>
      <c r="M1476" s="2">
        <v>26910</v>
      </c>
      <c r="N1476" s="3">
        <f t="array" ref="N1476">$D$4</f>
        <v>3.55</v>
      </c>
      <c r="O1476" s="2">
        <f t="array" ref="O1476">IF(Tabela_padrão__GM_CONTAS_PAGAR_ABERTOS[[#This Row],[SIGLA_MOEDA]]="US$",Tabela_padrão__GM_CONTAS_PAGAR_ABERTOS[[#This Row],[VALOR_DOCUM]]*$D$4,Tabela_padrão__GM_CONTAS_PAGAR_ABERTOS[[#This Row],[SALDO_CONVERTIDO]])</f>
        <v>26910</v>
      </c>
      <c r="P14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6" t="s">
        <v>22</v>
      </c>
      <c r="R1476" t="s">
        <v>158</v>
      </c>
      <c r="S1476" s="1">
        <v>42557</v>
      </c>
      <c r="T1476" t="s">
        <v>3475</v>
      </c>
      <c r="U1476" s="3">
        <v>2.1372</v>
      </c>
      <c r="V1476" s="2">
        <f>Tabela_padrão__GM_CONTAS_PAGAR_ABERTOS[[#This Row],[PTAX DESEMB]]*Tabela_padrão__GM_CONTAS_PAGAR_ABERTOS[[#This Row],[VALOR_DOCUM]]</f>
        <v>57512.052000000003</v>
      </c>
    </row>
    <row r="1477" spans="1:22" hidden="1" x14ac:dyDescent="0.2">
      <c r="A1477" t="s">
        <v>17</v>
      </c>
      <c r="B1477" t="s">
        <v>25</v>
      </c>
      <c r="C1477" s="1">
        <v>42531</v>
      </c>
      <c r="D1477" t="s">
        <v>642</v>
      </c>
      <c r="E1477">
        <v>13115016</v>
      </c>
      <c r="F1477" t="s">
        <v>3065</v>
      </c>
      <c r="G1477" s="4">
        <v>42566</v>
      </c>
      <c r="H1477" t="s">
        <v>21</v>
      </c>
      <c r="I1477" s="2">
        <v>448.84</v>
      </c>
      <c r="J1477">
        <v>0</v>
      </c>
      <c r="K1477" s="2">
        <v>448.84</v>
      </c>
      <c r="L1477" s="3">
        <v>1</v>
      </c>
      <c r="M1477" s="2">
        <v>448.84</v>
      </c>
      <c r="N1477" s="3">
        <f t="array" ref="N1477">$D$4</f>
        <v>3.55</v>
      </c>
      <c r="O1477" s="2">
        <f t="array" ref="O1477">IF(Tabela_padrão__GM_CONTAS_PAGAR_ABERTOS[[#This Row],[SIGLA_MOEDA]]="US$",Tabela_padrão__GM_CONTAS_PAGAR_ABERTOS[[#This Row],[VALOR_DOCUM]]*$D$4,Tabela_padrão__GM_CONTAS_PAGAR_ABERTOS[[#This Row],[SALDO_CONVERTIDO]])</f>
        <v>448.84</v>
      </c>
      <c r="P14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7" t="s">
        <v>28</v>
      </c>
      <c r="R1477" t="s">
        <v>3066</v>
      </c>
      <c r="S1477" s="1">
        <v>42557</v>
      </c>
      <c r="T1477" t="s">
        <v>3067</v>
      </c>
      <c r="U1477" s="3">
        <v>3.3816999999999999</v>
      </c>
      <c r="V1477" s="2">
        <f>Tabela_padrão__GM_CONTAS_PAGAR_ABERTOS[[#This Row],[PTAX DESEMB]]*Tabela_padrão__GM_CONTAS_PAGAR_ABERTOS[[#This Row],[VALOR_DOCUM]]</f>
        <v>1517.842228</v>
      </c>
    </row>
    <row r="1478" spans="1:22" hidden="1" x14ac:dyDescent="0.2">
      <c r="A1478" t="s">
        <v>17</v>
      </c>
      <c r="B1478" t="s">
        <v>808</v>
      </c>
      <c r="C1478" s="1">
        <v>42529</v>
      </c>
      <c r="D1478" t="s">
        <v>1523</v>
      </c>
      <c r="E1478">
        <v>13103005</v>
      </c>
      <c r="F1478" t="s">
        <v>3068</v>
      </c>
      <c r="G1478" s="4">
        <v>42735</v>
      </c>
      <c r="H1478" t="s">
        <v>21</v>
      </c>
      <c r="I1478" s="2">
        <v>129600</v>
      </c>
      <c r="J1478">
        <v>0</v>
      </c>
      <c r="K1478" s="2">
        <v>129600</v>
      </c>
      <c r="L1478" s="3">
        <v>1</v>
      </c>
      <c r="M1478" s="2">
        <v>129600</v>
      </c>
      <c r="N1478" s="3">
        <f t="array" ref="N1478">$D$4</f>
        <v>3.55</v>
      </c>
      <c r="O1478" s="2">
        <f t="array" ref="O1478">IF(Tabela_padrão__GM_CONTAS_PAGAR_ABERTOS[[#This Row],[SIGLA_MOEDA]]="US$",Tabela_padrão__GM_CONTAS_PAGAR_ABERTOS[[#This Row],[VALOR_DOCUM]]*$D$4,Tabela_padrão__GM_CONTAS_PAGAR_ABERTOS[[#This Row],[SALDO_CONVERTIDO]])</f>
        <v>129600</v>
      </c>
      <c r="P14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8" t="s">
        <v>28</v>
      </c>
      <c r="R1478" t="s">
        <v>3069</v>
      </c>
      <c r="S1478" s="1">
        <v>42557</v>
      </c>
      <c r="T1478" t="s">
        <v>3070</v>
      </c>
      <c r="U1478" s="3">
        <v>3.4744999999999999</v>
      </c>
      <c r="V1478" s="2">
        <f>Tabela_padrão__GM_CONTAS_PAGAR_ABERTOS[[#This Row],[PTAX DESEMB]]*Tabela_padrão__GM_CONTAS_PAGAR_ABERTOS[[#This Row],[VALOR_DOCUM]]</f>
        <v>450295.2</v>
      </c>
    </row>
    <row r="1479" spans="1:22" hidden="1" x14ac:dyDescent="0.2">
      <c r="A1479" t="s">
        <v>17</v>
      </c>
      <c r="B1479" t="s">
        <v>808</v>
      </c>
      <c r="C1479" s="1">
        <v>42529</v>
      </c>
      <c r="D1479" t="s">
        <v>1523</v>
      </c>
      <c r="E1479">
        <v>13103005</v>
      </c>
      <c r="F1479" t="s">
        <v>3071</v>
      </c>
      <c r="G1479" s="4">
        <v>42735</v>
      </c>
      <c r="H1479" t="s">
        <v>21</v>
      </c>
      <c r="I1479" s="2">
        <v>129600</v>
      </c>
      <c r="J1479">
        <v>0</v>
      </c>
      <c r="K1479" s="2">
        <v>129600</v>
      </c>
      <c r="L1479" s="3">
        <v>1</v>
      </c>
      <c r="M1479" s="2">
        <v>129600</v>
      </c>
      <c r="N1479" s="3">
        <f t="array" ref="N1479">$D$4</f>
        <v>3.55</v>
      </c>
      <c r="O1479" s="2">
        <f t="array" ref="O1479">IF(Tabela_padrão__GM_CONTAS_PAGAR_ABERTOS[[#This Row],[SIGLA_MOEDA]]="US$",Tabela_padrão__GM_CONTAS_PAGAR_ABERTOS[[#This Row],[VALOR_DOCUM]]*$D$4,Tabela_padrão__GM_CONTAS_PAGAR_ABERTOS[[#This Row],[SALDO_CONVERTIDO]])</f>
        <v>129600</v>
      </c>
      <c r="P14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79" t="s">
        <v>28</v>
      </c>
      <c r="R1479" t="s">
        <v>3069</v>
      </c>
      <c r="S1479" s="1">
        <v>42557</v>
      </c>
      <c r="T1479" t="s">
        <v>3072</v>
      </c>
      <c r="U1479" s="3">
        <v>3.4744999999999999</v>
      </c>
      <c r="V1479" s="2">
        <f>Tabela_padrão__GM_CONTAS_PAGAR_ABERTOS[[#This Row],[PTAX DESEMB]]*Tabela_padrão__GM_CONTAS_PAGAR_ABERTOS[[#This Row],[VALOR_DOCUM]]</f>
        <v>450295.2</v>
      </c>
    </row>
    <row r="1480" spans="1:22" hidden="1" x14ac:dyDescent="0.2">
      <c r="A1480" t="s">
        <v>17</v>
      </c>
      <c r="B1480" t="s">
        <v>25</v>
      </c>
      <c r="C1480" s="1">
        <v>42509</v>
      </c>
      <c r="D1480" t="s">
        <v>258</v>
      </c>
      <c r="E1480">
        <v>17101001</v>
      </c>
      <c r="F1480" t="s">
        <v>3073</v>
      </c>
      <c r="G1480" s="4">
        <v>42581</v>
      </c>
      <c r="H1480" t="s">
        <v>21</v>
      </c>
      <c r="I1480" s="2">
        <v>75000</v>
      </c>
      <c r="K1480" s="2">
        <v>75000</v>
      </c>
      <c r="L1480" s="3">
        <v>1</v>
      </c>
      <c r="M1480" s="2">
        <v>75000</v>
      </c>
      <c r="N1480" s="3">
        <f t="array" ref="N1480">$D$4</f>
        <v>3.55</v>
      </c>
      <c r="O1480" s="2">
        <f t="array" ref="O1480">IF(Tabela_padrão__GM_CONTAS_PAGAR_ABERTOS[[#This Row],[SIGLA_MOEDA]]="US$",Tabela_padrão__GM_CONTAS_PAGAR_ABERTOS[[#This Row],[VALOR_DOCUM]]*$D$4,Tabela_padrão__GM_CONTAS_PAGAR_ABERTOS[[#This Row],[SALDO_CONVERTIDO]])</f>
        <v>75000</v>
      </c>
      <c r="P14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0" t="s">
        <v>597</v>
      </c>
      <c r="R1480" t="s">
        <v>3074</v>
      </c>
      <c r="S1480" s="1">
        <v>42557</v>
      </c>
      <c r="T1480" t="s">
        <v>3075</v>
      </c>
      <c r="U1480" s="3">
        <v>3.5367999999999999</v>
      </c>
      <c r="V1480" s="2">
        <f>Tabela_padrão__GM_CONTAS_PAGAR_ABERTOS[[#This Row],[PTAX DESEMB]]*Tabela_padrão__GM_CONTAS_PAGAR_ABERTOS[[#This Row],[VALOR_DOCUM]]</f>
        <v>265260</v>
      </c>
    </row>
    <row r="1481" spans="1:22" hidden="1" x14ac:dyDescent="0.2">
      <c r="A1481" t="s">
        <v>17</v>
      </c>
      <c r="B1481" t="s">
        <v>25</v>
      </c>
      <c r="C1481" s="1">
        <v>42531</v>
      </c>
      <c r="D1481" t="s">
        <v>722</v>
      </c>
      <c r="E1481">
        <v>13115002</v>
      </c>
      <c r="F1481" t="s">
        <v>3076</v>
      </c>
      <c r="G1481" s="4">
        <v>42561</v>
      </c>
      <c r="H1481" t="s">
        <v>21</v>
      </c>
      <c r="I1481" s="2">
        <v>2116.1</v>
      </c>
      <c r="J1481">
        <v>0</v>
      </c>
      <c r="K1481" s="2">
        <v>2116.1</v>
      </c>
      <c r="L1481" s="3">
        <v>1</v>
      </c>
      <c r="M1481" s="2">
        <v>2116.1</v>
      </c>
      <c r="N1481" s="3">
        <f t="array" ref="N1481">$D$4</f>
        <v>3.55</v>
      </c>
      <c r="O1481" s="2">
        <f t="array" ref="O1481">IF(Tabela_padrão__GM_CONTAS_PAGAR_ABERTOS[[#This Row],[SIGLA_MOEDA]]="US$",Tabela_padrão__GM_CONTAS_PAGAR_ABERTOS[[#This Row],[VALOR_DOCUM]]*$D$4,Tabela_padrão__GM_CONTAS_PAGAR_ABERTOS[[#This Row],[SALDO_CONVERTIDO]])</f>
        <v>2116.1</v>
      </c>
      <c r="P14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1" t="s">
        <v>28</v>
      </c>
      <c r="R1481" t="s">
        <v>3077</v>
      </c>
      <c r="S1481" s="1">
        <v>42557</v>
      </c>
      <c r="T1481" t="s">
        <v>3078</v>
      </c>
      <c r="U1481" s="3">
        <v>3.3816999999999999</v>
      </c>
      <c r="V1481" s="2">
        <f>Tabela_padrão__GM_CONTAS_PAGAR_ABERTOS[[#This Row],[PTAX DESEMB]]*Tabela_padrão__GM_CONTAS_PAGAR_ABERTOS[[#This Row],[VALOR_DOCUM]]</f>
        <v>7156.0153699999992</v>
      </c>
    </row>
    <row r="1482" spans="1:22" hidden="1" x14ac:dyDescent="0.2">
      <c r="A1482" t="s">
        <v>17</v>
      </c>
      <c r="B1482" t="s">
        <v>202</v>
      </c>
      <c r="C1482" s="1">
        <v>42538</v>
      </c>
      <c r="D1482" t="s">
        <v>3079</v>
      </c>
      <c r="E1482">
        <v>13115016</v>
      </c>
      <c r="F1482" t="s">
        <v>3080</v>
      </c>
      <c r="G1482" s="4">
        <v>42564</v>
      </c>
      <c r="H1482" t="s">
        <v>21</v>
      </c>
      <c r="I1482" s="2">
        <v>470</v>
      </c>
      <c r="J1482">
        <v>0</v>
      </c>
      <c r="K1482" s="2">
        <v>470</v>
      </c>
      <c r="L1482" s="3">
        <v>1</v>
      </c>
      <c r="M1482" s="2">
        <v>470</v>
      </c>
      <c r="N1482" s="3">
        <f t="array" ref="N1482">$D$4</f>
        <v>3.55</v>
      </c>
      <c r="O1482" s="2">
        <f t="array" ref="O1482">IF(Tabela_padrão__GM_CONTAS_PAGAR_ABERTOS[[#This Row],[SIGLA_MOEDA]]="US$",Tabela_padrão__GM_CONTAS_PAGAR_ABERTOS[[#This Row],[VALOR_DOCUM]]*$D$4,Tabela_padrão__GM_CONTAS_PAGAR_ABERTOS[[#This Row],[SALDO_CONVERTIDO]])</f>
        <v>470</v>
      </c>
      <c r="P14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2" t="s">
        <v>28</v>
      </c>
      <c r="R1482" t="s">
        <v>806</v>
      </c>
      <c r="S1482" s="1">
        <v>42557</v>
      </c>
      <c r="T1482" t="s">
        <v>3081</v>
      </c>
      <c r="U1482" s="3">
        <v>3.4904000000000002</v>
      </c>
      <c r="V1482" s="2">
        <f>Tabela_padrão__GM_CONTAS_PAGAR_ABERTOS[[#This Row],[PTAX DESEMB]]*Tabela_padrão__GM_CONTAS_PAGAR_ABERTOS[[#This Row],[VALOR_DOCUM]]</f>
        <v>1640.4880000000001</v>
      </c>
    </row>
    <row r="1483" spans="1:22" hidden="1" x14ac:dyDescent="0.2">
      <c r="A1483" t="s">
        <v>17</v>
      </c>
      <c r="B1483" t="s">
        <v>202</v>
      </c>
      <c r="C1483" s="1">
        <v>42538</v>
      </c>
      <c r="D1483" t="s">
        <v>548</v>
      </c>
      <c r="E1483">
        <v>13115002</v>
      </c>
      <c r="F1483" t="s">
        <v>3082</v>
      </c>
      <c r="G1483" s="4">
        <v>42560</v>
      </c>
      <c r="H1483" t="s">
        <v>21</v>
      </c>
      <c r="I1483" s="2">
        <v>734.5</v>
      </c>
      <c r="J1483">
        <v>0</v>
      </c>
      <c r="K1483" s="2">
        <v>734.5</v>
      </c>
      <c r="L1483" s="3">
        <v>1</v>
      </c>
      <c r="M1483" s="2">
        <v>734.5</v>
      </c>
      <c r="N1483" s="3">
        <f t="array" ref="N1483">$D$4</f>
        <v>3.55</v>
      </c>
      <c r="O1483" s="2">
        <f t="array" ref="O1483">IF(Tabela_padrão__GM_CONTAS_PAGAR_ABERTOS[[#This Row],[SIGLA_MOEDA]]="US$",Tabela_padrão__GM_CONTAS_PAGAR_ABERTOS[[#This Row],[VALOR_DOCUM]]*$D$4,Tabela_padrão__GM_CONTAS_PAGAR_ABERTOS[[#This Row],[SALDO_CONVERTIDO]])</f>
        <v>734.5</v>
      </c>
      <c r="P14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3" t="s">
        <v>28</v>
      </c>
      <c r="R1483" t="s">
        <v>3083</v>
      </c>
      <c r="S1483" s="1">
        <v>42557</v>
      </c>
      <c r="T1483" t="s">
        <v>3084</v>
      </c>
      <c r="U1483" s="3">
        <v>3.4904000000000002</v>
      </c>
      <c r="V1483" s="2">
        <f>Tabela_padrão__GM_CONTAS_PAGAR_ABERTOS[[#This Row],[PTAX DESEMB]]*Tabela_padrão__GM_CONTAS_PAGAR_ABERTOS[[#This Row],[VALOR_DOCUM]]</f>
        <v>2563.6988000000001</v>
      </c>
    </row>
    <row r="1484" spans="1:22" hidden="1" x14ac:dyDescent="0.2">
      <c r="A1484" t="s">
        <v>709</v>
      </c>
      <c r="B1484" t="s">
        <v>710</v>
      </c>
      <c r="C1484" s="1">
        <v>42555</v>
      </c>
      <c r="D1484" t="s">
        <v>3085</v>
      </c>
      <c r="E1484">
        <v>13115001</v>
      </c>
      <c r="F1484" t="s">
        <v>3086</v>
      </c>
      <c r="G1484" s="4">
        <v>42564</v>
      </c>
      <c r="H1484" t="s">
        <v>21</v>
      </c>
      <c r="I1484" s="2">
        <v>147.06</v>
      </c>
      <c r="J1484">
        <v>0</v>
      </c>
      <c r="K1484" s="2">
        <v>147.06</v>
      </c>
      <c r="L1484" s="3">
        <v>1</v>
      </c>
      <c r="M1484" s="2">
        <v>147.06</v>
      </c>
      <c r="N1484" s="3">
        <f t="array" ref="N1484">$D$4</f>
        <v>3.55</v>
      </c>
      <c r="O1484" s="2">
        <f t="array" ref="O1484">IF(Tabela_padrão__GM_CONTAS_PAGAR_ABERTOS[[#This Row],[SIGLA_MOEDA]]="US$",Tabela_padrão__GM_CONTAS_PAGAR_ABERTOS[[#This Row],[VALOR_DOCUM]]*$D$4,Tabela_padrão__GM_CONTAS_PAGAR_ABERTOS[[#This Row],[SALDO_CONVERTIDO]])</f>
        <v>147.06</v>
      </c>
      <c r="P14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4" t="s">
        <v>28</v>
      </c>
      <c r="R1484" t="s">
        <v>3087</v>
      </c>
      <c r="S1484" s="1">
        <v>42557</v>
      </c>
      <c r="T1484" t="s">
        <v>3088</v>
      </c>
      <c r="U1484" s="3">
        <v>3.2298</v>
      </c>
      <c r="V1484" s="2">
        <f>Tabela_padrão__GM_CONTAS_PAGAR_ABERTOS[[#This Row],[PTAX DESEMB]]*Tabela_padrão__GM_CONTAS_PAGAR_ABERTOS[[#This Row],[VALOR_DOCUM]]</f>
        <v>474.97438800000003</v>
      </c>
    </row>
    <row r="1485" spans="1:22" hidden="1" x14ac:dyDescent="0.2">
      <c r="A1485" t="s">
        <v>17</v>
      </c>
      <c r="B1485" t="s">
        <v>25</v>
      </c>
      <c r="C1485" s="1">
        <v>42539</v>
      </c>
      <c r="D1485" t="s">
        <v>490</v>
      </c>
      <c r="E1485">
        <v>13101001</v>
      </c>
      <c r="F1485" t="s">
        <v>3089</v>
      </c>
      <c r="G1485" s="4">
        <v>42948</v>
      </c>
      <c r="H1485" t="s">
        <v>66</v>
      </c>
      <c r="I1485" s="2">
        <v>2202378</v>
      </c>
      <c r="J1485">
        <v>0</v>
      </c>
      <c r="K1485" s="2">
        <v>2202378</v>
      </c>
      <c r="L1485" s="3">
        <v>3.2904</v>
      </c>
      <c r="M1485" s="2">
        <v>7246704.5712000001</v>
      </c>
      <c r="N1485" s="3">
        <f t="array" ref="N1485">$D$4</f>
        <v>3.55</v>
      </c>
      <c r="O1485" s="2">
        <f t="array" ref="O1485">IF(Tabela_padrão__GM_CONTAS_PAGAR_ABERTOS[[#This Row],[SIGLA_MOEDA]]="US$",Tabela_padrão__GM_CONTAS_PAGAR_ABERTOS[[#This Row],[VALOR_DOCUM]]*$D$4,Tabela_padrão__GM_CONTAS_PAGAR_ABERTOS[[#This Row],[SALDO_CONVERTIDO]])</f>
        <v>7818441.8999999994</v>
      </c>
      <c r="P1485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1485" t="s">
        <v>28</v>
      </c>
      <c r="R1485" t="s">
        <v>492</v>
      </c>
      <c r="S1485" s="1">
        <v>42557</v>
      </c>
      <c r="T1485" t="s">
        <v>3090</v>
      </c>
      <c r="U1485" s="3">
        <v>3.4371999999999998</v>
      </c>
      <c r="V1485" s="2">
        <f>Tabela_padrão__GM_CONTAS_PAGAR_ABERTOS[[#This Row],[PTAX DESEMB]]*Tabela_padrão__GM_CONTAS_PAGAR_ABERTOS[[#This Row],[VALOR_DOCUM]]</f>
        <v>7570013.6615999993</v>
      </c>
    </row>
    <row r="1486" spans="1:22" hidden="1" x14ac:dyDescent="0.2">
      <c r="A1486" t="s">
        <v>17</v>
      </c>
      <c r="B1486" t="s">
        <v>160</v>
      </c>
      <c r="C1486" s="1">
        <v>42539</v>
      </c>
      <c r="D1486" t="s">
        <v>490</v>
      </c>
      <c r="E1486">
        <v>13101001</v>
      </c>
      <c r="F1486" t="s">
        <v>3091</v>
      </c>
      <c r="G1486" s="4">
        <v>42794</v>
      </c>
      <c r="H1486" t="s">
        <v>66</v>
      </c>
      <c r="I1486" s="2">
        <v>300000</v>
      </c>
      <c r="J1486">
        <v>0</v>
      </c>
      <c r="K1486" s="2">
        <v>300000</v>
      </c>
      <c r="L1486" s="3">
        <v>3.2904</v>
      </c>
      <c r="M1486" s="2">
        <v>987120</v>
      </c>
      <c r="N1486" s="3">
        <f t="array" ref="N1486">$D$4</f>
        <v>3.55</v>
      </c>
      <c r="O1486" s="2">
        <f t="array" ref="O1486">IF(Tabela_padrão__GM_CONTAS_PAGAR_ABERTOS[[#This Row],[SIGLA_MOEDA]]="US$",Tabela_padrão__GM_CONTAS_PAGAR_ABERTOS[[#This Row],[VALOR_DOCUM]]*$D$4,Tabela_padrão__GM_CONTAS_PAGAR_ABERTOS[[#This Row],[SALDO_CONVERTIDO]])</f>
        <v>1065000</v>
      </c>
      <c r="P148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486" t="s">
        <v>28</v>
      </c>
      <c r="R1486" t="s">
        <v>492</v>
      </c>
      <c r="S1486" s="1">
        <v>42557</v>
      </c>
      <c r="T1486" t="s">
        <v>3092</v>
      </c>
      <c r="U1486" s="3">
        <v>3.4371999999999998</v>
      </c>
      <c r="V1486" s="2">
        <f>Tabela_padrão__GM_CONTAS_PAGAR_ABERTOS[[#This Row],[PTAX DESEMB]]*Tabela_padrão__GM_CONTAS_PAGAR_ABERTOS[[#This Row],[VALOR_DOCUM]]</f>
        <v>1031160</v>
      </c>
    </row>
    <row r="1487" spans="1:22" hidden="1" x14ac:dyDescent="0.2">
      <c r="A1487" t="s">
        <v>17</v>
      </c>
      <c r="B1487" t="s">
        <v>25</v>
      </c>
      <c r="C1487" s="1">
        <v>42556</v>
      </c>
      <c r="D1487" t="s">
        <v>3093</v>
      </c>
      <c r="E1487">
        <v>13115016</v>
      </c>
      <c r="F1487" t="s">
        <v>3094</v>
      </c>
      <c r="G1487" s="4">
        <v>42583</v>
      </c>
      <c r="H1487" t="s">
        <v>21</v>
      </c>
      <c r="I1487" s="2">
        <v>630</v>
      </c>
      <c r="J1487">
        <v>0</v>
      </c>
      <c r="K1487" s="2">
        <v>630</v>
      </c>
      <c r="L1487" s="3">
        <v>1</v>
      </c>
      <c r="M1487" s="2">
        <v>630</v>
      </c>
      <c r="N1487" s="3">
        <f t="array" ref="N1487">$D$4</f>
        <v>3.55</v>
      </c>
      <c r="O1487" s="2">
        <f t="array" ref="O1487">IF(Tabela_padrão__GM_CONTAS_PAGAR_ABERTOS[[#This Row],[SIGLA_MOEDA]]="US$",Tabela_padrão__GM_CONTAS_PAGAR_ABERTOS[[#This Row],[VALOR_DOCUM]]*$D$4,Tabela_padrão__GM_CONTAS_PAGAR_ABERTOS[[#This Row],[SALDO_CONVERTIDO]])</f>
        <v>630</v>
      </c>
      <c r="P14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7" t="s">
        <v>28</v>
      </c>
      <c r="R1487" t="s">
        <v>1577</v>
      </c>
      <c r="S1487" s="1">
        <v>42557</v>
      </c>
      <c r="T1487" t="s">
        <v>3095</v>
      </c>
      <c r="U1487" s="3">
        <v>3.2480000000000002</v>
      </c>
      <c r="V1487" s="2">
        <f>Tabela_padrão__GM_CONTAS_PAGAR_ABERTOS[[#This Row],[PTAX DESEMB]]*Tabela_padrão__GM_CONTAS_PAGAR_ABERTOS[[#This Row],[VALOR_DOCUM]]</f>
        <v>2046.2400000000002</v>
      </c>
    </row>
    <row r="1488" spans="1:22" hidden="1" x14ac:dyDescent="0.2">
      <c r="A1488" t="s">
        <v>17</v>
      </c>
      <c r="B1488" t="s">
        <v>25</v>
      </c>
      <c r="C1488" s="1">
        <v>42556</v>
      </c>
      <c r="D1488" t="s">
        <v>3096</v>
      </c>
      <c r="E1488">
        <v>13115020</v>
      </c>
      <c r="F1488" t="s">
        <v>3097</v>
      </c>
      <c r="G1488" s="4">
        <v>42583</v>
      </c>
      <c r="H1488" t="s">
        <v>21</v>
      </c>
      <c r="I1488" s="2">
        <v>1280</v>
      </c>
      <c r="J1488">
        <v>0</v>
      </c>
      <c r="K1488" s="2">
        <v>1280</v>
      </c>
      <c r="L1488" s="3">
        <v>1</v>
      </c>
      <c r="M1488" s="2">
        <v>1280</v>
      </c>
      <c r="N1488" s="3">
        <f t="array" ref="N1488">$D$4</f>
        <v>3.55</v>
      </c>
      <c r="O1488" s="2">
        <f t="array" ref="O1488">IF(Tabela_padrão__GM_CONTAS_PAGAR_ABERTOS[[#This Row],[SIGLA_MOEDA]]="US$",Tabela_padrão__GM_CONTAS_PAGAR_ABERTOS[[#This Row],[VALOR_DOCUM]]*$D$4,Tabela_padrão__GM_CONTAS_PAGAR_ABERTOS[[#This Row],[SALDO_CONVERTIDO]])</f>
        <v>1280</v>
      </c>
      <c r="P14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8" t="s">
        <v>28</v>
      </c>
      <c r="R1488" t="s">
        <v>3098</v>
      </c>
      <c r="S1488" s="1">
        <v>42557</v>
      </c>
      <c r="T1488" t="s">
        <v>3099</v>
      </c>
      <c r="U1488" s="3">
        <v>3.2480000000000002</v>
      </c>
      <c r="V1488" s="2">
        <f>Tabela_padrão__GM_CONTAS_PAGAR_ABERTOS[[#This Row],[PTAX DESEMB]]*Tabela_padrão__GM_CONTAS_PAGAR_ABERTOS[[#This Row],[VALOR_DOCUM]]</f>
        <v>4157.4400000000005</v>
      </c>
    </row>
    <row r="1489" spans="1:22" hidden="1" x14ac:dyDescent="0.2">
      <c r="A1489" t="s">
        <v>17</v>
      </c>
      <c r="B1489" t="s">
        <v>25</v>
      </c>
      <c r="C1489" s="1">
        <v>42556</v>
      </c>
      <c r="D1489" t="s">
        <v>3100</v>
      </c>
      <c r="E1489">
        <v>13115026</v>
      </c>
      <c r="F1489" t="s">
        <v>3101</v>
      </c>
      <c r="G1489" s="4">
        <v>42562</v>
      </c>
      <c r="H1489" t="s">
        <v>21</v>
      </c>
      <c r="I1489" s="2">
        <v>15000</v>
      </c>
      <c r="J1489">
        <v>0</v>
      </c>
      <c r="K1489" s="2">
        <v>15000</v>
      </c>
      <c r="L1489" s="3">
        <v>1</v>
      </c>
      <c r="M1489" s="2">
        <v>15000</v>
      </c>
      <c r="N1489" s="3">
        <f t="array" ref="N1489">$D$4</f>
        <v>3.55</v>
      </c>
      <c r="O1489" s="2">
        <f t="array" ref="O1489">IF(Tabela_padrão__GM_CONTAS_PAGAR_ABERTOS[[#This Row],[SIGLA_MOEDA]]="US$",Tabela_padrão__GM_CONTAS_PAGAR_ABERTOS[[#This Row],[VALOR_DOCUM]]*$D$4,Tabela_padrão__GM_CONTAS_PAGAR_ABERTOS[[#This Row],[SALDO_CONVERTIDO]])</f>
        <v>15000</v>
      </c>
      <c r="P14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89" t="s">
        <v>28</v>
      </c>
      <c r="R1489" t="s">
        <v>3102</v>
      </c>
      <c r="S1489" s="1">
        <v>42557</v>
      </c>
      <c r="T1489" t="s">
        <v>3103</v>
      </c>
      <c r="U1489" s="3">
        <v>3.2480000000000002</v>
      </c>
      <c r="V1489" s="2">
        <f>Tabela_padrão__GM_CONTAS_PAGAR_ABERTOS[[#This Row],[PTAX DESEMB]]*Tabela_padrão__GM_CONTAS_PAGAR_ABERTOS[[#This Row],[VALOR_DOCUM]]</f>
        <v>48720</v>
      </c>
    </row>
    <row r="1490" spans="1:22" hidden="1" x14ac:dyDescent="0.2">
      <c r="A1490" t="s">
        <v>17</v>
      </c>
      <c r="B1490" t="s">
        <v>25</v>
      </c>
      <c r="C1490" s="1">
        <v>42545</v>
      </c>
      <c r="D1490" t="s">
        <v>591</v>
      </c>
      <c r="E1490">
        <v>13115016</v>
      </c>
      <c r="F1490" t="s">
        <v>3104</v>
      </c>
      <c r="G1490" s="4">
        <v>42581</v>
      </c>
      <c r="H1490" t="s">
        <v>21</v>
      </c>
      <c r="I1490" s="2">
        <v>3700</v>
      </c>
      <c r="J1490">
        <v>0</v>
      </c>
      <c r="K1490" s="2">
        <v>3700</v>
      </c>
      <c r="L1490" s="3">
        <v>1</v>
      </c>
      <c r="M1490" s="2">
        <v>3700</v>
      </c>
      <c r="N1490" s="3">
        <f t="array" ref="N1490">$D$4</f>
        <v>3.55</v>
      </c>
      <c r="O1490" s="2">
        <f t="array" ref="O1490">IF(Tabela_padrão__GM_CONTAS_PAGAR_ABERTOS[[#This Row],[SIGLA_MOEDA]]="US$",Tabela_padrão__GM_CONTAS_PAGAR_ABERTOS[[#This Row],[VALOR_DOCUM]]*$D$4,Tabela_padrão__GM_CONTAS_PAGAR_ABERTOS[[#This Row],[SALDO_CONVERTIDO]])</f>
        <v>3700</v>
      </c>
      <c r="P14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0" t="s">
        <v>28</v>
      </c>
      <c r="R1490" t="s">
        <v>3105</v>
      </c>
      <c r="S1490" s="1">
        <v>42557</v>
      </c>
      <c r="T1490" t="s">
        <v>3106</v>
      </c>
      <c r="U1490" s="3">
        <v>3.3532999999999999</v>
      </c>
      <c r="V1490" s="2">
        <f>Tabela_padrão__GM_CONTAS_PAGAR_ABERTOS[[#This Row],[PTAX DESEMB]]*Tabela_padrão__GM_CONTAS_PAGAR_ABERTOS[[#This Row],[VALOR_DOCUM]]</f>
        <v>12407.21</v>
      </c>
    </row>
    <row r="1491" spans="1:22" hidden="1" x14ac:dyDescent="0.2">
      <c r="A1491" t="s">
        <v>17</v>
      </c>
      <c r="B1491" t="s">
        <v>25</v>
      </c>
      <c r="C1491" s="1">
        <v>42551</v>
      </c>
      <c r="D1491" t="s">
        <v>702</v>
      </c>
      <c r="E1491">
        <v>13115026</v>
      </c>
      <c r="F1491" t="s">
        <v>3107</v>
      </c>
      <c r="G1491" s="4">
        <v>42566</v>
      </c>
      <c r="H1491" t="s">
        <v>21</v>
      </c>
      <c r="I1491" s="2">
        <v>1524.7</v>
      </c>
      <c r="J1491">
        <v>0</v>
      </c>
      <c r="K1491" s="2">
        <v>1524.7</v>
      </c>
      <c r="L1491" s="3">
        <v>1</v>
      </c>
      <c r="M1491" s="2">
        <v>1524.7</v>
      </c>
      <c r="N1491" s="3">
        <f t="array" ref="N1491">$D$4</f>
        <v>3.55</v>
      </c>
      <c r="O1491" s="2">
        <f t="array" ref="O1491">IF(Tabela_padrão__GM_CONTAS_PAGAR_ABERTOS[[#This Row],[SIGLA_MOEDA]]="US$",Tabela_padrão__GM_CONTAS_PAGAR_ABERTOS[[#This Row],[VALOR_DOCUM]]*$D$4,Tabela_padrão__GM_CONTAS_PAGAR_ABERTOS[[#This Row],[SALDO_CONVERTIDO]])</f>
        <v>1524.7</v>
      </c>
      <c r="P14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1" t="s">
        <v>28</v>
      </c>
      <c r="R1491" t="s">
        <v>682</v>
      </c>
      <c r="S1491" s="1">
        <v>42557</v>
      </c>
      <c r="T1491" t="s">
        <v>3108</v>
      </c>
      <c r="U1491" s="3">
        <v>3.2435</v>
      </c>
      <c r="V1491" s="2">
        <f>Tabela_padrão__GM_CONTAS_PAGAR_ABERTOS[[#This Row],[PTAX DESEMB]]*Tabela_padrão__GM_CONTAS_PAGAR_ABERTOS[[#This Row],[VALOR_DOCUM]]</f>
        <v>4945.36445</v>
      </c>
    </row>
    <row r="1492" spans="1:22" hidden="1" x14ac:dyDescent="0.2">
      <c r="A1492" t="s">
        <v>17</v>
      </c>
      <c r="B1492" t="s">
        <v>881</v>
      </c>
      <c r="C1492" s="1">
        <v>42551</v>
      </c>
      <c r="D1492" t="s">
        <v>702</v>
      </c>
      <c r="E1492">
        <v>13115026</v>
      </c>
      <c r="F1492" t="s">
        <v>3109</v>
      </c>
      <c r="G1492" s="4">
        <v>42566</v>
      </c>
      <c r="H1492" t="s">
        <v>21</v>
      </c>
      <c r="I1492" s="2">
        <v>501.8</v>
      </c>
      <c r="J1492">
        <v>0</v>
      </c>
      <c r="K1492" s="2">
        <v>501.8</v>
      </c>
      <c r="L1492" s="3">
        <v>1</v>
      </c>
      <c r="M1492" s="2">
        <v>501.8</v>
      </c>
      <c r="N1492" s="3">
        <f t="array" ref="N1492">$D$4</f>
        <v>3.55</v>
      </c>
      <c r="O1492" s="2">
        <f t="array" ref="O1492">IF(Tabela_padrão__GM_CONTAS_PAGAR_ABERTOS[[#This Row],[SIGLA_MOEDA]]="US$",Tabela_padrão__GM_CONTAS_PAGAR_ABERTOS[[#This Row],[VALOR_DOCUM]]*$D$4,Tabela_padrão__GM_CONTAS_PAGAR_ABERTOS[[#This Row],[SALDO_CONVERTIDO]])</f>
        <v>501.8</v>
      </c>
      <c r="P14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2" t="s">
        <v>28</v>
      </c>
      <c r="R1492" t="s">
        <v>3110</v>
      </c>
      <c r="S1492" s="1">
        <v>42557</v>
      </c>
      <c r="T1492" t="s">
        <v>3111</v>
      </c>
      <c r="U1492" s="3">
        <v>3.2435</v>
      </c>
      <c r="V1492" s="2">
        <f>Tabela_padrão__GM_CONTAS_PAGAR_ABERTOS[[#This Row],[PTAX DESEMB]]*Tabela_padrão__GM_CONTAS_PAGAR_ABERTOS[[#This Row],[VALOR_DOCUM]]</f>
        <v>1627.5883000000001</v>
      </c>
    </row>
    <row r="1493" spans="1:22" hidden="1" x14ac:dyDescent="0.2">
      <c r="A1493" t="s">
        <v>17</v>
      </c>
      <c r="B1493" t="s">
        <v>25</v>
      </c>
      <c r="C1493" s="1">
        <v>42556</v>
      </c>
      <c r="D1493" t="s">
        <v>3112</v>
      </c>
      <c r="E1493">
        <v>13115016</v>
      </c>
      <c r="F1493" t="s">
        <v>3113</v>
      </c>
      <c r="G1493" s="4">
        <v>42576</v>
      </c>
      <c r="H1493" t="s">
        <v>21</v>
      </c>
      <c r="I1493" s="2">
        <v>98</v>
      </c>
      <c r="J1493">
        <v>0</v>
      </c>
      <c r="K1493" s="2">
        <v>98</v>
      </c>
      <c r="L1493" s="3">
        <v>1</v>
      </c>
      <c r="M1493" s="2">
        <v>98</v>
      </c>
      <c r="N1493" s="3">
        <f t="array" ref="N1493">$D$4</f>
        <v>3.55</v>
      </c>
      <c r="O1493" s="2">
        <f t="array" ref="O1493">IF(Tabela_padrão__GM_CONTAS_PAGAR_ABERTOS[[#This Row],[SIGLA_MOEDA]]="US$",Tabela_padrão__GM_CONTAS_PAGAR_ABERTOS[[#This Row],[VALOR_DOCUM]]*$D$4,Tabela_padrão__GM_CONTAS_PAGAR_ABERTOS[[#This Row],[SALDO_CONVERTIDO]])</f>
        <v>98</v>
      </c>
      <c r="P14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3" t="s">
        <v>28</v>
      </c>
      <c r="R1493" t="s">
        <v>2383</v>
      </c>
      <c r="S1493" s="1">
        <v>42557</v>
      </c>
      <c r="T1493" t="s">
        <v>3114</v>
      </c>
      <c r="U1493" s="3">
        <v>3.2480000000000002</v>
      </c>
      <c r="V1493" s="2">
        <f>Tabela_padrão__GM_CONTAS_PAGAR_ABERTOS[[#This Row],[PTAX DESEMB]]*Tabela_padrão__GM_CONTAS_PAGAR_ABERTOS[[#This Row],[VALOR_DOCUM]]</f>
        <v>318.30400000000003</v>
      </c>
    </row>
    <row r="1494" spans="1:22" hidden="1" x14ac:dyDescent="0.2">
      <c r="A1494" t="s">
        <v>17</v>
      </c>
      <c r="B1494" t="s">
        <v>25</v>
      </c>
      <c r="C1494" s="1">
        <v>42556</v>
      </c>
      <c r="D1494" t="s">
        <v>2617</v>
      </c>
      <c r="E1494">
        <v>13115016</v>
      </c>
      <c r="F1494" t="s">
        <v>3115</v>
      </c>
      <c r="G1494" s="4">
        <v>42579</v>
      </c>
      <c r="H1494" t="s">
        <v>21</v>
      </c>
      <c r="I1494" s="2">
        <v>108.05</v>
      </c>
      <c r="J1494">
        <v>0</v>
      </c>
      <c r="K1494" s="2">
        <v>108.05</v>
      </c>
      <c r="L1494" s="3">
        <v>1</v>
      </c>
      <c r="M1494" s="2">
        <v>108.05</v>
      </c>
      <c r="N1494" s="3">
        <f t="array" ref="N1494">$D$4</f>
        <v>3.55</v>
      </c>
      <c r="O1494" s="2">
        <f t="array" ref="O1494">IF(Tabela_padrão__GM_CONTAS_PAGAR_ABERTOS[[#This Row],[SIGLA_MOEDA]]="US$",Tabela_padrão__GM_CONTAS_PAGAR_ABERTOS[[#This Row],[VALOR_DOCUM]]*$D$4,Tabela_padrão__GM_CONTAS_PAGAR_ABERTOS[[#This Row],[SALDO_CONVERTIDO]])</f>
        <v>108.05</v>
      </c>
      <c r="P14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4" t="s">
        <v>28</v>
      </c>
      <c r="R1494" t="s">
        <v>1866</v>
      </c>
      <c r="S1494" s="1">
        <v>42557</v>
      </c>
      <c r="T1494" t="s">
        <v>3116</v>
      </c>
      <c r="U1494" s="3">
        <v>3.2480000000000002</v>
      </c>
      <c r="V1494" s="2">
        <f>Tabela_padrão__GM_CONTAS_PAGAR_ABERTOS[[#This Row],[PTAX DESEMB]]*Tabela_padrão__GM_CONTAS_PAGAR_ABERTOS[[#This Row],[VALOR_DOCUM]]</f>
        <v>350.94640000000004</v>
      </c>
    </row>
    <row r="1495" spans="1:22" hidden="1" x14ac:dyDescent="0.2">
      <c r="A1495" t="s">
        <v>17</v>
      </c>
      <c r="B1495" t="s">
        <v>25</v>
      </c>
      <c r="C1495" s="1">
        <v>42556</v>
      </c>
      <c r="D1495" t="s">
        <v>725</v>
      </c>
      <c r="E1495">
        <v>15101004</v>
      </c>
      <c r="F1495" t="s">
        <v>3117</v>
      </c>
      <c r="G1495" s="4">
        <v>42583</v>
      </c>
      <c r="H1495" t="s">
        <v>21</v>
      </c>
      <c r="I1495" s="2">
        <v>6020.3</v>
      </c>
      <c r="J1495">
        <v>0</v>
      </c>
      <c r="K1495" s="2">
        <v>6020.3</v>
      </c>
      <c r="L1495" s="3">
        <v>1</v>
      </c>
      <c r="M1495" s="2">
        <v>6020.3</v>
      </c>
      <c r="N1495" s="3">
        <f t="array" ref="N1495">$D$4</f>
        <v>3.55</v>
      </c>
      <c r="O1495" s="2">
        <f t="array" ref="O1495">IF(Tabela_padrão__GM_CONTAS_PAGAR_ABERTOS[[#This Row],[SIGLA_MOEDA]]="US$",Tabela_padrão__GM_CONTAS_PAGAR_ABERTOS[[#This Row],[VALOR_DOCUM]]*$D$4,Tabela_padrão__GM_CONTAS_PAGAR_ABERTOS[[#This Row],[SALDO_CONVERTIDO]])</f>
        <v>6020.3</v>
      </c>
      <c r="P14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5" t="s">
        <v>28</v>
      </c>
      <c r="R1495" t="s">
        <v>1577</v>
      </c>
      <c r="S1495" s="1">
        <v>42557</v>
      </c>
      <c r="T1495" t="s">
        <v>3118</v>
      </c>
      <c r="U1495" s="3">
        <v>3.2480000000000002</v>
      </c>
      <c r="V1495" s="2">
        <f>Tabela_padrão__GM_CONTAS_PAGAR_ABERTOS[[#This Row],[PTAX DESEMB]]*Tabela_padrão__GM_CONTAS_PAGAR_ABERTOS[[#This Row],[VALOR_DOCUM]]</f>
        <v>19553.934400000002</v>
      </c>
    </row>
    <row r="1496" spans="1:22" hidden="1" x14ac:dyDescent="0.2">
      <c r="A1496" t="s">
        <v>17</v>
      </c>
      <c r="B1496" t="s">
        <v>25</v>
      </c>
      <c r="C1496" s="1">
        <v>42556</v>
      </c>
      <c r="D1496" t="s">
        <v>722</v>
      </c>
      <c r="E1496">
        <v>13115016</v>
      </c>
      <c r="F1496" t="s">
        <v>3119</v>
      </c>
      <c r="G1496" s="4">
        <v>42575</v>
      </c>
      <c r="H1496" t="s">
        <v>21</v>
      </c>
      <c r="I1496" s="2">
        <v>183.7</v>
      </c>
      <c r="J1496">
        <v>0</v>
      </c>
      <c r="K1496" s="2">
        <v>183.7</v>
      </c>
      <c r="L1496" s="3">
        <v>1</v>
      </c>
      <c r="M1496" s="2">
        <v>183.7</v>
      </c>
      <c r="N1496" s="3">
        <f t="array" ref="N1496">$D$4</f>
        <v>3.55</v>
      </c>
      <c r="O1496" s="2">
        <f t="array" ref="O1496">IF(Tabela_padrão__GM_CONTAS_PAGAR_ABERTOS[[#This Row],[SIGLA_MOEDA]]="US$",Tabela_padrão__GM_CONTAS_PAGAR_ABERTOS[[#This Row],[VALOR_DOCUM]]*$D$4,Tabela_padrão__GM_CONTAS_PAGAR_ABERTOS[[#This Row],[SALDO_CONVERTIDO]])</f>
        <v>183.7</v>
      </c>
      <c r="P14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6" t="s">
        <v>28</v>
      </c>
      <c r="R1496" t="s">
        <v>3120</v>
      </c>
      <c r="S1496" s="1">
        <v>42557</v>
      </c>
      <c r="T1496" t="s">
        <v>3121</v>
      </c>
      <c r="U1496" s="3">
        <v>3.2480000000000002</v>
      </c>
      <c r="V1496" s="2">
        <f>Tabela_padrão__GM_CONTAS_PAGAR_ABERTOS[[#This Row],[PTAX DESEMB]]*Tabela_padrão__GM_CONTAS_PAGAR_ABERTOS[[#This Row],[VALOR_DOCUM]]</f>
        <v>596.6576</v>
      </c>
    </row>
    <row r="1497" spans="1:22" hidden="1" x14ac:dyDescent="0.2">
      <c r="A1497" t="s">
        <v>17</v>
      </c>
      <c r="B1497" t="s">
        <v>202</v>
      </c>
      <c r="C1497" s="1">
        <v>42555</v>
      </c>
      <c r="D1497" t="s">
        <v>3122</v>
      </c>
      <c r="E1497">
        <v>13115016</v>
      </c>
      <c r="F1497" t="s">
        <v>3123</v>
      </c>
      <c r="G1497" s="4">
        <v>42564</v>
      </c>
      <c r="H1497" t="s">
        <v>21</v>
      </c>
      <c r="I1497" s="2">
        <v>743.44</v>
      </c>
      <c r="J1497">
        <v>0</v>
      </c>
      <c r="K1497" s="2">
        <v>743.44</v>
      </c>
      <c r="L1497" s="3">
        <v>1</v>
      </c>
      <c r="M1497" s="2">
        <v>743.44</v>
      </c>
      <c r="N1497" s="3">
        <f t="array" ref="N1497">$D$4</f>
        <v>3.55</v>
      </c>
      <c r="O1497" s="2">
        <f t="array" ref="O1497">IF(Tabela_padrão__GM_CONTAS_PAGAR_ABERTOS[[#This Row],[SIGLA_MOEDA]]="US$",Tabela_padrão__GM_CONTAS_PAGAR_ABERTOS[[#This Row],[VALOR_DOCUM]]*$D$4,Tabela_padrão__GM_CONTAS_PAGAR_ABERTOS[[#This Row],[SALDO_CONVERTIDO]])</f>
        <v>743.44</v>
      </c>
      <c r="P14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7" t="s">
        <v>28</v>
      </c>
      <c r="R1497" t="s">
        <v>1643</v>
      </c>
      <c r="S1497" s="1">
        <v>42557</v>
      </c>
      <c r="T1497" t="s">
        <v>3124</v>
      </c>
      <c r="U1497" s="3">
        <v>3.2298</v>
      </c>
      <c r="V1497" s="2">
        <f>Tabela_padrão__GM_CONTAS_PAGAR_ABERTOS[[#This Row],[PTAX DESEMB]]*Tabela_padrão__GM_CONTAS_PAGAR_ABERTOS[[#This Row],[VALOR_DOCUM]]</f>
        <v>2401.1625120000003</v>
      </c>
    </row>
    <row r="1498" spans="1:22" hidden="1" x14ac:dyDescent="0.2">
      <c r="A1498" t="s">
        <v>709</v>
      </c>
      <c r="B1498" t="s">
        <v>710</v>
      </c>
      <c r="C1498" s="1">
        <v>42534</v>
      </c>
      <c r="D1498" t="s">
        <v>725</v>
      </c>
      <c r="E1498">
        <v>13115016</v>
      </c>
      <c r="F1498" t="s">
        <v>2393</v>
      </c>
      <c r="G1498" s="4">
        <v>42603</v>
      </c>
      <c r="H1498" t="s">
        <v>21</v>
      </c>
      <c r="I1498" s="2">
        <v>3823</v>
      </c>
      <c r="K1498" s="2">
        <v>3823</v>
      </c>
      <c r="L1498" s="3">
        <v>1</v>
      </c>
      <c r="M1498" s="2">
        <v>3823</v>
      </c>
      <c r="N1498" s="3">
        <f t="array" ref="N1498">$D$4</f>
        <v>3.55</v>
      </c>
      <c r="O1498" s="2">
        <f t="array" ref="O1498">IF(Tabela_padrão__GM_CONTAS_PAGAR_ABERTOS[[#This Row],[SIGLA_MOEDA]]="US$",Tabela_padrão__GM_CONTAS_PAGAR_ABERTOS[[#This Row],[VALOR_DOCUM]]*$D$4,Tabela_padrão__GM_CONTAS_PAGAR_ABERTOS[[#This Row],[SALDO_CONVERTIDO]])</f>
        <v>3823</v>
      </c>
      <c r="P14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8" t="s">
        <v>28</v>
      </c>
      <c r="R1498" t="s">
        <v>2394</v>
      </c>
      <c r="S1498" s="1">
        <v>42557</v>
      </c>
      <c r="T1498" t="s">
        <v>3125</v>
      </c>
      <c r="U1498" s="3">
        <v>3.4260999999999999</v>
      </c>
      <c r="V1498" s="2">
        <f>Tabela_padrão__GM_CONTAS_PAGAR_ABERTOS[[#This Row],[PTAX DESEMB]]*Tabela_padrão__GM_CONTAS_PAGAR_ABERTOS[[#This Row],[VALOR_DOCUM]]</f>
        <v>13097.980299999999</v>
      </c>
    </row>
    <row r="1499" spans="1:22" hidden="1" x14ac:dyDescent="0.2">
      <c r="A1499" t="s">
        <v>17</v>
      </c>
      <c r="B1499" t="s">
        <v>202</v>
      </c>
      <c r="C1499" s="1">
        <v>42556</v>
      </c>
      <c r="D1499" t="s">
        <v>1810</v>
      </c>
      <c r="E1499">
        <v>13115016</v>
      </c>
      <c r="F1499" t="s">
        <v>3126</v>
      </c>
      <c r="G1499" s="4">
        <v>42570</v>
      </c>
      <c r="H1499" t="s">
        <v>21</v>
      </c>
      <c r="I1499" s="2">
        <v>450</v>
      </c>
      <c r="J1499">
        <v>0</v>
      </c>
      <c r="K1499" s="2">
        <v>450</v>
      </c>
      <c r="L1499" s="3">
        <v>1</v>
      </c>
      <c r="M1499" s="2">
        <v>450</v>
      </c>
      <c r="N1499" s="3">
        <f t="array" ref="N1499">$D$4</f>
        <v>3.55</v>
      </c>
      <c r="O1499" s="2">
        <f t="array" ref="O1499">IF(Tabela_padrão__GM_CONTAS_PAGAR_ABERTOS[[#This Row],[SIGLA_MOEDA]]="US$",Tabela_padrão__GM_CONTAS_PAGAR_ABERTOS[[#This Row],[VALOR_DOCUM]]*$D$4,Tabela_padrão__GM_CONTAS_PAGAR_ABERTOS[[#This Row],[SALDO_CONVERTIDO]])</f>
        <v>450</v>
      </c>
      <c r="P14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499" t="s">
        <v>28</v>
      </c>
      <c r="R1499" t="s">
        <v>3127</v>
      </c>
      <c r="S1499" s="1">
        <v>42557</v>
      </c>
      <c r="T1499" t="s">
        <v>3128</v>
      </c>
      <c r="U1499" s="3">
        <v>3.2480000000000002</v>
      </c>
      <c r="V1499" s="2">
        <f>Tabela_padrão__GM_CONTAS_PAGAR_ABERTOS[[#This Row],[PTAX DESEMB]]*Tabela_padrão__GM_CONTAS_PAGAR_ABERTOS[[#This Row],[VALOR_DOCUM]]</f>
        <v>1461.6000000000001</v>
      </c>
    </row>
    <row r="1500" spans="1:22" hidden="1" x14ac:dyDescent="0.2">
      <c r="A1500" t="s">
        <v>285</v>
      </c>
      <c r="B1500" t="s">
        <v>18</v>
      </c>
      <c r="C1500" s="1">
        <v>42557</v>
      </c>
      <c r="D1500" t="s">
        <v>3129</v>
      </c>
      <c r="E1500">
        <v>13130011</v>
      </c>
      <c r="F1500" t="s">
        <v>3130</v>
      </c>
      <c r="G1500" s="4">
        <v>42566</v>
      </c>
      <c r="H1500" t="s">
        <v>21</v>
      </c>
      <c r="I1500" s="2">
        <v>4928.7299999999996</v>
      </c>
      <c r="J1500">
        <v>0</v>
      </c>
      <c r="K1500" s="2">
        <v>4928.7299999999996</v>
      </c>
      <c r="L1500" s="3">
        <v>1</v>
      </c>
      <c r="M1500" s="2">
        <v>4928.7299999999996</v>
      </c>
      <c r="N1500" s="3">
        <f t="array" ref="N1500">$D$4</f>
        <v>3.55</v>
      </c>
      <c r="O1500" s="2">
        <f t="array" ref="O1500">IF(Tabela_padrão__GM_CONTAS_PAGAR_ABERTOS[[#This Row],[SIGLA_MOEDA]]="US$",Tabela_padrão__GM_CONTAS_PAGAR_ABERTOS[[#This Row],[VALOR_DOCUM]]*$D$4,Tabela_padrão__GM_CONTAS_PAGAR_ABERTOS[[#This Row],[SALDO_CONVERTIDO]])</f>
        <v>4928.7299999999996</v>
      </c>
      <c r="P15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0" t="s">
        <v>28</v>
      </c>
      <c r="R1500" t="s">
        <v>3131</v>
      </c>
      <c r="S1500" s="1">
        <v>42557</v>
      </c>
      <c r="T1500" t="s">
        <v>3132</v>
      </c>
      <c r="U1500" s="3">
        <v>3.2904</v>
      </c>
      <c r="V1500" s="2">
        <f>Tabela_padrão__GM_CONTAS_PAGAR_ABERTOS[[#This Row],[PTAX DESEMB]]*Tabela_padrão__GM_CONTAS_PAGAR_ABERTOS[[#This Row],[VALOR_DOCUM]]</f>
        <v>16217.493191999998</v>
      </c>
    </row>
    <row r="1501" spans="1:22" hidden="1" x14ac:dyDescent="0.2">
      <c r="A1501" t="s">
        <v>17</v>
      </c>
      <c r="B1501" t="s">
        <v>385</v>
      </c>
      <c r="C1501" s="1">
        <v>42557</v>
      </c>
      <c r="D1501" t="s">
        <v>587</v>
      </c>
      <c r="E1501">
        <v>13115016</v>
      </c>
      <c r="F1501" t="s">
        <v>740</v>
      </c>
      <c r="G1501" s="4">
        <v>42639</v>
      </c>
      <c r="H1501" t="s">
        <v>21</v>
      </c>
      <c r="I1501" s="2">
        <v>4227.96</v>
      </c>
      <c r="K1501" s="2">
        <v>4227.96</v>
      </c>
      <c r="L1501" s="3">
        <v>1</v>
      </c>
      <c r="M1501" s="2">
        <v>4227.96</v>
      </c>
      <c r="N1501" s="3">
        <f t="array" ref="N1501">$D$4</f>
        <v>3.55</v>
      </c>
      <c r="O1501" s="2">
        <f t="array" ref="O1501">IF(Tabela_padrão__GM_CONTAS_PAGAR_ABERTOS[[#This Row],[SIGLA_MOEDA]]="US$",Tabela_padrão__GM_CONTAS_PAGAR_ABERTOS[[#This Row],[VALOR_DOCUM]]*$D$4,Tabela_padrão__GM_CONTAS_PAGAR_ABERTOS[[#This Row],[SALDO_CONVERTIDO]])</f>
        <v>4227.96</v>
      </c>
      <c r="P15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1" t="s">
        <v>28</v>
      </c>
      <c r="R1501" t="s">
        <v>741</v>
      </c>
      <c r="S1501" s="1">
        <v>42557</v>
      </c>
      <c r="T1501" t="s">
        <v>3133</v>
      </c>
      <c r="U1501" s="3">
        <v>3.2904</v>
      </c>
      <c r="V1501" s="2">
        <f>Tabela_padrão__GM_CONTAS_PAGAR_ABERTOS[[#This Row],[PTAX DESEMB]]*Tabela_padrão__GM_CONTAS_PAGAR_ABERTOS[[#This Row],[VALOR_DOCUM]]</f>
        <v>13911.679584</v>
      </c>
    </row>
    <row r="1502" spans="1:22" hidden="1" x14ac:dyDescent="0.2">
      <c r="A1502" t="s">
        <v>17</v>
      </c>
      <c r="B1502" t="s">
        <v>160</v>
      </c>
      <c r="C1502" s="1">
        <v>42550</v>
      </c>
      <c r="D1502" t="s">
        <v>746</v>
      </c>
      <c r="E1502">
        <v>13115006</v>
      </c>
      <c r="F1502" t="s">
        <v>3134</v>
      </c>
      <c r="G1502" s="4">
        <v>42569</v>
      </c>
      <c r="H1502" t="s">
        <v>21</v>
      </c>
      <c r="I1502" s="2">
        <v>197.76</v>
      </c>
      <c r="J1502">
        <v>0</v>
      </c>
      <c r="K1502" s="2">
        <v>197.76</v>
      </c>
      <c r="L1502" s="3">
        <v>1</v>
      </c>
      <c r="M1502" s="2">
        <v>197.76</v>
      </c>
      <c r="N1502" s="3">
        <f t="array" ref="N1502">$D$4</f>
        <v>3.55</v>
      </c>
      <c r="O1502" s="2">
        <f t="array" ref="O1502">IF(Tabela_padrão__GM_CONTAS_PAGAR_ABERTOS[[#This Row],[SIGLA_MOEDA]]="US$",Tabela_padrão__GM_CONTAS_PAGAR_ABERTOS[[#This Row],[VALOR_DOCUM]]*$D$4,Tabela_padrão__GM_CONTAS_PAGAR_ABERTOS[[#This Row],[SALDO_CONVERTIDO]])</f>
        <v>197.76</v>
      </c>
      <c r="P15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2" t="s">
        <v>28</v>
      </c>
      <c r="R1502" t="s">
        <v>3135</v>
      </c>
      <c r="S1502" s="1">
        <v>42557</v>
      </c>
      <c r="T1502" t="s">
        <v>3136</v>
      </c>
      <c r="U1502" s="3">
        <v>3.3267000000000002</v>
      </c>
      <c r="V1502" s="2">
        <f>Tabela_padrão__GM_CONTAS_PAGAR_ABERTOS[[#This Row],[PTAX DESEMB]]*Tabela_padrão__GM_CONTAS_PAGAR_ABERTOS[[#This Row],[VALOR_DOCUM]]</f>
        <v>657.888192</v>
      </c>
    </row>
    <row r="1503" spans="1:22" hidden="1" x14ac:dyDescent="0.2">
      <c r="A1503" t="s">
        <v>17</v>
      </c>
      <c r="B1503" t="s">
        <v>160</v>
      </c>
      <c r="C1503" s="1">
        <v>42550</v>
      </c>
      <c r="D1503" t="s">
        <v>746</v>
      </c>
      <c r="E1503">
        <v>13115006</v>
      </c>
      <c r="F1503" t="s">
        <v>3137</v>
      </c>
      <c r="G1503" s="4">
        <v>42569</v>
      </c>
      <c r="H1503" t="s">
        <v>21</v>
      </c>
      <c r="I1503" s="2">
        <v>2073.98</v>
      </c>
      <c r="J1503">
        <v>0</v>
      </c>
      <c r="K1503" s="2">
        <v>2073.98</v>
      </c>
      <c r="L1503" s="3">
        <v>1</v>
      </c>
      <c r="M1503" s="2">
        <v>2073.98</v>
      </c>
      <c r="N1503" s="3">
        <f t="array" ref="N1503">$D$4</f>
        <v>3.55</v>
      </c>
      <c r="O1503" s="2">
        <f t="array" ref="O1503">IF(Tabela_padrão__GM_CONTAS_PAGAR_ABERTOS[[#This Row],[SIGLA_MOEDA]]="US$",Tabela_padrão__GM_CONTAS_PAGAR_ABERTOS[[#This Row],[VALOR_DOCUM]]*$D$4,Tabela_padrão__GM_CONTAS_PAGAR_ABERTOS[[#This Row],[SALDO_CONVERTIDO]])</f>
        <v>2073.98</v>
      </c>
      <c r="P15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3" t="s">
        <v>28</v>
      </c>
      <c r="R1503" t="s">
        <v>3138</v>
      </c>
      <c r="S1503" s="1">
        <v>42557</v>
      </c>
      <c r="T1503" t="s">
        <v>3139</v>
      </c>
      <c r="U1503" s="3">
        <v>3.3267000000000002</v>
      </c>
      <c r="V1503" s="2">
        <f>Tabela_padrão__GM_CONTAS_PAGAR_ABERTOS[[#This Row],[PTAX DESEMB]]*Tabela_padrão__GM_CONTAS_PAGAR_ABERTOS[[#This Row],[VALOR_DOCUM]]</f>
        <v>6899.5092660000009</v>
      </c>
    </row>
    <row r="1504" spans="1:22" hidden="1" x14ac:dyDescent="0.2">
      <c r="A1504" t="s">
        <v>17</v>
      </c>
      <c r="B1504" t="s">
        <v>25</v>
      </c>
      <c r="C1504" s="1">
        <v>42549</v>
      </c>
      <c r="D1504" t="s">
        <v>746</v>
      </c>
      <c r="E1504">
        <v>13115006</v>
      </c>
      <c r="F1504" t="s">
        <v>3140</v>
      </c>
      <c r="G1504" s="4">
        <v>42569</v>
      </c>
      <c r="H1504" t="s">
        <v>21</v>
      </c>
      <c r="I1504" s="2">
        <v>186.86</v>
      </c>
      <c r="J1504">
        <v>0</v>
      </c>
      <c r="K1504" s="2">
        <v>186.86</v>
      </c>
      <c r="L1504" s="3">
        <v>1</v>
      </c>
      <c r="M1504" s="2">
        <v>186.86</v>
      </c>
      <c r="N1504" s="3">
        <f t="array" ref="N1504">$D$4</f>
        <v>3.55</v>
      </c>
      <c r="O1504" s="2">
        <f t="array" ref="O1504">IF(Tabela_padrão__GM_CONTAS_PAGAR_ABERTOS[[#This Row],[SIGLA_MOEDA]]="US$",Tabela_padrão__GM_CONTAS_PAGAR_ABERTOS[[#This Row],[VALOR_DOCUM]]*$D$4,Tabela_padrão__GM_CONTAS_PAGAR_ABERTOS[[#This Row],[SALDO_CONVERTIDO]])</f>
        <v>186.86</v>
      </c>
      <c r="P15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4" t="s">
        <v>28</v>
      </c>
      <c r="R1504" t="s">
        <v>3141</v>
      </c>
      <c r="S1504" s="1">
        <v>42557</v>
      </c>
      <c r="T1504" t="s">
        <v>3142</v>
      </c>
      <c r="U1504" s="3">
        <v>3.3934000000000002</v>
      </c>
      <c r="V1504" s="2">
        <f>Tabela_padrão__GM_CONTAS_PAGAR_ABERTOS[[#This Row],[PTAX DESEMB]]*Tabela_padrão__GM_CONTAS_PAGAR_ABERTOS[[#This Row],[VALOR_DOCUM]]</f>
        <v>634.09072400000014</v>
      </c>
    </row>
    <row r="1505" spans="1:22" hidden="1" x14ac:dyDescent="0.2">
      <c r="A1505" t="s">
        <v>17</v>
      </c>
      <c r="B1505" t="s">
        <v>25</v>
      </c>
      <c r="C1505" s="1">
        <v>42534</v>
      </c>
      <c r="D1505" t="s">
        <v>591</v>
      </c>
      <c r="E1505">
        <v>13115016</v>
      </c>
      <c r="F1505" t="s">
        <v>3143</v>
      </c>
      <c r="G1505" s="4">
        <v>42566</v>
      </c>
      <c r="H1505" t="s">
        <v>21</v>
      </c>
      <c r="I1505" s="2">
        <v>675.73</v>
      </c>
      <c r="J1505">
        <v>0</v>
      </c>
      <c r="K1505" s="2">
        <v>675.73</v>
      </c>
      <c r="L1505" s="3">
        <v>1</v>
      </c>
      <c r="M1505" s="2">
        <v>675.73</v>
      </c>
      <c r="N1505" s="3">
        <f t="array" ref="N1505">$D$4</f>
        <v>3.55</v>
      </c>
      <c r="O1505" s="2">
        <f t="array" ref="O1505">IF(Tabela_padrão__GM_CONTAS_PAGAR_ABERTOS[[#This Row],[SIGLA_MOEDA]]="US$",Tabela_padrão__GM_CONTAS_PAGAR_ABERTOS[[#This Row],[VALOR_DOCUM]]*$D$4,Tabela_padrão__GM_CONTAS_PAGAR_ABERTOS[[#This Row],[SALDO_CONVERTIDO]])</f>
        <v>675.73</v>
      </c>
      <c r="P15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5" t="s">
        <v>28</v>
      </c>
      <c r="R1505" t="s">
        <v>593</v>
      </c>
      <c r="S1505" s="1">
        <v>42557</v>
      </c>
      <c r="T1505" t="s">
        <v>3144</v>
      </c>
      <c r="U1505" s="3">
        <v>3.4260999999999999</v>
      </c>
      <c r="V1505" s="2">
        <f>Tabela_padrão__GM_CONTAS_PAGAR_ABERTOS[[#This Row],[PTAX DESEMB]]*Tabela_padrão__GM_CONTAS_PAGAR_ABERTOS[[#This Row],[VALOR_DOCUM]]</f>
        <v>2315.1185529999998</v>
      </c>
    </row>
    <row r="1506" spans="1:22" hidden="1" x14ac:dyDescent="0.2">
      <c r="A1506" t="s">
        <v>17</v>
      </c>
      <c r="B1506" t="s">
        <v>323</v>
      </c>
      <c r="C1506" s="1">
        <v>42538</v>
      </c>
      <c r="D1506" t="s">
        <v>2422</v>
      </c>
      <c r="E1506">
        <v>13115016</v>
      </c>
      <c r="F1506" t="s">
        <v>3145</v>
      </c>
      <c r="G1506" s="4">
        <v>42565</v>
      </c>
      <c r="H1506" t="s">
        <v>21</v>
      </c>
      <c r="I1506" s="2">
        <v>294.10000000000002</v>
      </c>
      <c r="J1506">
        <v>0</v>
      </c>
      <c r="K1506" s="2">
        <v>294.10000000000002</v>
      </c>
      <c r="L1506" s="3">
        <v>1</v>
      </c>
      <c r="M1506" s="2">
        <v>294.10000000000002</v>
      </c>
      <c r="N1506" s="3">
        <f t="array" ref="N1506">$D$4</f>
        <v>3.55</v>
      </c>
      <c r="O1506" s="2">
        <f t="array" ref="O1506">IF(Tabela_padrão__GM_CONTAS_PAGAR_ABERTOS[[#This Row],[SIGLA_MOEDA]]="US$",Tabela_padrão__GM_CONTAS_PAGAR_ABERTOS[[#This Row],[VALOR_DOCUM]]*$D$4,Tabela_padrão__GM_CONTAS_PAGAR_ABERTOS[[#This Row],[SALDO_CONVERTIDO]])</f>
        <v>294.10000000000002</v>
      </c>
      <c r="P15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6" t="s">
        <v>28</v>
      </c>
      <c r="R1506" t="s">
        <v>925</v>
      </c>
      <c r="S1506" s="1">
        <v>42557</v>
      </c>
      <c r="T1506" t="s">
        <v>3146</v>
      </c>
      <c r="U1506" s="3">
        <v>3.4904000000000002</v>
      </c>
      <c r="V1506" s="2">
        <f>Tabela_padrão__GM_CONTAS_PAGAR_ABERTOS[[#This Row],[PTAX DESEMB]]*Tabela_padrão__GM_CONTAS_PAGAR_ABERTOS[[#This Row],[VALOR_DOCUM]]</f>
        <v>1026.52664</v>
      </c>
    </row>
    <row r="1507" spans="1:22" hidden="1" x14ac:dyDescent="0.2">
      <c r="A1507" t="s">
        <v>709</v>
      </c>
      <c r="B1507" t="s">
        <v>710</v>
      </c>
      <c r="C1507" s="1">
        <v>42538</v>
      </c>
      <c r="D1507" t="s">
        <v>668</v>
      </c>
      <c r="E1507">
        <v>13115016</v>
      </c>
      <c r="F1507" t="s">
        <v>3147</v>
      </c>
      <c r="G1507" s="4">
        <v>42575</v>
      </c>
      <c r="H1507" t="s">
        <v>21</v>
      </c>
      <c r="I1507" s="2">
        <v>6216.85</v>
      </c>
      <c r="K1507" s="2">
        <v>6216.85</v>
      </c>
      <c r="L1507" s="3">
        <v>1</v>
      </c>
      <c r="M1507" s="2">
        <v>6216.85</v>
      </c>
      <c r="N1507" s="3">
        <f t="array" ref="N1507">$D$4</f>
        <v>3.55</v>
      </c>
      <c r="O1507" s="2">
        <f t="array" ref="O1507">IF(Tabela_padrão__GM_CONTAS_PAGAR_ABERTOS[[#This Row],[SIGLA_MOEDA]]="US$",Tabela_padrão__GM_CONTAS_PAGAR_ABERTOS[[#This Row],[VALOR_DOCUM]]*$D$4,Tabela_padrão__GM_CONTAS_PAGAR_ABERTOS[[#This Row],[SALDO_CONVERTIDO]])</f>
        <v>6216.85</v>
      </c>
      <c r="P15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7" t="s">
        <v>28</v>
      </c>
      <c r="R1507" t="s">
        <v>3148</v>
      </c>
      <c r="S1507" s="1">
        <v>42557</v>
      </c>
      <c r="T1507" t="s">
        <v>3149</v>
      </c>
      <c r="U1507" s="3">
        <v>3.4904000000000002</v>
      </c>
      <c r="V1507" s="2">
        <f>Tabela_padrão__GM_CONTAS_PAGAR_ABERTOS[[#This Row],[PTAX DESEMB]]*Tabela_padrão__GM_CONTAS_PAGAR_ABERTOS[[#This Row],[VALOR_DOCUM]]</f>
        <v>21699.293240000003</v>
      </c>
    </row>
    <row r="1508" spans="1:22" hidden="1" x14ac:dyDescent="0.2">
      <c r="A1508" t="s">
        <v>17</v>
      </c>
      <c r="B1508" t="s">
        <v>80</v>
      </c>
      <c r="C1508" s="1">
        <v>42550</v>
      </c>
      <c r="D1508" t="s">
        <v>750</v>
      </c>
      <c r="E1508">
        <v>13101001</v>
      </c>
      <c r="F1508" t="s">
        <v>3150</v>
      </c>
      <c r="G1508" s="4">
        <v>42587</v>
      </c>
      <c r="H1508" t="s">
        <v>21</v>
      </c>
      <c r="I1508" s="2">
        <v>24000</v>
      </c>
      <c r="K1508" s="2">
        <v>24000</v>
      </c>
      <c r="L1508" s="3">
        <v>1</v>
      </c>
      <c r="M1508" s="2">
        <v>24000</v>
      </c>
      <c r="N1508" s="3">
        <f t="array" ref="N1508">$D$4</f>
        <v>3.55</v>
      </c>
      <c r="O1508" s="2">
        <f t="array" ref="O1508">IF(Tabela_padrão__GM_CONTAS_PAGAR_ABERTOS[[#This Row],[SIGLA_MOEDA]]="US$",Tabela_padrão__GM_CONTAS_PAGAR_ABERTOS[[#This Row],[VALOR_DOCUM]]*$D$4,Tabela_padrão__GM_CONTAS_PAGAR_ABERTOS[[#This Row],[SALDO_CONVERTIDO]])</f>
        <v>24000</v>
      </c>
      <c r="P15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8" t="s">
        <v>28</v>
      </c>
      <c r="R1508" t="s">
        <v>3151</v>
      </c>
      <c r="S1508" s="1">
        <v>42557</v>
      </c>
      <c r="T1508" t="s">
        <v>3152</v>
      </c>
      <c r="U1508" s="3">
        <v>3.3267000000000002</v>
      </c>
      <c r="V1508" s="2">
        <f>Tabela_padrão__GM_CONTAS_PAGAR_ABERTOS[[#This Row],[PTAX DESEMB]]*Tabela_padrão__GM_CONTAS_PAGAR_ABERTOS[[#This Row],[VALOR_DOCUM]]</f>
        <v>79840.800000000003</v>
      </c>
    </row>
    <row r="1509" spans="1:22" hidden="1" x14ac:dyDescent="0.2">
      <c r="A1509" t="s">
        <v>17</v>
      </c>
      <c r="B1509" t="s">
        <v>572</v>
      </c>
      <c r="C1509" s="1">
        <v>42550</v>
      </c>
      <c r="D1509" t="s">
        <v>750</v>
      </c>
      <c r="E1509">
        <v>13101001</v>
      </c>
      <c r="F1509" t="s">
        <v>757</v>
      </c>
      <c r="G1509" s="4">
        <v>42648</v>
      </c>
      <c r="H1509" t="s">
        <v>21</v>
      </c>
      <c r="I1509" s="2">
        <v>6720</v>
      </c>
      <c r="K1509" s="2">
        <v>6720</v>
      </c>
      <c r="L1509" s="3">
        <v>1</v>
      </c>
      <c r="M1509" s="2">
        <v>6720</v>
      </c>
      <c r="N1509" s="3">
        <f t="array" ref="N1509">$D$4</f>
        <v>3.55</v>
      </c>
      <c r="O1509" s="2">
        <f t="array" ref="O1509">IF(Tabela_padrão__GM_CONTAS_PAGAR_ABERTOS[[#This Row],[SIGLA_MOEDA]]="US$",Tabela_padrão__GM_CONTAS_PAGAR_ABERTOS[[#This Row],[VALOR_DOCUM]]*$D$4,Tabela_padrão__GM_CONTAS_PAGAR_ABERTOS[[#This Row],[SALDO_CONVERTIDO]])</f>
        <v>6720</v>
      </c>
      <c r="P15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09" t="s">
        <v>28</v>
      </c>
      <c r="R1509" t="s">
        <v>758</v>
      </c>
      <c r="S1509" s="1">
        <v>42557</v>
      </c>
      <c r="T1509" t="s">
        <v>3153</v>
      </c>
      <c r="U1509" s="3">
        <v>3.3267000000000002</v>
      </c>
      <c r="V1509" s="2">
        <f>Tabela_padrão__GM_CONTAS_PAGAR_ABERTOS[[#This Row],[PTAX DESEMB]]*Tabela_padrão__GM_CONTAS_PAGAR_ABERTOS[[#This Row],[VALOR_DOCUM]]</f>
        <v>22355.424000000003</v>
      </c>
    </row>
    <row r="1510" spans="1:22" hidden="1" x14ac:dyDescent="0.2">
      <c r="A1510" t="s">
        <v>17</v>
      </c>
      <c r="B1510" t="s">
        <v>25</v>
      </c>
      <c r="C1510" s="1">
        <v>42537</v>
      </c>
      <c r="D1510" t="s">
        <v>2442</v>
      </c>
      <c r="E1510">
        <v>13115016</v>
      </c>
      <c r="F1510" t="s">
        <v>3154</v>
      </c>
      <c r="G1510" s="4">
        <v>42565</v>
      </c>
      <c r="H1510" t="s">
        <v>21</v>
      </c>
      <c r="I1510" s="2">
        <v>360</v>
      </c>
      <c r="J1510">
        <v>0</v>
      </c>
      <c r="K1510" s="2">
        <v>360</v>
      </c>
      <c r="L1510" s="3">
        <v>1</v>
      </c>
      <c r="M1510" s="2">
        <v>360</v>
      </c>
      <c r="N1510" s="3">
        <f t="array" ref="N1510">$D$4</f>
        <v>3.55</v>
      </c>
      <c r="O1510" s="2">
        <f t="array" ref="O1510">IF(Tabela_padrão__GM_CONTAS_PAGAR_ABERTOS[[#This Row],[SIGLA_MOEDA]]="US$",Tabela_padrão__GM_CONTAS_PAGAR_ABERTOS[[#This Row],[VALOR_DOCUM]]*$D$4,Tabela_padrão__GM_CONTAS_PAGAR_ABERTOS[[#This Row],[SALDO_CONVERTIDO]])</f>
        <v>360</v>
      </c>
      <c r="P15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0" t="s">
        <v>28</v>
      </c>
      <c r="R1510" t="s">
        <v>657</v>
      </c>
      <c r="S1510" s="1">
        <v>42557</v>
      </c>
      <c r="T1510" t="s">
        <v>3155</v>
      </c>
      <c r="U1510" s="3">
        <v>3.4767999999999999</v>
      </c>
      <c r="V1510" s="2">
        <f>Tabela_padrão__GM_CONTAS_PAGAR_ABERTOS[[#This Row],[PTAX DESEMB]]*Tabela_padrão__GM_CONTAS_PAGAR_ABERTOS[[#This Row],[VALOR_DOCUM]]</f>
        <v>1251.6479999999999</v>
      </c>
    </row>
    <row r="1511" spans="1:22" hidden="1" x14ac:dyDescent="0.2">
      <c r="A1511" t="s">
        <v>17</v>
      </c>
      <c r="B1511" t="s">
        <v>25</v>
      </c>
      <c r="C1511" s="1">
        <v>42548</v>
      </c>
      <c r="D1511" t="s">
        <v>722</v>
      </c>
      <c r="E1511">
        <v>13115014</v>
      </c>
      <c r="F1511" t="s">
        <v>3156</v>
      </c>
      <c r="G1511" s="4">
        <v>42573</v>
      </c>
      <c r="H1511" t="s">
        <v>21</v>
      </c>
      <c r="I1511" s="2">
        <v>203.96</v>
      </c>
      <c r="J1511">
        <v>0</v>
      </c>
      <c r="K1511" s="2">
        <v>203.96</v>
      </c>
      <c r="L1511" s="3">
        <v>1</v>
      </c>
      <c r="M1511" s="2">
        <v>203.96</v>
      </c>
      <c r="N1511" s="3">
        <f t="array" ref="N1511">$D$4</f>
        <v>3.55</v>
      </c>
      <c r="O1511" s="2">
        <f t="array" ref="O1511">IF(Tabela_padrão__GM_CONTAS_PAGAR_ABERTOS[[#This Row],[SIGLA_MOEDA]]="US$",Tabela_padrão__GM_CONTAS_PAGAR_ABERTOS[[#This Row],[VALOR_DOCUM]]*$D$4,Tabela_padrão__GM_CONTAS_PAGAR_ABERTOS[[#This Row],[SALDO_CONVERTIDO]])</f>
        <v>203.96</v>
      </c>
      <c r="P15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1" t="s">
        <v>28</v>
      </c>
      <c r="R1511" t="s">
        <v>3157</v>
      </c>
      <c r="S1511" s="1">
        <v>42557</v>
      </c>
      <c r="T1511" t="s">
        <v>3158</v>
      </c>
      <c r="U1511" s="3">
        <v>3.3772000000000002</v>
      </c>
      <c r="V1511" s="2">
        <f>Tabela_padrão__GM_CONTAS_PAGAR_ABERTOS[[#This Row],[PTAX DESEMB]]*Tabela_padrão__GM_CONTAS_PAGAR_ABERTOS[[#This Row],[VALOR_DOCUM]]</f>
        <v>688.81371200000012</v>
      </c>
    </row>
    <row r="1512" spans="1:22" hidden="1" x14ac:dyDescent="0.2">
      <c r="A1512" t="s">
        <v>17</v>
      </c>
      <c r="B1512" t="s">
        <v>80</v>
      </c>
      <c r="C1512" s="1">
        <v>42557</v>
      </c>
      <c r="D1512" t="s">
        <v>417</v>
      </c>
      <c r="E1512">
        <v>13115016</v>
      </c>
      <c r="F1512" t="s">
        <v>3159</v>
      </c>
      <c r="G1512" s="4">
        <v>42579</v>
      </c>
      <c r="H1512" t="s">
        <v>21</v>
      </c>
      <c r="I1512" s="2">
        <v>700.3</v>
      </c>
      <c r="J1512">
        <v>0</v>
      </c>
      <c r="K1512" s="2">
        <v>700.3</v>
      </c>
      <c r="L1512" s="3">
        <v>1</v>
      </c>
      <c r="M1512" s="2">
        <v>700.3</v>
      </c>
      <c r="N1512" s="3">
        <f t="array" ref="N1512">$D$4</f>
        <v>3.55</v>
      </c>
      <c r="O1512" s="2">
        <f t="array" ref="O1512">IF(Tabela_padrão__GM_CONTAS_PAGAR_ABERTOS[[#This Row],[SIGLA_MOEDA]]="US$",Tabela_padrão__GM_CONTAS_PAGAR_ABERTOS[[#This Row],[VALOR_DOCUM]]*$D$4,Tabela_padrão__GM_CONTAS_PAGAR_ABERTOS[[#This Row],[SALDO_CONVERTIDO]])</f>
        <v>700.3</v>
      </c>
      <c r="P15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2" t="s">
        <v>28</v>
      </c>
      <c r="R1512" t="s">
        <v>3160</v>
      </c>
      <c r="S1512" s="1">
        <v>42557</v>
      </c>
      <c r="T1512" t="s">
        <v>3161</v>
      </c>
      <c r="U1512" s="3">
        <v>3.2904</v>
      </c>
      <c r="V1512" s="2">
        <f>Tabela_padrão__GM_CONTAS_PAGAR_ABERTOS[[#This Row],[PTAX DESEMB]]*Tabela_padrão__GM_CONTAS_PAGAR_ABERTOS[[#This Row],[VALOR_DOCUM]]</f>
        <v>2304.26712</v>
      </c>
    </row>
    <row r="1513" spans="1:22" hidden="1" x14ac:dyDescent="0.2">
      <c r="A1513" t="s">
        <v>17</v>
      </c>
      <c r="B1513" t="s">
        <v>80</v>
      </c>
      <c r="C1513" s="1">
        <v>42557</v>
      </c>
      <c r="D1513" t="s">
        <v>668</v>
      </c>
      <c r="E1513">
        <v>13115002</v>
      </c>
      <c r="F1513" t="s">
        <v>3162</v>
      </c>
      <c r="G1513" s="4">
        <v>42586</v>
      </c>
      <c r="H1513" t="s">
        <v>21</v>
      </c>
      <c r="I1513" s="2">
        <v>10.27</v>
      </c>
      <c r="J1513">
        <v>0</v>
      </c>
      <c r="K1513" s="2">
        <v>10.27</v>
      </c>
      <c r="L1513" s="3">
        <v>1</v>
      </c>
      <c r="M1513" s="2">
        <v>10.27</v>
      </c>
      <c r="N1513" s="3">
        <f t="array" ref="N1513">$D$4</f>
        <v>3.55</v>
      </c>
      <c r="O1513" s="2">
        <f t="array" ref="O1513">IF(Tabela_padrão__GM_CONTAS_PAGAR_ABERTOS[[#This Row],[SIGLA_MOEDA]]="US$",Tabela_padrão__GM_CONTAS_PAGAR_ABERTOS[[#This Row],[VALOR_DOCUM]]*$D$4,Tabela_padrão__GM_CONTAS_PAGAR_ABERTOS[[#This Row],[SALDO_CONVERTIDO]])</f>
        <v>10.27</v>
      </c>
      <c r="P15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3" t="s">
        <v>28</v>
      </c>
      <c r="R1513" t="s">
        <v>1685</v>
      </c>
      <c r="S1513" s="1">
        <v>42557</v>
      </c>
      <c r="T1513" t="s">
        <v>3163</v>
      </c>
      <c r="U1513" s="3">
        <v>3.2904</v>
      </c>
      <c r="V1513" s="2">
        <f>Tabela_padrão__GM_CONTAS_PAGAR_ABERTOS[[#This Row],[PTAX DESEMB]]*Tabela_padrão__GM_CONTAS_PAGAR_ABERTOS[[#This Row],[VALOR_DOCUM]]</f>
        <v>33.792408000000002</v>
      </c>
    </row>
    <row r="1514" spans="1:22" hidden="1" x14ac:dyDescent="0.2">
      <c r="A1514" t="s">
        <v>17</v>
      </c>
      <c r="B1514" t="s">
        <v>881</v>
      </c>
      <c r="C1514" s="1">
        <v>42556</v>
      </c>
      <c r="D1514" t="s">
        <v>3164</v>
      </c>
      <c r="E1514">
        <v>13103001</v>
      </c>
      <c r="F1514" t="s">
        <v>3165</v>
      </c>
      <c r="G1514" s="4">
        <v>42628</v>
      </c>
      <c r="H1514" t="s">
        <v>21</v>
      </c>
      <c r="I1514" s="2">
        <v>165000</v>
      </c>
      <c r="J1514">
        <v>0</v>
      </c>
      <c r="K1514" s="2">
        <v>165000</v>
      </c>
      <c r="L1514" s="3">
        <v>1</v>
      </c>
      <c r="M1514" s="2">
        <v>165000</v>
      </c>
      <c r="N1514" s="3">
        <f t="array" ref="N1514">$D$4</f>
        <v>3.55</v>
      </c>
      <c r="O1514" s="2">
        <f t="array" ref="O1514">IF(Tabela_padrão__GM_CONTAS_PAGAR_ABERTOS[[#This Row],[SIGLA_MOEDA]]="US$",Tabela_padrão__GM_CONTAS_PAGAR_ABERTOS[[#This Row],[VALOR_DOCUM]]*$D$4,Tabela_padrão__GM_CONTAS_PAGAR_ABERTOS[[#This Row],[SALDO_CONVERTIDO]])</f>
        <v>165000</v>
      </c>
      <c r="P15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4" t="s">
        <v>28</v>
      </c>
      <c r="R1514" t="s">
        <v>3166</v>
      </c>
      <c r="S1514" s="1">
        <v>42557</v>
      </c>
      <c r="T1514" t="s">
        <v>3167</v>
      </c>
      <c r="U1514" s="3">
        <v>3.2480000000000002</v>
      </c>
      <c r="V1514" s="2">
        <f>Tabela_padrão__GM_CONTAS_PAGAR_ABERTOS[[#This Row],[PTAX DESEMB]]*Tabela_padrão__GM_CONTAS_PAGAR_ABERTOS[[#This Row],[VALOR_DOCUM]]</f>
        <v>535920</v>
      </c>
    </row>
    <row r="1515" spans="1:22" hidden="1" x14ac:dyDescent="0.2">
      <c r="A1515" t="s">
        <v>285</v>
      </c>
      <c r="B1515" t="s">
        <v>18</v>
      </c>
      <c r="C1515" s="1">
        <v>42545</v>
      </c>
      <c r="D1515" t="s">
        <v>632</v>
      </c>
      <c r="E1515">
        <v>15101003</v>
      </c>
      <c r="F1515" t="s">
        <v>3168</v>
      </c>
      <c r="G1515" s="4">
        <v>42557</v>
      </c>
      <c r="H1515" t="s">
        <v>21</v>
      </c>
      <c r="I1515" s="2">
        <v>3740</v>
      </c>
      <c r="J1515">
        <v>0</v>
      </c>
      <c r="K1515" s="2">
        <v>3740</v>
      </c>
      <c r="L1515" s="3">
        <v>1</v>
      </c>
      <c r="M1515" s="2">
        <v>3740</v>
      </c>
      <c r="N1515" s="3">
        <f t="array" ref="N1515">$D$4</f>
        <v>3.55</v>
      </c>
      <c r="O1515" s="2">
        <f t="array" ref="O1515">IF(Tabela_padrão__GM_CONTAS_PAGAR_ABERTOS[[#This Row],[SIGLA_MOEDA]]="US$",Tabela_padrão__GM_CONTAS_PAGAR_ABERTOS[[#This Row],[VALOR_DOCUM]]*$D$4,Tabela_padrão__GM_CONTAS_PAGAR_ABERTOS[[#This Row],[SALDO_CONVERTIDO]])</f>
        <v>3740</v>
      </c>
      <c r="P15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5" t="s">
        <v>28</v>
      </c>
      <c r="R1515" t="s">
        <v>634</v>
      </c>
      <c r="S1515" s="1">
        <v>42557</v>
      </c>
      <c r="T1515" t="s">
        <v>3169</v>
      </c>
      <c r="U1515" s="3">
        <v>3.3532999999999999</v>
      </c>
      <c r="V1515" s="2">
        <f>Tabela_padrão__GM_CONTAS_PAGAR_ABERTOS[[#This Row],[PTAX DESEMB]]*Tabela_padrão__GM_CONTAS_PAGAR_ABERTOS[[#This Row],[VALOR_DOCUM]]</f>
        <v>12541.342000000001</v>
      </c>
    </row>
    <row r="1516" spans="1:22" hidden="1" x14ac:dyDescent="0.2">
      <c r="A1516" t="s">
        <v>17</v>
      </c>
      <c r="B1516" t="s">
        <v>323</v>
      </c>
      <c r="C1516" s="1">
        <v>42550</v>
      </c>
      <c r="D1516" t="s">
        <v>1691</v>
      </c>
      <c r="E1516">
        <v>13115026</v>
      </c>
      <c r="F1516" t="s">
        <v>3170</v>
      </c>
      <c r="G1516" s="4">
        <v>42566</v>
      </c>
      <c r="H1516" t="s">
        <v>21</v>
      </c>
      <c r="I1516" s="2">
        <v>80</v>
      </c>
      <c r="J1516">
        <v>0</v>
      </c>
      <c r="K1516" s="2">
        <v>80</v>
      </c>
      <c r="L1516" s="3">
        <v>1</v>
      </c>
      <c r="M1516" s="2">
        <v>80</v>
      </c>
      <c r="N1516" s="3">
        <f t="array" ref="N1516">$D$4</f>
        <v>3.55</v>
      </c>
      <c r="O1516" s="2">
        <f t="array" ref="O1516">IF(Tabela_padrão__GM_CONTAS_PAGAR_ABERTOS[[#This Row],[SIGLA_MOEDA]]="US$",Tabela_padrão__GM_CONTAS_PAGAR_ABERTOS[[#This Row],[VALOR_DOCUM]]*$D$4,Tabela_padrão__GM_CONTAS_PAGAR_ABERTOS[[#This Row],[SALDO_CONVERTIDO]])</f>
        <v>80</v>
      </c>
      <c r="P15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6" t="s">
        <v>28</v>
      </c>
      <c r="R1516" t="s">
        <v>1695</v>
      </c>
      <c r="S1516" s="1">
        <v>42557</v>
      </c>
      <c r="T1516" t="s">
        <v>3171</v>
      </c>
      <c r="U1516" s="3">
        <v>3.3267000000000002</v>
      </c>
      <c r="V1516" s="2">
        <f>Tabela_padrão__GM_CONTAS_PAGAR_ABERTOS[[#This Row],[PTAX DESEMB]]*Tabela_padrão__GM_CONTAS_PAGAR_ABERTOS[[#This Row],[VALOR_DOCUM]]</f>
        <v>266.13600000000002</v>
      </c>
    </row>
    <row r="1517" spans="1:22" hidden="1" x14ac:dyDescent="0.2">
      <c r="A1517" t="s">
        <v>17</v>
      </c>
      <c r="B1517" t="s">
        <v>390</v>
      </c>
      <c r="C1517" s="1">
        <v>42550</v>
      </c>
      <c r="D1517" t="s">
        <v>1691</v>
      </c>
      <c r="E1517">
        <v>13115016</v>
      </c>
      <c r="F1517" t="s">
        <v>3172</v>
      </c>
      <c r="G1517" s="4">
        <v>42566</v>
      </c>
      <c r="H1517" t="s">
        <v>21</v>
      </c>
      <c r="I1517" s="2">
        <v>333</v>
      </c>
      <c r="J1517">
        <v>0</v>
      </c>
      <c r="K1517" s="2">
        <v>333</v>
      </c>
      <c r="L1517" s="3">
        <v>1</v>
      </c>
      <c r="M1517" s="2">
        <v>333</v>
      </c>
      <c r="N1517" s="3">
        <f t="array" ref="N1517">$D$4</f>
        <v>3.55</v>
      </c>
      <c r="O1517" s="2">
        <f t="array" ref="O1517">IF(Tabela_padrão__GM_CONTAS_PAGAR_ABERTOS[[#This Row],[SIGLA_MOEDA]]="US$",Tabela_padrão__GM_CONTAS_PAGAR_ABERTOS[[#This Row],[VALOR_DOCUM]]*$D$4,Tabela_padrão__GM_CONTAS_PAGAR_ABERTOS[[#This Row],[SALDO_CONVERTIDO]])</f>
        <v>333</v>
      </c>
      <c r="P15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7" t="s">
        <v>28</v>
      </c>
      <c r="R1517" t="s">
        <v>925</v>
      </c>
      <c r="S1517" s="1">
        <v>42557</v>
      </c>
      <c r="T1517" t="s">
        <v>3173</v>
      </c>
      <c r="U1517" s="3">
        <v>3.3267000000000002</v>
      </c>
      <c r="V1517" s="2">
        <f>Tabela_padrão__GM_CONTAS_PAGAR_ABERTOS[[#This Row],[PTAX DESEMB]]*Tabela_padrão__GM_CONTAS_PAGAR_ABERTOS[[#This Row],[VALOR_DOCUM]]</f>
        <v>1107.7911000000001</v>
      </c>
    </row>
    <row r="1518" spans="1:22" hidden="1" x14ac:dyDescent="0.2">
      <c r="A1518" t="s">
        <v>17</v>
      </c>
      <c r="B1518" t="s">
        <v>80</v>
      </c>
      <c r="C1518" s="1">
        <v>42557</v>
      </c>
      <c r="D1518" t="s">
        <v>642</v>
      </c>
      <c r="E1518">
        <v>13115016</v>
      </c>
      <c r="F1518" t="s">
        <v>3174</v>
      </c>
      <c r="G1518" s="4">
        <v>42597</v>
      </c>
      <c r="H1518" t="s">
        <v>21</v>
      </c>
      <c r="I1518" s="2">
        <v>2379.19</v>
      </c>
      <c r="J1518">
        <v>0</v>
      </c>
      <c r="K1518" s="2">
        <v>2379.19</v>
      </c>
      <c r="L1518" s="3">
        <v>1</v>
      </c>
      <c r="M1518" s="2">
        <v>2379.19</v>
      </c>
      <c r="N1518" s="3">
        <f t="array" ref="N1518">$D$4</f>
        <v>3.55</v>
      </c>
      <c r="O1518" s="2">
        <f t="array" ref="O1518">IF(Tabela_padrão__GM_CONTAS_PAGAR_ABERTOS[[#This Row],[SIGLA_MOEDA]]="US$",Tabela_padrão__GM_CONTAS_PAGAR_ABERTOS[[#This Row],[VALOR_DOCUM]]*$D$4,Tabela_padrão__GM_CONTAS_PAGAR_ABERTOS[[#This Row],[SALDO_CONVERTIDO]])</f>
        <v>2379.19</v>
      </c>
      <c r="P15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8" t="s">
        <v>28</v>
      </c>
      <c r="R1518" t="s">
        <v>3175</v>
      </c>
      <c r="S1518" s="1">
        <v>42557</v>
      </c>
      <c r="T1518" t="s">
        <v>3176</v>
      </c>
      <c r="U1518" s="3">
        <v>3.2904</v>
      </c>
      <c r="V1518" s="2">
        <f>Tabela_padrão__GM_CONTAS_PAGAR_ABERTOS[[#This Row],[PTAX DESEMB]]*Tabela_padrão__GM_CONTAS_PAGAR_ABERTOS[[#This Row],[VALOR_DOCUM]]</f>
        <v>7828.4867759999997</v>
      </c>
    </row>
    <row r="1519" spans="1:22" hidden="1" x14ac:dyDescent="0.2">
      <c r="A1519" t="s">
        <v>17</v>
      </c>
      <c r="B1519" t="s">
        <v>25</v>
      </c>
      <c r="C1519" s="1">
        <v>42553</v>
      </c>
      <c r="D1519" t="s">
        <v>3177</v>
      </c>
      <c r="E1519">
        <v>13115005</v>
      </c>
      <c r="F1519" t="s">
        <v>3178</v>
      </c>
      <c r="G1519" s="4">
        <v>42564</v>
      </c>
      <c r="H1519" t="s">
        <v>21</v>
      </c>
      <c r="I1519" s="2">
        <v>1360</v>
      </c>
      <c r="J1519">
        <v>0</v>
      </c>
      <c r="K1519" s="2">
        <v>1360</v>
      </c>
      <c r="L1519" s="3">
        <v>1</v>
      </c>
      <c r="M1519" s="2">
        <v>1360</v>
      </c>
      <c r="N1519" s="3">
        <f t="array" ref="N1519">$D$4</f>
        <v>3.55</v>
      </c>
      <c r="O1519" s="2">
        <f t="array" ref="O1519">IF(Tabela_padrão__GM_CONTAS_PAGAR_ABERTOS[[#This Row],[SIGLA_MOEDA]]="US$",Tabela_padrão__GM_CONTAS_PAGAR_ABERTOS[[#This Row],[VALOR_DOCUM]]*$D$4,Tabela_padrão__GM_CONTAS_PAGAR_ABERTOS[[#This Row],[SALDO_CONVERTIDO]])</f>
        <v>1360</v>
      </c>
      <c r="P15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19" t="s">
        <v>28</v>
      </c>
      <c r="R1519" t="s">
        <v>1640</v>
      </c>
      <c r="S1519" s="1">
        <v>42557</v>
      </c>
      <c r="T1519" t="s">
        <v>3179</v>
      </c>
      <c r="U1519" s="3">
        <v>3.2298</v>
      </c>
      <c r="V1519" s="2">
        <f>Tabela_padrão__GM_CONTAS_PAGAR_ABERTOS[[#This Row],[PTAX DESEMB]]*Tabela_padrão__GM_CONTAS_PAGAR_ABERTOS[[#This Row],[VALOR_DOCUM]]</f>
        <v>4392.5280000000002</v>
      </c>
    </row>
    <row r="1520" spans="1:22" hidden="1" x14ac:dyDescent="0.2">
      <c r="A1520" t="s">
        <v>17</v>
      </c>
      <c r="B1520" t="s">
        <v>25</v>
      </c>
      <c r="C1520" s="1">
        <v>42553</v>
      </c>
      <c r="D1520" t="s">
        <v>3180</v>
      </c>
      <c r="E1520">
        <v>13115014</v>
      </c>
      <c r="F1520" t="s">
        <v>3181</v>
      </c>
      <c r="G1520" s="4">
        <v>42565</v>
      </c>
      <c r="H1520" t="s">
        <v>21</v>
      </c>
      <c r="I1520" s="2">
        <v>52.22</v>
      </c>
      <c r="J1520">
        <v>0</v>
      </c>
      <c r="K1520" s="2">
        <v>52.22</v>
      </c>
      <c r="L1520" s="3">
        <v>1</v>
      </c>
      <c r="M1520" s="2">
        <v>52.22</v>
      </c>
      <c r="N1520" s="3">
        <f t="array" ref="N1520">$D$4</f>
        <v>3.55</v>
      </c>
      <c r="O1520" s="2">
        <f t="array" ref="O1520">IF(Tabela_padrão__GM_CONTAS_PAGAR_ABERTOS[[#This Row],[SIGLA_MOEDA]]="US$",Tabela_padrão__GM_CONTAS_PAGAR_ABERTOS[[#This Row],[VALOR_DOCUM]]*$D$4,Tabela_padrão__GM_CONTAS_PAGAR_ABERTOS[[#This Row],[SALDO_CONVERTIDO]])</f>
        <v>52.22</v>
      </c>
      <c r="P15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0" t="s">
        <v>28</v>
      </c>
      <c r="R1520" t="s">
        <v>1577</v>
      </c>
      <c r="S1520" s="1">
        <v>42557</v>
      </c>
      <c r="T1520" t="s">
        <v>3182</v>
      </c>
      <c r="U1520" s="3">
        <v>3.2298</v>
      </c>
      <c r="V1520" s="2">
        <f>Tabela_padrão__GM_CONTAS_PAGAR_ABERTOS[[#This Row],[PTAX DESEMB]]*Tabela_padrão__GM_CONTAS_PAGAR_ABERTOS[[#This Row],[VALOR_DOCUM]]</f>
        <v>168.660156</v>
      </c>
    </row>
    <row r="1521" spans="1:22" hidden="1" x14ac:dyDescent="0.2">
      <c r="A1521" t="s">
        <v>709</v>
      </c>
      <c r="B1521" t="s">
        <v>710</v>
      </c>
      <c r="C1521" s="1">
        <v>42552</v>
      </c>
      <c r="D1521" t="s">
        <v>1731</v>
      </c>
      <c r="E1521">
        <v>13115016</v>
      </c>
      <c r="F1521" t="s">
        <v>1732</v>
      </c>
      <c r="G1521" s="4">
        <v>42578</v>
      </c>
      <c r="H1521" t="s">
        <v>21</v>
      </c>
      <c r="I1521" s="2">
        <v>955.29</v>
      </c>
      <c r="J1521">
        <v>0</v>
      </c>
      <c r="K1521" s="2">
        <v>955.29</v>
      </c>
      <c r="L1521" s="3">
        <v>1</v>
      </c>
      <c r="M1521" s="2">
        <v>955.29</v>
      </c>
      <c r="N1521" s="3">
        <f t="array" ref="N1521">$D$4</f>
        <v>3.55</v>
      </c>
      <c r="O1521" s="2">
        <f t="array" ref="O1521">IF(Tabela_padrão__GM_CONTAS_PAGAR_ABERTOS[[#This Row],[SIGLA_MOEDA]]="US$",Tabela_padrão__GM_CONTAS_PAGAR_ABERTOS[[#This Row],[VALOR_DOCUM]]*$D$4,Tabela_padrão__GM_CONTAS_PAGAR_ABERTOS[[#This Row],[SALDO_CONVERTIDO]])</f>
        <v>955.29</v>
      </c>
      <c r="P15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1" t="s">
        <v>28</v>
      </c>
      <c r="R1521" t="s">
        <v>1733</v>
      </c>
      <c r="S1521" s="1">
        <v>42557</v>
      </c>
      <c r="T1521" t="s">
        <v>3183</v>
      </c>
      <c r="U1521" s="3">
        <v>3.2098</v>
      </c>
      <c r="V1521" s="2">
        <f>Tabela_padrão__GM_CONTAS_PAGAR_ABERTOS[[#This Row],[PTAX DESEMB]]*Tabela_padrão__GM_CONTAS_PAGAR_ABERTOS[[#This Row],[VALOR_DOCUM]]</f>
        <v>3066.2898419999997</v>
      </c>
    </row>
    <row r="1522" spans="1:22" hidden="1" x14ac:dyDescent="0.2">
      <c r="A1522" t="s">
        <v>17</v>
      </c>
      <c r="B1522" t="s">
        <v>25</v>
      </c>
      <c r="C1522" s="1">
        <v>42553</v>
      </c>
      <c r="D1522" t="s">
        <v>3184</v>
      </c>
      <c r="E1522">
        <v>13115016</v>
      </c>
      <c r="F1522" t="s">
        <v>3185</v>
      </c>
      <c r="G1522" s="4">
        <v>42566</v>
      </c>
      <c r="H1522" t="s">
        <v>21</v>
      </c>
      <c r="I1522" s="2">
        <v>35.82</v>
      </c>
      <c r="J1522">
        <v>0</v>
      </c>
      <c r="K1522" s="2">
        <v>35.82</v>
      </c>
      <c r="L1522" s="3">
        <v>1</v>
      </c>
      <c r="M1522" s="2">
        <v>35.82</v>
      </c>
      <c r="N1522" s="3">
        <f t="array" ref="N1522">$D$4</f>
        <v>3.55</v>
      </c>
      <c r="O1522" s="2">
        <f t="array" ref="O1522">IF(Tabela_padrão__GM_CONTAS_PAGAR_ABERTOS[[#This Row],[SIGLA_MOEDA]]="US$",Tabela_padrão__GM_CONTAS_PAGAR_ABERTOS[[#This Row],[VALOR_DOCUM]]*$D$4,Tabela_padrão__GM_CONTAS_PAGAR_ABERTOS[[#This Row],[SALDO_CONVERTIDO]])</f>
        <v>35.82</v>
      </c>
      <c r="P15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2" t="s">
        <v>28</v>
      </c>
      <c r="R1522" t="s">
        <v>3186</v>
      </c>
      <c r="S1522" s="1">
        <v>42557</v>
      </c>
      <c r="T1522" t="s">
        <v>3187</v>
      </c>
      <c r="U1522" s="3">
        <v>3.2298</v>
      </c>
      <c r="V1522" s="2">
        <f>Tabela_padrão__GM_CONTAS_PAGAR_ABERTOS[[#This Row],[PTAX DESEMB]]*Tabela_padrão__GM_CONTAS_PAGAR_ABERTOS[[#This Row],[VALOR_DOCUM]]</f>
        <v>115.691436</v>
      </c>
    </row>
    <row r="1523" spans="1:22" hidden="1" x14ac:dyDescent="0.2">
      <c r="A1523" t="s">
        <v>17</v>
      </c>
      <c r="B1523" t="s">
        <v>202</v>
      </c>
      <c r="C1523" s="1">
        <v>42538</v>
      </c>
      <c r="D1523" t="s">
        <v>1657</v>
      </c>
      <c r="E1523">
        <v>13115016</v>
      </c>
      <c r="F1523" t="s">
        <v>3188</v>
      </c>
      <c r="G1523" s="4">
        <v>42565</v>
      </c>
      <c r="H1523" t="s">
        <v>21</v>
      </c>
      <c r="I1523" s="2">
        <v>124.2</v>
      </c>
      <c r="J1523">
        <v>0</v>
      </c>
      <c r="K1523" s="2">
        <v>124.2</v>
      </c>
      <c r="L1523" s="3">
        <v>1</v>
      </c>
      <c r="M1523" s="2">
        <v>124.2</v>
      </c>
      <c r="N1523" s="3">
        <f t="array" ref="N1523">$D$4</f>
        <v>3.55</v>
      </c>
      <c r="O1523" s="2">
        <f t="array" ref="O1523">IF(Tabela_padrão__GM_CONTAS_PAGAR_ABERTOS[[#This Row],[SIGLA_MOEDA]]="US$",Tabela_padrão__GM_CONTAS_PAGAR_ABERTOS[[#This Row],[VALOR_DOCUM]]*$D$4,Tabela_padrão__GM_CONTAS_PAGAR_ABERTOS[[#This Row],[SALDO_CONVERTIDO]])</f>
        <v>124.2</v>
      </c>
      <c r="P15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3" t="s">
        <v>28</v>
      </c>
      <c r="R1523" t="s">
        <v>806</v>
      </c>
      <c r="S1523" s="1">
        <v>42557</v>
      </c>
      <c r="T1523" t="s">
        <v>3189</v>
      </c>
      <c r="U1523" s="3">
        <v>3.4904000000000002</v>
      </c>
      <c r="V1523" s="2">
        <f>Tabela_padrão__GM_CONTAS_PAGAR_ABERTOS[[#This Row],[PTAX DESEMB]]*Tabela_padrão__GM_CONTAS_PAGAR_ABERTOS[[#This Row],[VALOR_DOCUM]]</f>
        <v>433.50768000000005</v>
      </c>
    </row>
    <row r="1524" spans="1:22" hidden="1" x14ac:dyDescent="0.2">
      <c r="A1524" t="s">
        <v>17</v>
      </c>
      <c r="B1524" t="s">
        <v>25</v>
      </c>
      <c r="C1524" s="1">
        <v>42544</v>
      </c>
      <c r="D1524" t="s">
        <v>3112</v>
      </c>
      <c r="E1524">
        <v>13115016</v>
      </c>
      <c r="F1524" t="s">
        <v>3190</v>
      </c>
      <c r="G1524" s="4">
        <v>42566</v>
      </c>
      <c r="H1524" t="s">
        <v>21</v>
      </c>
      <c r="I1524" s="2">
        <v>1073.8</v>
      </c>
      <c r="J1524">
        <v>0</v>
      </c>
      <c r="K1524" s="2">
        <v>1073.8</v>
      </c>
      <c r="L1524" s="3">
        <v>1</v>
      </c>
      <c r="M1524" s="2">
        <v>1073.8</v>
      </c>
      <c r="N1524" s="3">
        <f t="array" ref="N1524">$D$4</f>
        <v>3.55</v>
      </c>
      <c r="O1524" s="2">
        <f t="array" ref="O1524">IF(Tabela_padrão__GM_CONTAS_PAGAR_ABERTOS[[#This Row],[SIGLA_MOEDA]]="US$",Tabela_padrão__GM_CONTAS_PAGAR_ABERTOS[[#This Row],[VALOR_DOCUM]]*$D$4,Tabela_padrão__GM_CONTAS_PAGAR_ABERTOS[[#This Row],[SALDO_CONVERTIDO]])</f>
        <v>1073.8</v>
      </c>
      <c r="P15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4" t="s">
        <v>28</v>
      </c>
      <c r="R1524" t="s">
        <v>1755</v>
      </c>
      <c r="S1524" s="1">
        <v>42557</v>
      </c>
      <c r="T1524" t="s">
        <v>3191</v>
      </c>
      <c r="U1524" s="3">
        <v>3.3883000000000001</v>
      </c>
      <c r="V1524" s="2">
        <f>Tabela_padrão__GM_CONTAS_PAGAR_ABERTOS[[#This Row],[PTAX DESEMB]]*Tabela_padrão__GM_CONTAS_PAGAR_ABERTOS[[#This Row],[VALOR_DOCUM]]</f>
        <v>3638.3565399999998</v>
      </c>
    </row>
    <row r="1525" spans="1:22" hidden="1" x14ac:dyDescent="0.2">
      <c r="A1525" t="s">
        <v>17</v>
      </c>
      <c r="B1525" t="s">
        <v>25</v>
      </c>
      <c r="C1525" s="1">
        <v>42538</v>
      </c>
      <c r="D1525" t="s">
        <v>3192</v>
      </c>
      <c r="E1525">
        <v>13115016</v>
      </c>
      <c r="F1525" t="s">
        <v>3193</v>
      </c>
      <c r="G1525" s="4">
        <v>42564</v>
      </c>
      <c r="H1525" t="s">
        <v>21</v>
      </c>
      <c r="I1525" s="2">
        <v>823</v>
      </c>
      <c r="J1525">
        <v>0</v>
      </c>
      <c r="K1525" s="2">
        <v>823</v>
      </c>
      <c r="L1525" s="3">
        <v>1</v>
      </c>
      <c r="M1525" s="2">
        <v>823</v>
      </c>
      <c r="N1525" s="3">
        <f t="array" ref="N1525">$D$4</f>
        <v>3.55</v>
      </c>
      <c r="O1525" s="2">
        <f t="array" ref="O1525">IF(Tabela_padrão__GM_CONTAS_PAGAR_ABERTOS[[#This Row],[SIGLA_MOEDA]]="US$",Tabela_padrão__GM_CONTAS_PAGAR_ABERTOS[[#This Row],[VALOR_DOCUM]]*$D$4,Tabela_padrão__GM_CONTAS_PAGAR_ABERTOS[[#This Row],[SALDO_CONVERTIDO]])</f>
        <v>823</v>
      </c>
      <c r="P15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5" t="s">
        <v>28</v>
      </c>
      <c r="R1525" t="s">
        <v>819</v>
      </c>
      <c r="S1525" s="1">
        <v>42557</v>
      </c>
      <c r="T1525" t="s">
        <v>3194</v>
      </c>
      <c r="U1525" s="3">
        <v>3.4904000000000002</v>
      </c>
      <c r="V1525" s="2">
        <f>Tabela_padrão__GM_CONTAS_PAGAR_ABERTOS[[#This Row],[PTAX DESEMB]]*Tabela_padrão__GM_CONTAS_PAGAR_ABERTOS[[#This Row],[VALOR_DOCUM]]</f>
        <v>2872.5992000000001</v>
      </c>
    </row>
    <row r="1526" spans="1:22" hidden="1" x14ac:dyDescent="0.2">
      <c r="A1526" t="s">
        <v>17</v>
      </c>
      <c r="B1526" t="s">
        <v>25</v>
      </c>
      <c r="C1526" s="1">
        <v>42553</v>
      </c>
      <c r="D1526" t="s">
        <v>1484</v>
      </c>
      <c r="E1526">
        <v>13101012</v>
      </c>
      <c r="F1526" t="s">
        <v>3195</v>
      </c>
      <c r="G1526" s="4">
        <v>42562</v>
      </c>
      <c r="H1526" t="s">
        <v>21</v>
      </c>
      <c r="I1526" s="2">
        <v>26.71</v>
      </c>
      <c r="J1526">
        <v>0</v>
      </c>
      <c r="K1526" s="2">
        <v>26.71</v>
      </c>
      <c r="L1526" s="3">
        <v>1</v>
      </c>
      <c r="M1526" s="2">
        <v>26.71</v>
      </c>
      <c r="N1526" s="3">
        <f t="array" ref="N1526">$D$4</f>
        <v>3.55</v>
      </c>
      <c r="O1526" s="2">
        <f t="array" ref="O1526">IF(Tabela_padrão__GM_CONTAS_PAGAR_ABERTOS[[#This Row],[SIGLA_MOEDA]]="US$",Tabela_padrão__GM_CONTAS_PAGAR_ABERTOS[[#This Row],[VALOR_DOCUM]]*$D$4,Tabela_padrão__GM_CONTAS_PAGAR_ABERTOS[[#This Row],[SALDO_CONVERTIDO]])</f>
        <v>26.71</v>
      </c>
      <c r="P15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6" t="s">
        <v>28</v>
      </c>
      <c r="R1526" t="s">
        <v>3196</v>
      </c>
      <c r="S1526" s="1">
        <v>42557</v>
      </c>
      <c r="T1526" t="s">
        <v>3197</v>
      </c>
      <c r="U1526" s="3">
        <v>3.2298</v>
      </c>
      <c r="V1526" s="2">
        <f>Tabela_padrão__GM_CONTAS_PAGAR_ABERTOS[[#This Row],[PTAX DESEMB]]*Tabela_padrão__GM_CONTAS_PAGAR_ABERTOS[[#This Row],[VALOR_DOCUM]]</f>
        <v>86.267958000000007</v>
      </c>
    </row>
    <row r="1527" spans="1:22" hidden="1" x14ac:dyDescent="0.2">
      <c r="A1527" t="s">
        <v>17</v>
      </c>
      <c r="B1527" t="s">
        <v>18</v>
      </c>
      <c r="C1527" s="1">
        <v>42555</v>
      </c>
      <c r="D1527" t="s">
        <v>285</v>
      </c>
      <c r="E1527">
        <v>19105029</v>
      </c>
      <c r="F1527" t="s">
        <v>3198</v>
      </c>
      <c r="G1527" s="4">
        <v>42571</v>
      </c>
      <c r="H1527" t="s">
        <v>21</v>
      </c>
      <c r="I1527" s="2">
        <v>6616.34</v>
      </c>
      <c r="J1527">
        <v>0</v>
      </c>
      <c r="K1527" s="2">
        <v>6616.34</v>
      </c>
      <c r="L1527" s="3">
        <v>1</v>
      </c>
      <c r="M1527" s="2">
        <v>6616.34</v>
      </c>
      <c r="N1527" s="3">
        <f t="array" ref="N1527">$D$4</f>
        <v>3.55</v>
      </c>
      <c r="O1527" s="2">
        <f t="array" ref="O1527">IF(Tabela_padrão__GM_CONTAS_PAGAR_ABERTOS[[#This Row],[SIGLA_MOEDA]]="US$",Tabela_padrão__GM_CONTAS_PAGAR_ABERTOS[[#This Row],[VALOR_DOCUM]]*$D$4,Tabela_padrão__GM_CONTAS_PAGAR_ABERTOS[[#This Row],[SALDO_CONVERTIDO]])</f>
        <v>6616.34</v>
      </c>
      <c r="P15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7" t="s">
        <v>338</v>
      </c>
      <c r="R1527" t="s">
        <v>3199</v>
      </c>
      <c r="S1527" s="1">
        <v>42557</v>
      </c>
      <c r="T1527" t="s">
        <v>3200</v>
      </c>
      <c r="U1527" s="3">
        <v>3.2298</v>
      </c>
      <c r="V1527" s="2">
        <f>Tabela_padrão__GM_CONTAS_PAGAR_ABERTOS[[#This Row],[PTAX DESEMB]]*Tabela_padrão__GM_CONTAS_PAGAR_ABERTOS[[#This Row],[VALOR_DOCUM]]</f>
        <v>21369.454932000001</v>
      </c>
    </row>
    <row r="1528" spans="1:22" hidden="1" x14ac:dyDescent="0.2">
      <c r="A1528" t="s">
        <v>17</v>
      </c>
      <c r="B1528" t="s">
        <v>18</v>
      </c>
      <c r="C1528" s="1">
        <v>42555</v>
      </c>
      <c r="D1528" t="s">
        <v>285</v>
      </c>
      <c r="E1528">
        <v>19105029</v>
      </c>
      <c r="F1528" t="s">
        <v>3201</v>
      </c>
      <c r="G1528" s="4">
        <v>42558</v>
      </c>
      <c r="H1528" t="s">
        <v>21</v>
      </c>
      <c r="I1528" s="2">
        <v>1539.46</v>
      </c>
      <c r="J1528">
        <v>0</v>
      </c>
      <c r="K1528" s="2">
        <v>1539.46</v>
      </c>
      <c r="L1528" s="3">
        <v>1</v>
      </c>
      <c r="M1528" s="2">
        <v>1539.46</v>
      </c>
      <c r="N1528" s="3">
        <f t="array" ref="N1528">$D$4</f>
        <v>3.55</v>
      </c>
      <c r="O1528" s="2">
        <f t="array" ref="O1528">IF(Tabela_padrão__GM_CONTAS_PAGAR_ABERTOS[[#This Row],[SIGLA_MOEDA]]="US$",Tabela_padrão__GM_CONTAS_PAGAR_ABERTOS[[#This Row],[VALOR_DOCUM]]*$D$4,Tabela_padrão__GM_CONTAS_PAGAR_ABERTOS[[#This Row],[SALDO_CONVERTIDO]])</f>
        <v>1539.46</v>
      </c>
      <c r="P15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8" t="s">
        <v>338</v>
      </c>
      <c r="R1528" t="s">
        <v>3202</v>
      </c>
      <c r="S1528" s="1">
        <v>42557</v>
      </c>
      <c r="T1528" t="s">
        <v>3203</v>
      </c>
      <c r="U1528" s="3">
        <v>3.2298</v>
      </c>
      <c r="V1528" s="2">
        <f>Tabela_padrão__GM_CONTAS_PAGAR_ABERTOS[[#This Row],[PTAX DESEMB]]*Tabela_padrão__GM_CONTAS_PAGAR_ABERTOS[[#This Row],[VALOR_DOCUM]]</f>
        <v>4972.1479079999999</v>
      </c>
    </row>
    <row r="1529" spans="1:22" hidden="1" x14ac:dyDescent="0.2">
      <c r="A1529" t="s">
        <v>285</v>
      </c>
      <c r="B1529" t="s">
        <v>18</v>
      </c>
      <c r="C1529" s="1">
        <v>42550</v>
      </c>
      <c r="D1529" t="s">
        <v>735</v>
      </c>
      <c r="E1529">
        <v>13140014</v>
      </c>
      <c r="F1529" t="s">
        <v>3204</v>
      </c>
      <c r="G1529" s="4">
        <v>42564</v>
      </c>
      <c r="H1529" t="s">
        <v>21</v>
      </c>
      <c r="I1529" s="2">
        <v>500</v>
      </c>
      <c r="J1529">
        <v>0</v>
      </c>
      <c r="K1529" s="2">
        <v>500</v>
      </c>
      <c r="L1529" s="3">
        <v>1</v>
      </c>
      <c r="M1529" s="2">
        <v>500</v>
      </c>
      <c r="N1529" s="3">
        <f t="array" ref="N1529">$D$4</f>
        <v>3.55</v>
      </c>
      <c r="O1529" s="2">
        <f t="array" ref="O1529">IF(Tabela_padrão__GM_CONTAS_PAGAR_ABERTOS[[#This Row],[SIGLA_MOEDA]]="US$",Tabela_padrão__GM_CONTAS_PAGAR_ABERTOS[[#This Row],[VALOR_DOCUM]]*$D$4,Tabela_padrão__GM_CONTAS_PAGAR_ABERTOS[[#This Row],[SALDO_CONVERTIDO]])</f>
        <v>500</v>
      </c>
      <c r="P15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29" t="s">
        <v>3205</v>
      </c>
      <c r="R1529" t="s">
        <v>3206</v>
      </c>
      <c r="S1529" s="1">
        <v>42557</v>
      </c>
      <c r="T1529" t="s">
        <v>3207</v>
      </c>
      <c r="U1529" s="3">
        <v>3.3267000000000002</v>
      </c>
      <c r="V1529" s="2">
        <f>Tabela_padrão__GM_CONTAS_PAGAR_ABERTOS[[#This Row],[PTAX DESEMB]]*Tabela_padrão__GM_CONTAS_PAGAR_ABERTOS[[#This Row],[VALOR_DOCUM]]</f>
        <v>1663.3500000000001</v>
      </c>
    </row>
    <row r="1530" spans="1:22" hidden="1" x14ac:dyDescent="0.2">
      <c r="A1530" t="s">
        <v>17</v>
      </c>
      <c r="B1530" t="s">
        <v>18</v>
      </c>
      <c r="C1530" s="1">
        <v>42544</v>
      </c>
      <c r="D1530" t="s">
        <v>876</v>
      </c>
      <c r="E1530">
        <v>13130029</v>
      </c>
      <c r="F1530" t="s">
        <v>3208</v>
      </c>
      <c r="G1530" s="4">
        <v>42562</v>
      </c>
      <c r="H1530" t="s">
        <v>21</v>
      </c>
      <c r="I1530" s="2">
        <v>391.71</v>
      </c>
      <c r="J1530">
        <v>0</v>
      </c>
      <c r="K1530" s="2">
        <v>391.71</v>
      </c>
      <c r="L1530" s="3">
        <v>1</v>
      </c>
      <c r="M1530" s="2">
        <v>391.71</v>
      </c>
      <c r="N1530" s="3">
        <f t="array" ref="N1530">$D$4</f>
        <v>3.55</v>
      </c>
      <c r="O1530" s="2">
        <f t="array" ref="O1530">IF(Tabela_padrão__GM_CONTAS_PAGAR_ABERTOS[[#This Row],[SIGLA_MOEDA]]="US$",Tabela_padrão__GM_CONTAS_PAGAR_ABERTOS[[#This Row],[VALOR_DOCUM]]*$D$4,Tabela_padrão__GM_CONTAS_PAGAR_ABERTOS[[#This Row],[SALDO_CONVERTIDO]])</f>
        <v>391.71</v>
      </c>
      <c r="P15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0" t="s">
        <v>878</v>
      </c>
      <c r="R1530" t="s">
        <v>3209</v>
      </c>
      <c r="S1530" s="1">
        <v>42557</v>
      </c>
      <c r="T1530" t="s">
        <v>3210</v>
      </c>
      <c r="U1530" s="3">
        <v>3.3883000000000001</v>
      </c>
      <c r="V1530" s="2">
        <f>Tabela_padrão__GM_CONTAS_PAGAR_ABERTOS[[#This Row],[PTAX DESEMB]]*Tabela_padrão__GM_CONTAS_PAGAR_ABERTOS[[#This Row],[VALOR_DOCUM]]</f>
        <v>1327.2309929999999</v>
      </c>
    </row>
    <row r="1531" spans="1:22" hidden="1" x14ac:dyDescent="0.2">
      <c r="A1531" t="s">
        <v>17</v>
      </c>
      <c r="B1531" t="s">
        <v>80</v>
      </c>
      <c r="C1531" s="1">
        <v>42544</v>
      </c>
      <c r="D1531" t="s">
        <v>998</v>
      </c>
      <c r="E1531">
        <v>13115016</v>
      </c>
      <c r="F1531" t="s">
        <v>3211</v>
      </c>
      <c r="G1531" s="4">
        <v>42561</v>
      </c>
      <c r="H1531" t="s">
        <v>21</v>
      </c>
      <c r="I1531" s="2">
        <v>518</v>
      </c>
      <c r="J1531">
        <v>0</v>
      </c>
      <c r="K1531" s="2">
        <v>518</v>
      </c>
      <c r="L1531" s="3">
        <v>1</v>
      </c>
      <c r="M1531" s="2">
        <v>518</v>
      </c>
      <c r="N1531" s="3">
        <f t="array" ref="N1531">$D$4</f>
        <v>3.55</v>
      </c>
      <c r="O1531" s="2">
        <f t="array" ref="O1531">IF(Tabela_padrão__GM_CONTAS_PAGAR_ABERTOS[[#This Row],[SIGLA_MOEDA]]="US$",Tabela_padrão__GM_CONTAS_PAGAR_ABERTOS[[#This Row],[VALOR_DOCUM]]*$D$4,Tabela_padrão__GM_CONTAS_PAGAR_ABERTOS[[#This Row],[SALDO_CONVERTIDO]])</f>
        <v>518</v>
      </c>
      <c r="P15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1" t="s">
        <v>28</v>
      </c>
      <c r="R1531" t="s">
        <v>3212</v>
      </c>
      <c r="S1531" s="1">
        <v>42557</v>
      </c>
      <c r="T1531" t="s">
        <v>3213</v>
      </c>
      <c r="U1531" s="3">
        <v>3.3883000000000001</v>
      </c>
      <c r="V1531" s="2">
        <f>Tabela_padrão__GM_CONTAS_PAGAR_ABERTOS[[#This Row],[PTAX DESEMB]]*Tabela_padrão__GM_CONTAS_PAGAR_ABERTOS[[#This Row],[VALOR_DOCUM]]</f>
        <v>1755.1394</v>
      </c>
    </row>
    <row r="1532" spans="1:22" hidden="1" x14ac:dyDescent="0.2">
      <c r="A1532" t="s">
        <v>17</v>
      </c>
      <c r="B1532" t="s">
        <v>881</v>
      </c>
      <c r="C1532" s="1">
        <v>42545</v>
      </c>
      <c r="D1532" t="s">
        <v>2351</v>
      </c>
      <c r="E1532">
        <v>13115016</v>
      </c>
      <c r="F1532" t="s">
        <v>3214</v>
      </c>
      <c r="G1532" s="4">
        <v>42558</v>
      </c>
      <c r="H1532" t="s">
        <v>21</v>
      </c>
      <c r="I1532" s="2">
        <v>761.12</v>
      </c>
      <c r="J1532">
        <v>0</v>
      </c>
      <c r="K1532" s="2">
        <v>761.12</v>
      </c>
      <c r="L1532" s="3">
        <v>1</v>
      </c>
      <c r="M1532" s="2">
        <v>761.12</v>
      </c>
      <c r="N1532" s="3">
        <f t="array" ref="N1532">$D$4</f>
        <v>3.55</v>
      </c>
      <c r="O1532" s="2">
        <f t="array" ref="O1532">IF(Tabela_padrão__GM_CONTAS_PAGAR_ABERTOS[[#This Row],[SIGLA_MOEDA]]="US$",Tabela_padrão__GM_CONTAS_PAGAR_ABERTOS[[#This Row],[VALOR_DOCUM]]*$D$4,Tabela_padrão__GM_CONTAS_PAGAR_ABERTOS[[#This Row],[SALDO_CONVERTIDO]])</f>
        <v>761.12</v>
      </c>
      <c r="P15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2" t="s">
        <v>28</v>
      </c>
      <c r="R1532" t="s">
        <v>3215</v>
      </c>
      <c r="S1532" s="1">
        <v>42557</v>
      </c>
      <c r="T1532" t="s">
        <v>3216</v>
      </c>
      <c r="U1532" s="3">
        <v>3.3532999999999999</v>
      </c>
      <c r="V1532" s="2">
        <f>Tabela_padrão__GM_CONTAS_PAGAR_ABERTOS[[#This Row],[PTAX DESEMB]]*Tabela_padrão__GM_CONTAS_PAGAR_ABERTOS[[#This Row],[VALOR_DOCUM]]</f>
        <v>2552.263696</v>
      </c>
    </row>
    <row r="1533" spans="1:22" hidden="1" x14ac:dyDescent="0.2">
      <c r="A1533" t="s">
        <v>17</v>
      </c>
      <c r="B1533" t="s">
        <v>25</v>
      </c>
      <c r="C1533" s="1">
        <v>42545</v>
      </c>
      <c r="D1533" t="s">
        <v>3177</v>
      </c>
      <c r="E1533">
        <v>13115005</v>
      </c>
      <c r="F1533" t="s">
        <v>3217</v>
      </c>
      <c r="G1533" s="4">
        <v>42558</v>
      </c>
      <c r="H1533" t="s">
        <v>21</v>
      </c>
      <c r="I1533" s="2">
        <v>1142.5</v>
      </c>
      <c r="J1533">
        <v>0</v>
      </c>
      <c r="K1533" s="2">
        <v>1142.5</v>
      </c>
      <c r="L1533" s="3">
        <v>1</v>
      </c>
      <c r="M1533" s="2">
        <v>1142.5</v>
      </c>
      <c r="N1533" s="3">
        <f t="array" ref="N1533">$D$4</f>
        <v>3.55</v>
      </c>
      <c r="O1533" s="2">
        <f t="array" ref="O1533">IF(Tabela_padrão__GM_CONTAS_PAGAR_ABERTOS[[#This Row],[SIGLA_MOEDA]]="US$",Tabela_padrão__GM_CONTAS_PAGAR_ABERTOS[[#This Row],[VALOR_DOCUM]]*$D$4,Tabela_padrão__GM_CONTAS_PAGAR_ABERTOS[[#This Row],[SALDO_CONVERTIDO]])</f>
        <v>1142.5</v>
      </c>
      <c r="P15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3" t="s">
        <v>28</v>
      </c>
      <c r="R1533" t="s">
        <v>1640</v>
      </c>
      <c r="S1533" s="1">
        <v>42557</v>
      </c>
      <c r="T1533" t="s">
        <v>3218</v>
      </c>
      <c r="U1533" s="3">
        <v>3.3532999999999999</v>
      </c>
      <c r="V1533" s="2">
        <f>Tabela_padrão__GM_CONTAS_PAGAR_ABERTOS[[#This Row],[PTAX DESEMB]]*Tabela_padrão__GM_CONTAS_PAGAR_ABERTOS[[#This Row],[VALOR_DOCUM]]</f>
        <v>3831.14525</v>
      </c>
    </row>
    <row r="1534" spans="1:22" hidden="1" x14ac:dyDescent="0.2">
      <c r="A1534" t="s">
        <v>17</v>
      </c>
      <c r="B1534" t="s">
        <v>25</v>
      </c>
      <c r="C1534" s="1">
        <v>42549</v>
      </c>
      <c r="D1534" t="s">
        <v>1910</v>
      </c>
      <c r="E1534">
        <v>13115016</v>
      </c>
      <c r="F1534" t="s">
        <v>3219</v>
      </c>
      <c r="G1534" s="4">
        <v>42657</v>
      </c>
      <c r="H1534" t="s">
        <v>21</v>
      </c>
      <c r="I1534" s="2">
        <v>2330</v>
      </c>
      <c r="K1534" s="2">
        <v>2330</v>
      </c>
      <c r="L1534" s="3">
        <v>1</v>
      </c>
      <c r="M1534" s="2">
        <v>2330</v>
      </c>
      <c r="N1534" s="3">
        <f t="array" ref="N1534">$D$4</f>
        <v>3.55</v>
      </c>
      <c r="O1534" s="2">
        <f t="array" ref="O1534">IF(Tabela_padrão__GM_CONTAS_PAGAR_ABERTOS[[#This Row],[SIGLA_MOEDA]]="US$",Tabela_padrão__GM_CONTAS_PAGAR_ABERTOS[[#This Row],[VALOR_DOCUM]]*$D$4,Tabela_padrão__GM_CONTAS_PAGAR_ABERTOS[[#This Row],[SALDO_CONVERTIDO]])</f>
        <v>2330</v>
      </c>
      <c r="P15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4" t="s">
        <v>28</v>
      </c>
      <c r="R1534" t="s">
        <v>3220</v>
      </c>
      <c r="S1534" s="1">
        <v>42557</v>
      </c>
      <c r="T1534" t="s">
        <v>3221</v>
      </c>
      <c r="U1534" s="3">
        <v>3.3934000000000002</v>
      </c>
      <c r="V1534" s="2">
        <f>Tabela_padrão__GM_CONTAS_PAGAR_ABERTOS[[#This Row],[PTAX DESEMB]]*Tabela_padrão__GM_CONTAS_PAGAR_ABERTOS[[#This Row],[VALOR_DOCUM]]</f>
        <v>7906.6220000000003</v>
      </c>
    </row>
    <row r="1535" spans="1:22" hidden="1" x14ac:dyDescent="0.2">
      <c r="A1535" t="s">
        <v>17</v>
      </c>
      <c r="B1535" t="s">
        <v>25</v>
      </c>
      <c r="C1535" s="1">
        <v>42549</v>
      </c>
      <c r="D1535" t="s">
        <v>1910</v>
      </c>
      <c r="E1535">
        <v>13115016</v>
      </c>
      <c r="F1535" t="s">
        <v>3219</v>
      </c>
      <c r="G1535" s="4">
        <v>42597</v>
      </c>
      <c r="H1535" t="s">
        <v>21</v>
      </c>
      <c r="I1535" s="2">
        <v>2330</v>
      </c>
      <c r="K1535" s="2">
        <v>2330</v>
      </c>
      <c r="L1535" s="3">
        <v>1</v>
      </c>
      <c r="M1535" s="2">
        <v>2330</v>
      </c>
      <c r="N1535" s="3">
        <f t="array" ref="N1535">$D$4</f>
        <v>3.55</v>
      </c>
      <c r="O1535" s="2">
        <f t="array" ref="O1535">IF(Tabela_padrão__GM_CONTAS_PAGAR_ABERTOS[[#This Row],[SIGLA_MOEDA]]="US$",Tabela_padrão__GM_CONTAS_PAGAR_ABERTOS[[#This Row],[VALOR_DOCUM]]*$D$4,Tabela_padrão__GM_CONTAS_PAGAR_ABERTOS[[#This Row],[SALDO_CONVERTIDO]])</f>
        <v>2330</v>
      </c>
      <c r="P15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5" t="s">
        <v>28</v>
      </c>
      <c r="R1535" t="s">
        <v>3220</v>
      </c>
      <c r="S1535" s="1">
        <v>42557</v>
      </c>
      <c r="T1535" t="s">
        <v>3222</v>
      </c>
      <c r="U1535" s="3">
        <v>3.3934000000000002</v>
      </c>
      <c r="V1535" s="2">
        <f>Tabela_padrão__GM_CONTAS_PAGAR_ABERTOS[[#This Row],[PTAX DESEMB]]*Tabela_padrão__GM_CONTAS_PAGAR_ABERTOS[[#This Row],[VALOR_DOCUM]]</f>
        <v>7906.6220000000003</v>
      </c>
    </row>
    <row r="1536" spans="1:22" hidden="1" x14ac:dyDescent="0.2">
      <c r="A1536" t="s">
        <v>17</v>
      </c>
      <c r="B1536" t="s">
        <v>881</v>
      </c>
      <c r="C1536" s="1">
        <v>42555</v>
      </c>
      <c r="D1536" t="s">
        <v>1787</v>
      </c>
      <c r="E1536">
        <v>17101002</v>
      </c>
      <c r="F1536" t="s">
        <v>1788</v>
      </c>
      <c r="G1536" s="4">
        <v>42581</v>
      </c>
      <c r="H1536" t="s">
        <v>21</v>
      </c>
      <c r="I1536" s="2">
        <v>13375</v>
      </c>
      <c r="K1536" s="2">
        <v>13375</v>
      </c>
      <c r="L1536" s="3">
        <v>1</v>
      </c>
      <c r="M1536" s="2">
        <v>13375</v>
      </c>
      <c r="N1536" s="3">
        <f t="array" ref="N1536">$D$4</f>
        <v>3.55</v>
      </c>
      <c r="O1536" s="2">
        <f t="array" ref="O1536">IF(Tabela_padrão__GM_CONTAS_PAGAR_ABERTOS[[#This Row],[SIGLA_MOEDA]]="US$",Tabela_padrão__GM_CONTAS_PAGAR_ABERTOS[[#This Row],[VALOR_DOCUM]]*$D$4,Tabela_padrão__GM_CONTAS_PAGAR_ABERTOS[[#This Row],[SALDO_CONVERTIDO]])</f>
        <v>13375</v>
      </c>
      <c r="P15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6" t="s">
        <v>486</v>
      </c>
      <c r="R1536" t="s">
        <v>1789</v>
      </c>
      <c r="S1536" s="1">
        <v>42557</v>
      </c>
      <c r="T1536" t="s">
        <v>3223</v>
      </c>
      <c r="U1536" s="3">
        <v>3.2298</v>
      </c>
      <c r="V1536" s="2">
        <f>Tabela_padrão__GM_CONTAS_PAGAR_ABERTOS[[#This Row],[PTAX DESEMB]]*Tabela_padrão__GM_CONTAS_PAGAR_ABERTOS[[#This Row],[VALOR_DOCUM]]</f>
        <v>43198.574999999997</v>
      </c>
    </row>
    <row r="1537" spans="1:22" hidden="1" x14ac:dyDescent="0.2">
      <c r="A1537" t="s">
        <v>17</v>
      </c>
      <c r="B1537" t="s">
        <v>881</v>
      </c>
      <c r="C1537" s="1">
        <v>42555</v>
      </c>
      <c r="D1537" t="s">
        <v>1787</v>
      </c>
      <c r="E1537">
        <v>17101002</v>
      </c>
      <c r="F1537" t="s">
        <v>1788</v>
      </c>
      <c r="G1537" s="4">
        <v>42612</v>
      </c>
      <c r="H1537" t="s">
        <v>21</v>
      </c>
      <c r="I1537" s="2">
        <v>13375</v>
      </c>
      <c r="K1537" s="2">
        <v>13375</v>
      </c>
      <c r="L1537" s="3">
        <v>1</v>
      </c>
      <c r="M1537" s="2">
        <v>13375</v>
      </c>
      <c r="N1537" s="3">
        <f t="array" ref="N1537">$D$4</f>
        <v>3.55</v>
      </c>
      <c r="O1537" s="2">
        <f t="array" ref="O1537">IF(Tabela_padrão__GM_CONTAS_PAGAR_ABERTOS[[#This Row],[SIGLA_MOEDA]]="US$",Tabela_padrão__GM_CONTAS_PAGAR_ABERTOS[[#This Row],[VALOR_DOCUM]]*$D$4,Tabela_padrão__GM_CONTAS_PAGAR_ABERTOS[[#This Row],[SALDO_CONVERTIDO]])</f>
        <v>13375</v>
      </c>
      <c r="P15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7" t="s">
        <v>486</v>
      </c>
      <c r="R1537" t="s">
        <v>1789</v>
      </c>
      <c r="S1537" s="1">
        <v>42557</v>
      </c>
      <c r="T1537" t="s">
        <v>3224</v>
      </c>
      <c r="U1537" s="3">
        <v>3.2298</v>
      </c>
      <c r="V1537" s="2">
        <f>Tabela_padrão__GM_CONTAS_PAGAR_ABERTOS[[#This Row],[PTAX DESEMB]]*Tabela_padrão__GM_CONTAS_PAGAR_ABERTOS[[#This Row],[VALOR_DOCUM]]</f>
        <v>43198.574999999997</v>
      </c>
    </row>
    <row r="1538" spans="1:22" hidden="1" x14ac:dyDescent="0.2">
      <c r="A1538" t="s">
        <v>17</v>
      </c>
      <c r="B1538" t="s">
        <v>25</v>
      </c>
      <c r="C1538" s="1">
        <v>42552</v>
      </c>
      <c r="D1538" t="s">
        <v>655</v>
      </c>
      <c r="E1538">
        <v>13115016</v>
      </c>
      <c r="F1538" t="s">
        <v>3225</v>
      </c>
      <c r="G1538" s="4">
        <v>42566</v>
      </c>
      <c r="H1538" t="s">
        <v>21</v>
      </c>
      <c r="I1538" s="2">
        <v>150</v>
      </c>
      <c r="J1538">
        <v>0</v>
      </c>
      <c r="K1538" s="2">
        <v>150</v>
      </c>
      <c r="L1538" s="3">
        <v>1</v>
      </c>
      <c r="M1538" s="2">
        <v>150</v>
      </c>
      <c r="N1538" s="3">
        <f t="array" ref="N1538">$D$4</f>
        <v>3.55</v>
      </c>
      <c r="O1538" s="2">
        <f t="array" ref="O1538">IF(Tabela_padrão__GM_CONTAS_PAGAR_ABERTOS[[#This Row],[SIGLA_MOEDA]]="US$",Tabela_padrão__GM_CONTAS_PAGAR_ABERTOS[[#This Row],[VALOR_DOCUM]]*$D$4,Tabela_padrão__GM_CONTAS_PAGAR_ABERTOS[[#This Row],[SALDO_CONVERTIDO]])</f>
        <v>150</v>
      </c>
      <c r="P15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8" t="s">
        <v>28</v>
      </c>
      <c r="R1538" t="s">
        <v>3226</v>
      </c>
      <c r="S1538" s="1">
        <v>42557</v>
      </c>
      <c r="T1538" t="s">
        <v>3227</v>
      </c>
      <c r="U1538" s="3">
        <v>3.2098</v>
      </c>
      <c r="V1538" s="2">
        <f>Tabela_padrão__GM_CONTAS_PAGAR_ABERTOS[[#This Row],[PTAX DESEMB]]*Tabela_padrão__GM_CONTAS_PAGAR_ABERTOS[[#This Row],[VALOR_DOCUM]]</f>
        <v>481.46999999999997</v>
      </c>
    </row>
    <row r="1539" spans="1:22" hidden="1" x14ac:dyDescent="0.2">
      <c r="A1539" t="s">
        <v>17</v>
      </c>
      <c r="B1539" t="s">
        <v>25</v>
      </c>
      <c r="C1539" s="1">
        <v>42552</v>
      </c>
      <c r="D1539" t="s">
        <v>591</v>
      </c>
      <c r="E1539">
        <v>13115016</v>
      </c>
      <c r="F1539" t="s">
        <v>3228</v>
      </c>
      <c r="G1539" s="4">
        <v>42566</v>
      </c>
      <c r="H1539" t="s">
        <v>21</v>
      </c>
      <c r="I1539" s="2">
        <v>5.8</v>
      </c>
      <c r="J1539">
        <v>0</v>
      </c>
      <c r="K1539" s="2">
        <v>5.8</v>
      </c>
      <c r="L1539" s="3">
        <v>1</v>
      </c>
      <c r="M1539" s="2">
        <v>5.8</v>
      </c>
      <c r="N1539" s="3">
        <f t="array" ref="N1539">$D$4</f>
        <v>3.55</v>
      </c>
      <c r="O1539" s="2">
        <f t="array" ref="O1539">IF(Tabela_padrão__GM_CONTAS_PAGAR_ABERTOS[[#This Row],[SIGLA_MOEDA]]="US$",Tabela_padrão__GM_CONTAS_PAGAR_ABERTOS[[#This Row],[VALOR_DOCUM]]*$D$4,Tabela_padrão__GM_CONTAS_PAGAR_ABERTOS[[#This Row],[SALDO_CONVERTIDO]])</f>
        <v>5.8</v>
      </c>
      <c r="P15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39" t="s">
        <v>28</v>
      </c>
      <c r="R1539" t="s">
        <v>716</v>
      </c>
      <c r="S1539" s="1">
        <v>42557</v>
      </c>
      <c r="T1539" t="s">
        <v>3229</v>
      </c>
      <c r="U1539" s="3">
        <v>3.2098</v>
      </c>
      <c r="V1539" s="2">
        <f>Tabela_padrão__GM_CONTAS_PAGAR_ABERTOS[[#This Row],[PTAX DESEMB]]*Tabela_padrão__GM_CONTAS_PAGAR_ABERTOS[[#This Row],[VALOR_DOCUM]]</f>
        <v>18.61684</v>
      </c>
    </row>
    <row r="1540" spans="1:22" hidden="1" x14ac:dyDescent="0.2">
      <c r="A1540" t="s">
        <v>17</v>
      </c>
      <c r="B1540" t="s">
        <v>202</v>
      </c>
      <c r="C1540" s="1">
        <v>42557</v>
      </c>
      <c r="D1540" t="s">
        <v>901</v>
      </c>
      <c r="E1540">
        <v>13115026</v>
      </c>
      <c r="F1540" t="s">
        <v>3230</v>
      </c>
      <c r="G1540" s="4">
        <v>42577</v>
      </c>
      <c r="H1540" t="s">
        <v>21</v>
      </c>
      <c r="I1540" s="2">
        <v>350</v>
      </c>
      <c r="J1540">
        <v>0</v>
      </c>
      <c r="K1540" s="2">
        <v>350</v>
      </c>
      <c r="L1540" s="3">
        <v>1</v>
      </c>
      <c r="M1540" s="2">
        <v>350</v>
      </c>
      <c r="N1540" s="3">
        <f t="array" ref="N1540">$D$4</f>
        <v>3.55</v>
      </c>
      <c r="O1540" s="2">
        <f t="array" ref="O1540">IF(Tabela_padrão__GM_CONTAS_PAGAR_ABERTOS[[#This Row],[SIGLA_MOEDA]]="US$",Tabela_padrão__GM_CONTAS_PAGAR_ABERTOS[[#This Row],[VALOR_DOCUM]]*$D$4,Tabela_padrão__GM_CONTAS_PAGAR_ABERTOS[[#This Row],[SALDO_CONVERTIDO]])</f>
        <v>350</v>
      </c>
      <c r="P15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0" t="s">
        <v>28</v>
      </c>
      <c r="R1540" t="s">
        <v>3231</v>
      </c>
      <c r="S1540" s="1">
        <v>42557</v>
      </c>
      <c r="T1540" t="s">
        <v>3232</v>
      </c>
      <c r="U1540" s="3">
        <v>3.2904</v>
      </c>
      <c r="V1540" s="2">
        <f>Tabela_padrão__GM_CONTAS_PAGAR_ABERTOS[[#This Row],[PTAX DESEMB]]*Tabela_padrão__GM_CONTAS_PAGAR_ABERTOS[[#This Row],[VALOR_DOCUM]]</f>
        <v>1151.6400000000001</v>
      </c>
    </row>
    <row r="1541" spans="1:22" hidden="1" x14ac:dyDescent="0.2">
      <c r="A1541" t="s">
        <v>17</v>
      </c>
      <c r="B1541" t="s">
        <v>80</v>
      </c>
      <c r="C1541" s="1">
        <v>42543</v>
      </c>
      <c r="D1541" t="s">
        <v>672</v>
      </c>
      <c r="E1541">
        <v>13115016</v>
      </c>
      <c r="F1541" t="s">
        <v>3233</v>
      </c>
      <c r="G1541" s="4">
        <v>42571</v>
      </c>
      <c r="H1541" t="s">
        <v>21</v>
      </c>
      <c r="I1541" s="2">
        <v>72</v>
      </c>
      <c r="J1541">
        <v>0</v>
      </c>
      <c r="K1541" s="2">
        <v>72</v>
      </c>
      <c r="L1541" s="3">
        <v>1</v>
      </c>
      <c r="M1541" s="2">
        <v>72</v>
      </c>
      <c r="N1541" s="3">
        <f t="array" ref="N1541">$D$4</f>
        <v>3.55</v>
      </c>
      <c r="O1541" s="2">
        <f t="array" ref="O1541">IF(Tabela_padrão__GM_CONTAS_PAGAR_ABERTOS[[#This Row],[SIGLA_MOEDA]]="US$",Tabela_padrão__GM_CONTAS_PAGAR_ABERTOS[[#This Row],[VALOR_DOCUM]]*$D$4,Tabela_padrão__GM_CONTAS_PAGAR_ABERTOS[[#This Row],[SALDO_CONVERTIDO]])</f>
        <v>72</v>
      </c>
      <c r="P15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1" t="s">
        <v>28</v>
      </c>
      <c r="R1541" t="s">
        <v>913</v>
      </c>
      <c r="S1541" s="1">
        <v>42557</v>
      </c>
      <c r="T1541" t="s">
        <v>3234</v>
      </c>
      <c r="U1541" s="3">
        <v>3.3896999999999999</v>
      </c>
      <c r="V1541" s="2">
        <f>Tabela_padrão__GM_CONTAS_PAGAR_ABERTOS[[#This Row],[PTAX DESEMB]]*Tabela_padrão__GM_CONTAS_PAGAR_ABERTOS[[#This Row],[VALOR_DOCUM]]</f>
        <v>244.05840000000001</v>
      </c>
    </row>
    <row r="1542" spans="1:22" hidden="1" x14ac:dyDescent="0.2">
      <c r="A1542" t="s">
        <v>17</v>
      </c>
      <c r="B1542" t="s">
        <v>80</v>
      </c>
      <c r="C1542" s="1">
        <v>42543</v>
      </c>
      <c r="D1542" t="s">
        <v>1536</v>
      </c>
      <c r="E1542">
        <v>13115026</v>
      </c>
      <c r="F1542" t="s">
        <v>3235</v>
      </c>
      <c r="G1542" s="4">
        <v>42567</v>
      </c>
      <c r="H1542" t="s">
        <v>21</v>
      </c>
      <c r="I1542" s="2">
        <v>223</v>
      </c>
      <c r="J1542">
        <v>0</v>
      </c>
      <c r="K1542" s="2">
        <v>223</v>
      </c>
      <c r="L1542" s="3">
        <v>1</v>
      </c>
      <c r="M1542" s="2">
        <v>223</v>
      </c>
      <c r="N1542" s="3">
        <f t="array" ref="N1542">$D$4</f>
        <v>3.55</v>
      </c>
      <c r="O1542" s="2">
        <f t="array" ref="O1542">IF(Tabela_padrão__GM_CONTAS_PAGAR_ABERTOS[[#This Row],[SIGLA_MOEDA]]="US$",Tabela_padrão__GM_CONTAS_PAGAR_ABERTOS[[#This Row],[VALOR_DOCUM]]*$D$4,Tabela_padrão__GM_CONTAS_PAGAR_ABERTOS[[#This Row],[SALDO_CONVERTIDO]])</f>
        <v>223</v>
      </c>
      <c r="P15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2" t="s">
        <v>28</v>
      </c>
      <c r="R1542" t="s">
        <v>3236</v>
      </c>
      <c r="S1542" s="1">
        <v>42557</v>
      </c>
      <c r="T1542" t="s">
        <v>3237</v>
      </c>
      <c r="U1542" s="3">
        <v>3.3896999999999999</v>
      </c>
      <c r="V1542" s="2">
        <f>Tabela_padrão__GM_CONTAS_PAGAR_ABERTOS[[#This Row],[PTAX DESEMB]]*Tabela_padrão__GM_CONTAS_PAGAR_ABERTOS[[#This Row],[VALOR_DOCUM]]</f>
        <v>755.90309999999999</v>
      </c>
    </row>
    <row r="1543" spans="1:22" hidden="1" x14ac:dyDescent="0.2">
      <c r="A1543" t="s">
        <v>17</v>
      </c>
      <c r="B1543" t="s">
        <v>80</v>
      </c>
      <c r="C1543" s="1">
        <v>42543</v>
      </c>
      <c r="D1543" t="s">
        <v>3238</v>
      </c>
      <c r="E1543">
        <v>13115016</v>
      </c>
      <c r="F1543" t="s">
        <v>3239</v>
      </c>
      <c r="G1543" s="4">
        <v>42572</v>
      </c>
      <c r="H1543" t="s">
        <v>21</v>
      </c>
      <c r="I1543" s="2">
        <v>160</v>
      </c>
      <c r="J1543">
        <v>0</v>
      </c>
      <c r="K1543" s="2">
        <v>160</v>
      </c>
      <c r="L1543" s="3">
        <v>1</v>
      </c>
      <c r="M1543" s="2">
        <v>160</v>
      </c>
      <c r="N1543" s="3">
        <f t="array" ref="N1543">$D$4</f>
        <v>3.55</v>
      </c>
      <c r="O1543" s="2">
        <f t="array" ref="O1543">IF(Tabela_padrão__GM_CONTAS_PAGAR_ABERTOS[[#This Row],[SIGLA_MOEDA]]="US$",Tabela_padrão__GM_CONTAS_PAGAR_ABERTOS[[#This Row],[VALOR_DOCUM]]*$D$4,Tabela_padrão__GM_CONTAS_PAGAR_ABERTOS[[#This Row],[SALDO_CONVERTIDO]])</f>
        <v>160</v>
      </c>
      <c r="P15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3" t="s">
        <v>28</v>
      </c>
      <c r="R1543" t="s">
        <v>3240</v>
      </c>
      <c r="S1543" s="1">
        <v>42557</v>
      </c>
      <c r="T1543" t="s">
        <v>3241</v>
      </c>
      <c r="U1543" s="3">
        <v>3.3896999999999999</v>
      </c>
      <c r="V1543" s="2">
        <f>Tabela_padrão__GM_CONTAS_PAGAR_ABERTOS[[#This Row],[PTAX DESEMB]]*Tabela_padrão__GM_CONTAS_PAGAR_ABERTOS[[#This Row],[VALOR_DOCUM]]</f>
        <v>542.35199999999998</v>
      </c>
    </row>
    <row r="1544" spans="1:22" hidden="1" x14ac:dyDescent="0.2">
      <c r="A1544" t="s">
        <v>17</v>
      </c>
      <c r="B1544" t="s">
        <v>18</v>
      </c>
      <c r="C1544" s="1">
        <v>42542</v>
      </c>
      <c r="D1544" t="s">
        <v>711</v>
      </c>
      <c r="E1544">
        <v>19105014</v>
      </c>
      <c r="F1544" t="s">
        <v>3242</v>
      </c>
      <c r="G1544" s="4">
        <v>42562</v>
      </c>
      <c r="H1544" t="s">
        <v>21</v>
      </c>
      <c r="I1544" s="2">
        <v>196</v>
      </c>
      <c r="J1544">
        <v>0</v>
      </c>
      <c r="K1544" s="2">
        <v>196</v>
      </c>
      <c r="L1544" s="3">
        <v>1</v>
      </c>
      <c r="M1544" s="2">
        <v>196</v>
      </c>
      <c r="N1544" s="3">
        <f t="array" ref="N1544">$D$4</f>
        <v>3.55</v>
      </c>
      <c r="O1544" s="2">
        <f t="array" ref="O1544">IF(Tabela_padrão__GM_CONTAS_PAGAR_ABERTOS[[#This Row],[SIGLA_MOEDA]]="US$",Tabela_padrão__GM_CONTAS_PAGAR_ABERTOS[[#This Row],[VALOR_DOCUM]]*$D$4,Tabela_padrão__GM_CONTAS_PAGAR_ABERTOS[[#This Row],[SALDO_CONVERTIDO]])</f>
        <v>196</v>
      </c>
      <c r="P15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4" t="s">
        <v>727</v>
      </c>
      <c r="R1544" t="s">
        <v>3243</v>
      </c>
      <c r="S1544" s="1">
        <v>42557</v>
      </c>
      <c r="T1544" t="s">
        <v>3244</v>
      </c>
      <c r="U1544" s="3">
        <v>3.3835000000000002</v>
      </c>
      <c r="V1544" s="2">
        <f>Tabela_padrão__GM_CONTAS_PAGAR_ABERTOS[[#This Row],[PTAX DESEMB]]*Tabela_padrão__GM_CONTAS_PAGAR_ABERTOS[[#This Row],[VALOR_DOCUM]]</f>
        <v>663.16600000000005</v>
      </c>
    </row>
    <row r="1545" spans="1:22" hidden="1" x14ac:dyDescent="0.2">
      <c r="A1545" t="s">
        <v>17</v>
      </c>
      <c r="B1545" t="s">
        <v>25</v>
      </c>
      <c r="C1545" s="1">
        <v>42543</v>
      </c>
      <c r="D1545" t="s">
        <v>746</v>
      </c>
      <c r="E1545">
        <v>13115006</v>
      </c>
      <c r="F1545" t="s">
        <v>3245</v>
      </c>
      <c r="G1545" s="4">
        <v>42569</v>
      </c>
      <c r="H1545" t="s">
        <v>21</v>
      </c>
      <c r="I1545" s="2">
        <v>358.12</v>
      </c>
      <c r="J1545">
        <v>0</v>
      </c>
      <c r="K1545" s="2">
        <v>358.12</v>
      </c>
      <c r="L1545" s="3">
        <v>1</v>
      </c>
      <c r="M1545" s="2">
        <v>358.12</v>
      </c>
      <c r="N1545" s="3">
        <f t="array" ref="N1545">$D$4</f>
        <v>3.55</v>
      </c>
      <c r="O1545" s="2">
        <f t="array" ref="O1545">IF(Tabela_padrão__GM_CONTAS_PAGAR_ABERTOS[[#This Row],[SIGLA_MOEDA]]="US$",Tabela_padrão__GM_CONTAS_PAGAR_ABERTOS[[#This Row],[VALOR_DOCUM]]*$D$4,Tabela_padrão__GM_CONTAS_PAGAR_ABERTOS[[#This Row],[SALDO_CONVERTIDO]])</f>
        <v>358.12</v>
      </c>
      <c r="P15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5" t="s">
        <v>28</v>
      </c>
      <c r="R1545" t="s">
        <v>3246</v>
      </c>
      <c r="S1545" s="1">
        <v>42557</v>
      </c>
      <c r="T1545" t="s">
        <v>3247</v>
      </c>
      <c r="U1545" s="3">
        <v>3.3896999999999999</v>
      </c>
      <c r="V1545" s="2">
        <f>Tabela_padrão__GM_CONTAS_PAGAR_ABERTOS[[#This Row],[PTAX DESEMB]]*Tabela_padrão__GM_CONTAS_PAGAR_ABERTOS[[#This Row],[VALOR_DOCUM]]</f>
        <v>1213.9193640000001</v>
      </c>
    </row>
    <row r="1546" spans="1:22" hidden="1" x14ac:dyDescent="0.2">
      <c r="A1546" t="s">
        <v>17</v>
      </c>
      <c r="B1546" t="s">
        <v>25</v>
      </c>
      <c r="C1546" s="1">
        <v>42552</v>
      </c>
      <c r="D1546" t="s">
        <v>655</v>
      </c>
      <c r="E1546">
        <v>13115016</v>
      </c>
      <c r="F1546" t="s">
        <v>3248</v>
      </c>
      <c r="G1546" s="4">
        <v>42561</v>
      </c>
      <c r="H1546" t="s">
        <v>21</v>
      </c>
      <c r="I1546" s="2">
        <v>32</v>
      </c>
      <c r="J1546">
        <v>0</v>
      </c>
      <c r="K1546" s="2">
        <v>32</v>
      </c>
      <c r="L1546" s="3">
        <v>1</v>
      </c>
      <c r="M1546" s="2">
        <v>32</v>
      </c>
      <c r="N1546" s="3">
        <f t="array" ref="N1546">$D$4</f>
        <v>3.55</v>
      </c>
      <c r="O1546" s="2">
        <f t="array" ref="O1546">IF(Tabela_padrão__GM_CONTAS_PAGAR_ABERTOS[[#This Row],[SIGLA_MOEDA]]="US$",Tabela_padrão__GM_CONTAS_PAGAR_ABERTOS[[#This Row],[VALOR_DOCUM]]*$D$4,Tabela_padrão__GM_CONTAS_PAGAR_ABERTOS[[#This Row],[SALDO_CONVERTIDO]])</f>
        <v>32</v>
      </c>
      <c r="P15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6" t="s">
        <v>28</v>
      </c>
      <c r="R1546" t="s">
        <v>1866</v>
      </c>
      <c r="S1546" s="1">
        <v>42557</v>
      </c>
      <c r="T1546" t="s">
        <v>3249</v>
      </c>
      <c r="U1546" s="3">
        <v>3.2098</v>
      </c>
      <c r="V1546" s="2">
        <f>Tabela_padrão__GM_CONTAS_PAGAR_ABERTOS[[#This Row],[PTAX DESEMB]]*Tabela_padrão__GM_CONTAS_PAGAR_ABERTOS[[#This Row],[VALOR_DOCUM]]</f>
        <v>102.7136</v>
      </c>
    </row>
    <row r="1547" spans="1:22" hidden="1" x14ac:dyDescent="0.2">
      <c r="A1547" t="s">
        <v>17</v>
      </c>
      <c r="B1547" t="s">
        <v>25</v>
      </c>
      <c r="C1547" s="1">
        <v>42552</v>
      </c>
      <c r="D1547" t="s">
        <v>655</v>
      </c>
      <c r="E1547">
        <v>13115016</v>
      </c>
      <c r="F1547" t="s">
        <v>3250</v>
      </c>
      <c r="G1547" s="4">
        <v>42561</v>
      </c>
      <c r="H1547" t="s">
        <v>21</v>
      </c>
      <c r="I1547" s="2">
        <v>27.5</v>
      </c>
      <c r="J1547">
        <v>0</v>
      </c>
      <c r="K1547" s="2">
        <v>27.5</v>
      </c>
      <c r="L1547" s="3">
        <v>1</v>
      </c>
      <c r="M1547" s="2">
        <v>27.5</v>
      </c>
      <c r="N1547" s="3">
        <f t="array" ref="N1547">$D$4</f>
        <v>3.55</v>
      </c>
      <c r="O1547" s="2">
        <f t="array" ref="O1547">IF(Tabela_padrão__GM_CONTAS_PAGAR_ABERTOS[[#This Row],[SIGLA_MOEDA]]="US$",Tabela_padrão__GM_CONTAS_PAGAR_ABERTOS[[#This Row],[VALOR_DOCUM]]*$D$4,Tabela_padrão__GM_CONTAS_PAGAR_ABERTOS[[#This Row],[SALDO_CONVERTIDO]])</f>
        <v>27.5</v>
      </c>
      <c r="P15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7" t="s">
        <v>28</v>
      </c>
      <c r="R1547" t="s">
        <v>960</v>
      </c>
      <c r="S1547" s="1">
        <v>42557</v>
      </c>
      <c r="T1547" t="s">
        <v>3251</v>
      </c>
      <c r="U1547" s="3">
        <v>3.2098</v>
      </c>
      <c r="V1547" s="2">
        <f>Tabela_padrão__GM_CONTAS_PAGAR_ABERTOS[[#This Row],[PTAX DESEMB]]*Tabela_padrão__GM_CONTAS_PAGAR_ABERTOS[[#This Row],[VALOR_DOCUM]]</f>
        <v>88.269499999999994</v>
      </c>
    </row>
    <row r="1548" spans="1:22" hidden="1" x14ac:dyDescent="0.2">
      <c r="A1548" t="s">
        <v>17</v>
      </c>
      <c r="B1548" t="s">
        <v>323</v>
      </c>
      <c r="C1548" s="1">
        <v>42542</v>
      </c>
      <c r="D1548" t="s">
        <v>923</v>
      </c>
      <c r="E1548">
        <v>13115016</v>
      </c>
      <c r="F1548" t="s">
        <v>1918</v>
      </c>
      <c r="G1548" s="4">
        <v>42560</v>
      </c>
      <c r="H1548" t="s">
        <v>21</v>
      </c>
      <c r="I1548" s="2">
        <v>1609.8</v>
      </c>
      <c r="J1548">
        <v>0</v>
      </c>
      <c r="K1548" s="2">
        <v>1609.8</v>
      </c>
      <c r="L1548" s="3">
        <v>1</v>
      </c>
      <c r="M1548" s="2">
        <v>1609.8</v>
      </c>
      <c r="N1548" s="3">
        <f t="array" ref="N1548">$D$4</f>
        <v>3.55</v>
      </c>
      <c r="O1548" s="2">
        <f t="array" ref="O1548">IF(Tabela_padrão__GM_CONTAS_PAGAR_ABERTOS[[#This Row],[SIGLA_MOEDA]]="US$",Tabela_padrão__GM_CONTAS_PAGAR_ABERTOS[[#This Row],[VALOR_DOCUM]]*$D$4,Tabela_padrão__GM_CONTAS_PAGAR_ABERTOS[[#This Row],[SALDO_CONVERTIDO]])</f>
        <v>1609.8</v>
      </c>
      <c r="P15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8" t="s">
        <v>28</v>
      </c>
      <c r="R1548" t="s">
        <v>925</v>
      </c>
      <c r="S1548" s="1">
        <v>42557</v>
      </c>
      <c r="T1548" t="s">
        <v>3252</v>
      </c>
      <c r="U1548" s="3">
        <v>3.3835000000000002</v>
      </c>
      <c r="V1548" s="2">
        <f>Tabela_padrão__GM_CONTAS_PAGAR_ABERTOS[[#This Row],[PTAX DESEMB]]*Tabela_padrão__GM_CONTAS_PAGAR_ABERTOS[[#This Row],[VALOR_DOCUM]]</f>
        <v>5446.7583000000004</v>
      </c>
    </row>
    <row r="1549" spans="1:22" hidden="1" x14ac:dyDescent="0.2">
      <c r="A1549" t="s">
        <v>17</v>
      </c>
      <c r="B1549" t="s">
        <v>323</v>
      </c>
      <c r="C1549" s="1">
        <v>42545</v>
      </c>
      <c r="D1549" t="s">
        <v>587</v>
      </c>
      <c r="E1549">
        <v>13115016</v>
      </c>
      <c r="F1549" t="s">
        <v>3253</v>
      </c>
      <c r="G1549" s="4">
        <v>42568</v>
      </c>
      <c r="H1549" t="s">
        <v>21</v>
      </c>
      <c r="I1549" s="2">
        <v>2878.04</v>
      </c>
      <c r="J1549">
        <v>0</v>
      </c>
      <c r="K1549" s="2">
        <v>2878.04</v>
      </c>
      <c r="L1549" s="3">
        <v>1</v>
      </c>
      <c r="M1549" s="2">
        <v>2878.04</v>
      </c>
      <c r="N1549" s="3">
        <f t="array" ref="N1549">$D$4</f>
        <v>3.55</v>
      </c>
      <c r="O1549" s="2">
        <f t="array" ref="O1549">IF(Tabela_padrão__GM_CONTAS_PAGAR_ABERTOS[[#This Row],[SIGLA_MOEDA]]="US$",Tabela_padrão__GM_CONTAS_PAGAR_ABERTOS[[#This Row],[VALOR_DOCUM]]*$D$4,Tabela_padrão__GM_CONTAS_PAGAR_ABERTOS[[#This Row],[SALDO_CONVERTIDO]])</f>
        <v>2878.04</v>
      </c>
      <c r="P15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49" t="s">
        <v>28</v>
      </c>
      <c r="R1549" t="s">
        <v>925</v>
      </c>
      <c r="S1549" s="1">
        <v>42557</v>
      </c>
      <c r="T1549" t="s">
        <v>3254</v>
      </c>
      <c r="U1549" s="3">
        <v>3.3532999999999999</v>
      </c>
      <c r="V1549" s="2">
        <f>Tabela_padrão__GM_CONTAS_PAGAR_ABERTOS[[#This Row],[PTAX DESEMB]]*Tabela_padrão__GM_CONTAS_PAGAR_ABERTOS[[#This Row],[VALOR_DOCUM]]</f>
        <v>9650.9315320000005</v>
      </c>
    </row>
    <row r="1550" spans="1:22" hidden="1" x14ac:dyDescent="0.2">
      <c r="A1550" t="s">
        <v>17</v>
      </c>
      <c r="B1550" t="s">
        <v>323</v>
      </c>
      <c r="C1550" s="1">
        <v>42545</v>
      </c>
      <c r="D1550" t="s">
        <v>3255</v>
      </c>
      <c r="E1550">
        <v>13115016</v>
      </c>
      <c r="F1550" t="s">
        <v>3256</v>
      </c>
      <c r="G1550" s="4">
        <v>42564</v>
      </c>
      <c r="H1550" t="s">
        <v>21</v>
      </c>
      <c r="I1550" s="2">
        <v>22</v>
      </c>
      <c r="J1550">
        <v>0</v>
      </c>
      <c r="K1550" s="2">
        <v>22</v>
      </c>
      <c r="L1550" s="3">
        <v>1</v>
      </c>
      <c r="M1550" s="2">
        <v>22</v>
      </c>
      <c r="N1550" s="3">
        <f t="array" ref="N1550">$D$4</f>
        <v>3.55</v>
      </c>
      <c r="O1550" s="2">
        <f t="array" ref="O1550">IF(Tabela_padrão__GM_CONTAS_PAGAR_ABERTOS[[#This Row],[SIGLA_MOEDA]]="US$",Tabela_padrão__GM_CONTAS_PAGAR_ABERTOS[[#This Row],[VALOR_DOCUM]]*$D$4,Tabela_padrão__GM_CONTAS_PAGAR_ABERTOS[[#This Row],[SALDO_CONVERTIDO]])</f>
        <v>22</v>
      </c>
      <c r="P15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0" t="s">
        <v>28</v>
      </c>
      <c r="R1550" t="s">
        <v>925</v>
      </c>
      <c r="S1550" s="1">
        <v>42557</v>
      </c>
      <c r="T1550" t="s">
        <v>3257</v>
      </c>
      <c r="U1550" s="3">
        <v>3.3532999999999999</v>
      </c>
      <c r="V1550" s="2">
        <f>Tabela_padrão__GM_CONTAS_PAGAR_ABERTOS[[#This Row],[PTAX DESEMB]]*Tabela_padrão__GM_CONTAS_PAGAR_ABERTOS[[#This Row],[VALOR_DOCUM]]</f>
        <v>73.772599999999997</v>
      </c>
    </row>
    <row r="1551" spans="1:22" hidden="1" x14ac:dyDescent="0.2">
      <c r="A1551" t="s">
        <v>17</v>
      </c>
      <c r="B1551" t="s">
        <v>385</v>
      </c>
      <c r="C1551" s="1">
        <v>42538</v>
      </c>
      <c r="D1551" t="s">
        <v>1076</v>
      </c>
      <c r="E1551">
        <v>13101012</v>
      </c>
      <c r="F1551" t="s">
        <v>3258</v>
      </c>
      <c r="G1551" s="4">
        <v>42855</v>
      </c>
      <c r="H1551" t="s">
        <v>21</v>
      </c>
      <c r="I1551" s="2">
        <v>900</v>
      </c>
      <c r="J1551">
        <v>0</v>
      </c>
      <c r="K1551" s="2">
        <v>900</v>
      </c>
      <c r="L1551" s="3">
        <v>1</v>
      </c>
      <c r="M1551" s="2">
        <v>900</v>
      </c>
      <c r="N1551" s="3">
        <f t="array" ref="N1551">$D$4</f>
        <v>3.55</v>
      </c>
      <c r="O1551" s="2">
        <f t="array" ref="O1551">IF(Tabela_padrão__GM_CONTAS_PAGAR_ABERTOS[[#This Row],[SIGLA_MOEDA]]="US$",Tabela_padrão__GM_CONTAS_PAGAR_ABERTOS[[#This Row],[VALOR_DOCUM]]*$D$4,Tabela_padrão__GM_CONTAS_PAGAR_ABERTOS[[#This Row],[SALDO_CONVERTIDO]])</f>
        <v>900</v>
      </c>
      <c r="P15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1" t="s">
        <v>28</v>
      </c>
      <c r="R1551" t="s">
        <v>3259</v>
      </c>
      <c r="S1551" s="1">
        <v>42557</v>
      </c>
      <c r="T1551" t="s">
        <v>3260</v>
      </c>
      <c r="U1551" s="3">
        <v>3.4904000000000002</v>
      </c>
      <c r="V1551" s="2">
        <f>Tabela_padrão__GM_CONTAS_PAGAR_ABERTOS[[#This Row],[PTAX DESEMB]]*Tabela_padrão__GM_CONTAS_PAGAR_ABERTOS[[#This Row],[VALOR_DOCUM]]</f>
        <v>3141.36</v>
      </c>
    </row>
    <row r="1552" spans="1:22" hidden="1" x14ac:dyDescent="0.2">
      <c r="A1552" t="s">
        <v>17</v>
      </c>
      <c r="B1552" t="s">
        <v>25</v>
      </c>
      <c r="C1552" s="1">
        <v>42550</v>
      </c>
      <c r="D1552" t="s">
        <v>3261</v>
      </c>
      <c r="E1552">
        <v>15101004</v>
      </c>
      <c r="F1552" t="s">
        <v>3262</v>
      </c>
      <c r="G1552" s="4">
        <v>42584</v>
      </c>
      <c r="H1552" t="s">
        <v>21</v>
      </c>
      <c r="I1552" s="2">
        <v>28500</v>
      </c>
      <c r="K1552" s="2">
        <v>28500</v>
      </c>
      <c r="L1552" s="3">
        <v>1</v>
      </c>
      <c r="M1552" s="2">
        <v>28500</v>
      </c>
      <c r="N1552" s="3">
        <f t="array" ref="N1552">$D$4</f>
        <v>3.55</v>
      </c>
      <c r="O1552" s="2">
        <f t="array" ref="O1552">IF(Tabela_padrão__GM_CONTAS_PAGAR_ABERTOS[[#This Row],[SIGLA_MOEDA]]="US$",Tabela_padrão__GM_CONTAS_PAGAR_ABERTOS[[#This Row],[VALOR_DOCUM]]*$D$4,Tabela_padrão__GM_CONTAS_PAGAR_ABERTOS[[#This Row],[SALDO_CONVERTIDO]])</f>
        <v>28500</v>
      </c>
      <c r="P15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2" t="s">
        <v>28</v>
      </c>
      <c r="R1552" t="s">
        <v>3263</v>
      </c>
      <c r="S1552" s="1">
        <v>42557</v>
      </c>
      <c r="T1552" t="s">
        <v>3264</v>
      </c>
      <c r="U1552" s="3">
        <v>3.3267000000000002</v>
      </c>
      <c r="V1552" s="2">
        <f>Tabela_padrão__GM_CONTAS_PAGAR_ABERTOS[[#This Row],[PTAX DESEMB]]*Tabela_padrão__GM_CONTAS_PAGAR_ABERTOS[[#This Row],[VALOR_DOCUM]]</f>
        <v>94810.950000000012</v>
      </c>
    </row>
    <row r="1553" spans="1:22" hidden="1" x14ac:dyDescent="0.2">
      <c r="A1553" t="s">
        <v>17</v>
      </c>
      <c r="B1553" t="s">
        <v>881</v>
      </c>
      <c r="C1553" s="1">
        <v>42535</v>
      </c>
      <c r="D1553" t="s">
        <v>591</v>
      </c>
      <c r="E1553">
        <v>13115016</v>
      </c>
      <c r="F1553" t="s">
        <v>3265</v>
      </c>
      <c r="G1553" s="4">
        <v>42566</v>
      </c>
      <c r="H1553" t="s">
        <v>21</v>
      </c>
      <c r="I1553" s="2">
        <v>336.49</v>
      </c>
      <c r="J1553">
        <v>0</v>
      </c>
      <c r="K1553" s="2">
        <v>336.49</v>
      </c>
      <c r="L1553" s="3">
        <v>1</v>
      </c>
      <c r="M1553" s="2">
        <v>336.49</v>
      </c>
      <c r="N1553" s="3">
        <f t="array" ref="N1553">$D$4</f>
        <v>3.55</v>
      </c>
      <c r="O1553" s="2">
        <f t="array" ref="O1553">IF(Tabela_padrão__GM_CONTAS_PAGAR_ABERTOS[[#This Row],[SIGLA_MOEDA]]="US$",Tabela_padrão__GM_CONTAS_PAGAR_ABERTOS[[#This Row],[VALOR_DOCUM]]*$D$4,Tabela_padrão__GM_CONTAS_PAGAR_ABERTOS[[#This Row],[SALDO_CONVERTIDO]])</f>
        <v>336.49</v>
      </c>
      <c r="P15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3" t="s">
        <v>28</v>
      </c>
      <c r="R1553" t="s">
        <v>657</v>
      </c>
      <c r="S1553" s="1">
        <v>42557</v>
      </c>
      <c r="T1553" t="s">
        <v>3266</v>
      </c>
      <c r="U1553" s="3">
        <v>3.4533</v>
      </c>
      <c r="V1553" s="2">
        <f>Tabela_padrão__GM_CONTAS_PAGAR_ABERTOS[[#This Row],[PTAX DESEMB]]*Tabela_padrão__GM_CONTAS_PAGAR_ABERTOS[[#This Row],[VALOR_DOCUM]]</f>
        <v>1162.0009170000001</v>
      </c>
    </row>
    <row r="1554" spans="1:22" hidden="1" x14ac:dyDescent="0.2">
      <c r="A1554" t="s">
        <v>17</v>
      </c>
      <c r="B1554" t="s">
        <v>25</v>
      </c>
      <c r="C1554" s="1">
        <v>42535</v>
      </c>
      <c r="D1554" t="s">
        <v>591</v>
      </c>
      <c r="E1554">
        <v>13115016</v>
      </c>
      <c r="F1554" t="s">
        <v>3267</v>
      </c>
      <c r="G1554" s="4">
        <v>42566</v>
      </c>
      <c r="H1554" t="s">
        <v>21</v>
      </c>
      <c r="I1554" s="2">
        <v>3979.5</v>
      </c>
      <c r="J1554">
        <v>0</v>
      </c>
      <c r="K1554" s="2">
        <v>3979.5</v>
      </c>
      <c r="L1554" s="3">
        <v>1</v>
      </c>
      <c r="M1554" s="2">
        <v>3979.5</v>
      </c>
      <c r="N1554" s="3">
        <f t="array" ref="N1554">$D$4</f>
        <v>3.55</v>
      </c>
      <c r="O1554" s="2">
        <f t="array" ref="O1554">IF(Tabela_padrão__GM_CONTAS_PAGAR_ABERTOS[[#This Row],[SIGLA_MOEDA]]="US$",Tabela_padrão__GM_CONTAS_PAGAR_ABERTOS[[#This Row],[VALOR_DOCUM]]*$D$4,Tabela_padrão__GM_CONTAS_PAGAR_ABERTOS[[#This Row],[SALDO_CONVERTIDO]])</f>
        <v>3979.5</v>
      </c>
      <c r="P15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4" t="s">
        <v>28</v>
      </c>
      <c r="R1554" t="s">
        <v>660</v>
      </c>
      <c r="S1554" s="1">
        <v>42557</v>
      </c>
      <c r="T1554" t="s">
        <v>3268</v>
      </c>
      <c r="U1554" s="3">
        <v>3.4533</v>
      </c>
      <c r="V1554" s="2">
        <f>Tabela_padrão__GM_CONTAS_PAGAR_ABERTOS[[#This Row],[PTAX DESEMB]]*Tabela_padrão__GM_CONTAS_PAGAR_ABERTOS[[#This Row],[VALOR_DOCUM]]</f>
        <v>13742.407349999999</v>
      </c>
    </row>
    <row r="1555" spans="1:22" hidden="1" x14ac:dyDescent="0.2">
      <c r="A1555" t="s">
        <v>17</v>
      </c>
      <c r="B1555" t="s">
        <v>25</v>
      </c>
      <c r="C1555" s="1">
        <v>42535</v>
      </c>
      <c r="D1555" t="s">
        <v>591</v>
      </c>
      <c r="E1555">
        <v>13115016</v>
      </c>
      <c r="F1555" t="s">
        <v>3269</v>
      </c>
      <c r="G1555" s="4">
        <v>42566</v>
      </c>
      <c r="H1555" t="s">
        <v>21</v>
      </c>
      <c r="I1555" s="2">
        <v>85.42</v>
      </c>
      <c r="J1555">
        <v>0</v>
      </c>
      <c r="K1555" s="2">
        <v>85.42</v>
      </c>
      <c r="L1555" s="3">
        <v>1</v>
      </c>
      <c r="M1555" s="2">
        <v>85.42</v>
      </c>
      <c r="N1555" s="3">
        <f t="array" ref="N1555">$D$4</f>
        <v>3.55</v>
      </c>
      <c r="O1555" s="2">
        <f t="array" ref="O1555">IF(Tabela_padrão__GM_CONTAS_PAGAR_ABERTOS[[#This Row],[SIGLA_MOEDA]]="US$",Tabela_padrão__GM_CONTAS_PAGAR_ABERTOS[[#This Row],[VALOR_DOCUM]]*$D$4,Tabela_padrão__GM_CONTAS_PAGAR_ABERTOS[[#This Row],[SALDO_CONVERTIDO]])</f>
        <v>85.42</v>
      </c>
      <c r="P15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5" t="s">
        <v>28</v>
      </c>
      <c r="R1555" t="s">
        <v>819</v>
      </c>
      <c r="S1555" s="1">
        <v>42557</v>
      </c>
      <c r="T1555" t="s">
        <v>3270</v>
      </c>
      <c r="U1555" s="3">
        <v>3.4533</v>
      </c>
      <c r="V1555" s="2">
        <f>Tabela_padrão__GM_CONTAS_PAGAR_ABERTOS[[#This Row],[PTAX DESEMB]]*Tabela_padrão__GM_CONTAS_PAGAR_ABERTOS[[#This Row],[VALOR_DOCUM]]</f>
        <v>294.980886</v>
      </c>
    </row>
    <row r="1556" spans="1:22" hidden="1" x14ac:dyDescent="0.2">
      <c r="A1556" t="s">
        <v>17</v>
      </c>
      <c r="B1556" t="s">
        <v>25</v>
      </c>
      <c r="C1556" s="1">
        <v>42535</v>
      </c>
      <c r="D1556" t="s">
        <v>591</v>
      </c>
      <c r="E1556">
        <v>13115016</v>
      </c>
      <c r="F1556" t="s">
        <v>3271</v>
      </c>
      <c r="G1556" s="4">
        <v>42566</v>
      </c>
      <c r="H1556" t="s">
        <v>21</v>
      </c>
      <c r="I1556" s="2">
        <v>99.67</v>
      </c>
      <c r="J1556">
        <v>0</v>
      </c>
      <c r="K1556" s="2">
        <v>99.67</v>
      </c>
      <c r="L1556" s="3">
        <v>1</v>
      </c>
      <c r="M1556" s="2">
        <v>99.67</v>
      </c>
      <c r="N1556" s="3">
        <f t="array" ref="N1556">$D$4</f>
        <v>3.55</v>
      </c>
      <c r="O1556" s="2">
        <f t="array" ref="O1556">IF(Tabela_padrão__GM_CONTAS_PAGAR_ABERTOS[[#This Row],[SIGLA_MOEDA]]="US$",Tabela_padrão__GM_CONTAS_PAGAR_ABERTOS[[#This Row],[VALOR_DOCUM]]*$D$4,Tabela_padrão__GM_CONTAS_PAGAR_ABERTOS[[#This Row],[SALDO_CONVERTIDO]])</f>
        <v>99.67</v>
      </c>
      <c r="P15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6" t="s">
        <v>28</v>
      </c>
      <c r="R1556" t="s">
        <v>3272</v>
      </c>
      <c r="S1556" s="1">
        <v>42557</v>
      </c>
      <c r="T1556" t="s">
        <v>3273</v>
      </c>
      <c r="U1556" s="3">
        <v>3.4533</v>
      </c>
      <c r="V1556" s="2">
        <f>Tabela_padrão__GM_CONTAS_PAGAR_ABERTOS[[#This Row],[PTAX DESEMB]]*Tabela_padrão__GM_CONTAS_PAGAR_ABERTOS[[#This Row],[VALOR_DOCUM]]</f>
        <v>344.19041099999998</v>
      </c>
    </row>
    <row r="1557" spans="1:22" hidden="1" x14ac:dyDescent="0.2">
      <c r="A1557" t="s">
        <v>17</v>
      </c>
      <c r="B1557" t="s">
        <v>25</v>
      </c>
      <c r="C1557" s="1">
        <v>42535</v>
      </c>
      <c r="D1557" t="s">
        <v>722</v>
      </c>
      <c r="E1557">
        <v>13115002</v>
      </c>
      <c r="F1557" t="s">
        <v>3274</v>
      </c>
      <c r="G1557" s="4">
        <v>42560</v>
      </c>
      <c r="H1557" t="s">
        <v>21</v>
      </c>
      <c r="I1557" s="2">
        <v>113.33</v>
      </c>
      <c r="J1557">
        <v>0</v>
      </c>
      <c r="K1557" s="2">
        <v>113.33</v>
      </c>
      <c r="L1557" s="3">
        <v>1</v>
      </c>
      <c r="M1557" s="2">
        <v>113.33</v>
      </c>
      <c r="N1557" s="3">
        <f t="array" ref="N1557">$D$4</f>
        <v>3.55</v>
      </c>
      <c r="O1557" s="2">
        <f t="array" ref="O1557">IF(Tabela_padrão__GM_CONTAS_PAGAR_ABERTOS[[#This Row],[SIGLA_MOEDA]]="US$",Tabela_padrão__GM_CONTAS_PAGAR_ABERTOS[[#This Row],[VALOR_DOCUM]]*$D$4,Tabela_padrão__GM_CONTAS_PAGAR_ABERTOS[[#This Row],[SALDO_CONVERTIDO]])</f>
        <v>113.33</v>
      </c>
      <c r="P15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7" t="s">
        <v>28</v>
      </c>
      <c r="R1557" t="s">
        <v>3275</v>
      </c>
      <c r="S1557" s="1">
        <v>42557</v>
      </c>
      <c r="T1557" t="s">
        <v>3276</v>
      </c>
      <c r="U1557" s="3">
        <v>3.4533</v>
      </c>
      <c r="V1557" s="2">
        <f>Tabela_padrão__GM_CONTAS_PAGAR_ABERTOS[[#This Row],[PTAX DESEMB]]*Tabela_padrão__GM_CONTAS_PAGAR_ABERTOS[[#This Row],[VALOR_DOCUM]]</f>
        <v>391.36248899999998</v>
      </c>
    </row>
    <row r="1558" spans="1:22" hidden="1" x14ac:dyDescent="0.2">
      <c r="A1558" t="s">
        <v>17</v>
      </c>
      <c r="B1558" t="s">
        <v>18</v>
      </c>
      <c r="C1558" s="1">
        <v>42550</v>
      </c>
      <c r="D1558" t="s">
        <v>285</v>
      </c>
      <c r="E1558">
        <v>19105029</v>
      </c>
      <c r="F1558" t="s">
        <v>3204</v>
      </c>
      <c r="G1558" s="4">
        <v>42564</v>
      </c>
      <c r="H1558" t="s">
        <v>21</v>
      </c>
      <c r="I1558" s="2">
        <v>500</v>
      </c>
      <c r="J1558">
        <v>0</v>
      </c>
      <c r="K1558" s="2">
        <v>500</v>
      </c>
      <c r="L1558" s="3">
        <v>1</v>
      </c>
      <c r="M1558" s="2">
        <v>500</v>
      </c>
      <c r="N1558" s="3">
        <f t="array" ref="N1558">$D$4</f>
        <v>3.55</v>
      </c>
      <c r="O1558" s="2">
        <f t="array" ref="O1558">IF(Tabela_padrão__GM_CONTAS_PAGAR_ABERTOS[[#This Row],[SIGLA_MOEDA]]="US$",Tabela_padrão__GM_CONTAS_PAGAR_ABERTOS[[#This Row],[VALOR_DOCUM]]*$D$4,Tabela_padrão__GM_CONTAS_PAGAR_ABERTOS[[#This Row],[SALDO_CONVERTIDO]])</f>
        <v>500</v>
      </c>
      <c r="P15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8" t="s">
        <v>338</v>
      </c>
      <c r="R1558" t="s">
        <v>3206</v>
      </c>
      <c r="S1558" s="1">
        <v>42557</v>
      </c>
      <c r="T1558" t="s">
        <v>3277</v>
      </c>
      <c r="U1558" s="3">
        <v>3.3267000000000002</v>
      </c>
      <c r="V1558" s="2">
        <f>Tabela_padrão__GM_CONTAS_PAGAR_ABERTOS[[#This Row],[PTAX DESEMB]]*Tabela_padrão__GM_CONTAS_PAGAR_ABERTOS[[#This Row],[VALOR_DOCUM]]</f>
        <v>1663.3500000000001</v>
      </c>
    </row>
    <row r="1559" spans="1:22" hidden="1" x14ac:dyDescent="0.2">
      <c r="A1559" t="s">
        <v>285</v>
      </c>
      <c r="B1559" t="s">
        <v>18</v>
      </c>
      <c r="C1559" s="1">
        <v>42552</v>
      </c>
      <c r="D1559" t="s">
        <v>1657</v>
      </c>
      <c r="E1559">
        <v>15101003</v>
      </c>
      <c r="F1559" t="s">
        <v>3278</v>
      </c>
      <c r="G1559" s="4">
        <v>42560</v>
      </c>
      <c r="H1559" t="s">
        <v>21</v>
      </c>
      <c r="I1559" s="2">
        <v>1756.49</v>
      </c>
      <c r="J1559">
        <v>0</v>
      </c>
      <c r="K1559" s="2">
        <v>1756.49</v>
      </c>
      <c r="L1559" s="3">
        <v>1</v>
      </c>
      <c r="M1559" s="2">
        <v>1756.49</v>
      </c>
      <c r="N1559" s="3">
        <f t="array" ref="N1559">$D$4</f>
        <v>3.55</v>
      </c>
      <c r="O1559" s="2">
        <f t="array" ref="O1559">IF(Tabela_padrão__GM_CONTAS_PAGAR_ABERTOS[[#This Row],[SIGLA_MOEDA]]="US$",Tabela_padrão__GM_CONTAS_PAGAR_ABERTOS[[#This Row],[VALOR_DOCUM]]*$D$4,Tabela_padrão__GM_CONTAS_PAGAR_ABERTOS[[#This Row],[SALDO_CONVERTIDO]])</f>
        <v>1756.49</v>
      </c>
      <c r="P15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59" t="s">
        <v>28</v>
      </c>
      <c r="R1559" t="s">
        <v>634</v>
      </c>
      <c r="S1559" s="1">
        <v>42557</v>
      </c>
      <c r="T1559" t="s">
        <v>3279</v>
      </c>
      <c r="U1559" s="3">
        <v>3.2098</v>
      </c>
      <c r="V1559" s="2">
        <f>Tabela_padrão__GM_CONTAS_PAGAR_ABERTOS[[#This Row],[PTAX DESEMB]]*Tabela_padrão__GM_CONTAS_PAGAR_ABERTOS[[#This Row],[VALOR_DOCUM]]</f>
        <v>5637.9816019999998</v>
      </c>
    </row>
    <row r="1560" spans="1:22" hidden="1" x14ac:dyDescent="0.2">
      <c r="A1560" t="s">
        <v>17</v>
      </c>
      <c r="B1560" t="s">
        <v>202</v>
      </c>
      <c r="C1560" s="1">
        <v>42555</v>
      </c>
      <c r="D1560" t="s">
        <v>610</v>
      </c>
      <c r="E1560">
        <v>13115006</v>
      </c>
      <c r="F1560" t="s">
        <v>3280</v>
      </c>
      <c r="G1560" s="4">
        <v>42564</v>
      </c>
      <c r="H1560" t="s">
        <v>21</v>
      </c>
      <c r="I1560" s="2">
        <v>235.4</v>
      </c>
      <c r="J1560">
        <v>0</v>
      </c>
      <c r="K1560" s="2">
        <v>235.4</v>
      </c>
      <c r="L1560" s="3">
        <v>1</v>
      </c>
      <c r="M1560" s="2">
        <v>235.4</v>
      </c>
      <c r="N1560" s="3">
        <f t="array" ref="N1560">$D$4</f>
        <v>3.55</v>
      </c>
      <c r="O1560" s="2">
        <f t="array" ref="O1560">IF(Tabela_padrão__GM_CONTAS_PAGAR_ABERTOS[[#This Row],[SIGLA_MOEDA]]="US$",Tabela_padrão__GM_CONTAS_PAGAR_ABERTOS[[#This Row],[VALOR_DOCUM]]*$D$4,Tabela_padrão__GM_CONTAS_PAGAR_ABERTOS[[#This Row],[SALDO_CONVERTIDO]])</f>
        <v>235.4</v>
      </c>
      <c r="P15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0" t="s">
        <v>28</v>
      </c>
      <c r="R1560" t="s">
        <v>3281</v>
      </c>
      <c r="S1560" s="1">
        <v>42557</v>
      </c>
      <c r="T1560" t="s">
        <v>3282</v>
      </c>
      <c r="U1560" s="3">
        <v>3.2298</v>
      </c>
      <c r="V1560" s="2">
        <f>Tabela_padrão__GM_CONTAS_PAGAR_ABERTOS[[#This Row],[PTAX DESEMB]]*Tabela_padrão__GM_CONTAS_PAGAR_ABERTOS[[#This Row],[VALOR_DOCUM]]</f>
        <v>760.29492000000005</v>
      </c>
    </row>
    <row r="1561" spans="1:22" hidden="1" x14ac:dyDescent="0.2">
      <c r="A1561" t="s">
        <v>17</v>
      </c>
      <c r="B1561" t="s">
        <v>80</v>
      </c>
      <c r="C1561" s="1">
        <v>42555</v>
      </c>
      <c r="D1561" t="s">
        <v>404</v>
      </c>
      <c r="E1561">
        <v>13130026</v>
      </c>
      <c r="F1561" t="s">
        <v>3283</v>
      </c>
      <c r="G1561" s="4">
        <v>42560</v>
      </c>
      <c r="H1561" t="s">
        <v>21</v>
      </c>
      <c r="I1561" s="2">
        <v>129.5</v>
      </c>
      <c r="J1561">
        <v>0</v>
      </c>
      <c r="K1561" s="2">
        <v>129.5</v>
      </c>
      <c r="L1561" s="3">
        <v>1</v>
      </c>
      <c r="M1561" s="2">
        <v>129.5</v>
      </c>
      <c r="N1561" s="3">
        <f t="array" ref="N1561">$D$4</f>
        <v>3.55</v>
      </c>
      <c r="O1561" s="2">
        <f t="array" ref="O1561">IF(Tabela_padrão__GM_CONTAS_PAGAR_ABERTOS[[#This Row],[SIGLA_MOEDA]]="US$",Tabela_padrão__GM_CONTAS_PAGAR_ABERTOS[[#This Row],[VALOR_DOCUM]]*$D$4,Tabela_padrão__GM_CONTAS_PAGAR_ABERTOS[[#This Row],[SALDO_CONVERTIDO]])</f>
        <v>129.5</v>
      </c>
      <c r="P15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1" t="s">
        <v>28</v>
      </c>
      <c r="R1561" t="s">
        <v>3284</v>
      </c>
      <c r="S1561" s="1">
        <v>42557</v>
      </c>
      <c r="T1561" t="s">
        <v>3285</v>
      </c>
      <c r="U1561" s="3">
        <v>3.2298</v>
      </c>
      <c r="V1561" s="2">
        <f>Tabela_padrão__GM_CONTAS_PAGAR_ABERTOS[[#This Row],[PTAX DESEMB]]*Tabela_padrão__GM_CONTAS_PAGAR_ABERTOS[[#This Row],[VALOR_DOCUM]]</f>
        <v>418.25909999999999</v>
      </c>
    </row>
    <row r="1562" spans="1:22" hidden="1" x14ac:dyDescent="0.2">
      <c r="A1562" t="s">
        <v>17</v>
      </c>
      <c r="B1562" t="s">
        <v>25</v>
      </c>
      <c r="C1562" s="1">
        <v>42551</v>
      </c>
      <c r="D1562" t="s">
        <v>1881</v>
      </c>
      <c r="E1562">
        <v>13115016</v>
      </c>
      <c r="F1562" t="s">
        <v>3286</v>
      </c>
      <c r="G1562" s="4">
        <v>42558</v>
      </c>
      <c r="H1562" t="s">
        <v>21</v>
      </c>
      <c r="I1562" s="2">
        <v>198</v>
      </c>
      <c r="J1562">
        <v>0</v>
      </c>
      <c r="K1562" s="2">
        <v>198</v>
      </c>
      <c r="L1562" s="3">
        <v>1</v>
      </c>
      <c r="M1562" s="2">
        <v>198</v>
      </c>
      <c r="N1562" s="3">
        <f t="array" ref="N1562">$D$4</f>
        <v>3.55</v>
      </c>
      <c r="O1562" s="2">
        <f t="array" ref="O1562">IF(Tabela_padrão__GM_CONTAS_PAGAR_ABERTOS[[#This Row],[SIGLA_MOEDA]]="US$",Tabela_padrão__GM_CONTAS_PAGAR_ABERTOS[[#This Row],[VALOR_DOCUM]]*$D$4,Tabela_padrão__GM_CONTAS_PAGAR_ABERTOS[[#This Row],[SALDO_CONVERTIDO]])</f>
        <v>198</v>
      </c>
      <c r="P15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2" t="s">
        <v>28</v>
      </c>
      <c r="R1562" t="s">
        <v>682</v>
      </c>
      <c r="S1562" s="1">
        <v>42557</v>
      </c>
      <c r="T1562" t="s">
        <v>3287</v>
      </c>
      <c r="U1562" s="3">
        <v>3.2435</v>
      </c>
      <c r="V1562" s="2">
        <f>Tabela_padrão__GM_CONTAS_PAGAR_ABERTOS[[#This Row],[PTAX DESEMB]]*Tabela_padrão__GM_CONTAS_PAGAR_ABERTOS[[#This Row],[VALOR_DOCUM]]</f>
        <v>642.21299999999997</v>
      </c>
    </row>
    <row r="1563" spans="1:22" hidden="1" x14ac:dyDescent="0.2">
      <c r="A1563" t="s">
        <v>17</v>
      </c>
      <c r="B1563" t="s">
        <v>25</v>
      </c>
      <c r="C1563" s="1">
        <v>42551</v>
      </c>
      <c r="D1563" t="s">
        <v>3288</v>
      </c>
      <c r="E1563">
        <v>13115016</v>
      </c>
      <c r="F1563" t="s">
        <v>2357</v>
      </c>
      <c r="G1563" s="4">
        <v>42564</v>
      </c>
      <c r="H1563" t="s">
        <v>21</v>
      </c>
      <c r="I1563" s="2">
        <v>1680</v>
      </c>
      <c r="J1563">
        <v>0</v>
      </c>
      <c r="K1563" s="2">
        <v>1680</v>
      </c>
      <c r="L1563" s="3">
        <v>1</v>
      </c>
      <c r="M1563" s="2">
        <v>1680</v>
      </c>
      <c r="N1563" s="3">
        <f t="array" ref="N1563">$D$4</f>
        <v>3.55</v>
      </c>
      <c r="O1563" s="2">
        <f t="array" ref="O1563">IF(Tabela_padrão__GM_CONTAS_PAGAR_ABERTOS[[#This Row],[SIGLA_MOEDA]]="US$",Tabela_padrão__GM_CONTAS_PAGAR_ABERTOS[[#This Row],[VALOR_DOCUM]]*$D$4,Tabela_padrão__GM_CONTAS_PAGAR_ABERTOS[[#This Row],[SALDO_CONVERTIDO]])</f>
        <v>1680</v>
      </c>
      <c r="P15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3" t="s">
        <v>28</v>
      </c>
      <c r="R1563" t="s">
        <v>1588</v>
      </c>
      <c r="S1563" s="1">
        <v>42557</v>
      </c>
      <c r="T1563" t="s">
        <v>3289</v>
      </c>
      <c r="U1563" s="3">
        <v>3.2435</v>
      </c>
      <c r="V1563" s="2">
        <f>Tabela_padrão__GM_CONTAS_PAGAR_ABERTOS[[#This Row],[PTAX DESEMB]]*Tabela_padrão__GM_CONTAS_PAGAR_ABERTOS[[#This Row],[VALOR_DOCUM]]</f>
        <v>5449.08</v>
      </c>
    </row>
    <row r="1564" spans="1:22" hidden="1" x14ac:dyDescent="0.2">
      <c r="A1564" t="s">
        <v>17</v>
      </c>
      <c r="B1564" t="s">
        <v>881</v>
      </c>
      <c r="C1564" s="1">
        <v>42551</v>
      </c>
      <c r="D1564" t="s">
        <v>705</v>
      </c>
      <c r="E1564">
        <v>15101004</v>
      </c>
      <c r="F1564" t="s">
        <v>3290</v>
      </c>
      <c r="G1564" s="4">
        <v>42566</v>
      </c>
      <c r="H1564" t="s">
        <v>21</v>
      </c>
      <c r="I1564" s="2">
        <v>480</v>
      </c>
      <c r="J1564">
        <v>0</v>
      </c>
      <c r="K1564" s="2">
        <v>480</v>
      </c>
      <c r="L1564" s="3">
        <v>1</v>
      </c>
      <c r="M1564" s="2">
        <v>480</v>
      </c>
      <c r="N1564" s="3">
        <f t="array" ref="N1564">$D$4</f>
        <v>3.55</v>
      </c>
      <c r="O1564" s="2">
        <f t="array" ref="O1564">IF(Tabela_padrão__GM_CONTAS_PAGAR_ABERTOS[[#This Row],[SIGLA_MOEDA]]="US$",Tabela_padrão__GM_CONTAS_PAGAR_ABERTOS[[#This Row],[VALOR_DOCUM]]*$D$4,Tabela_padrão__GM_CONTAS_PAGAR_ABERTOS[[#This Row],[SALDO_CONVERTIDO]])</f>
        <v>480</v>
      </c>
      <c r="P15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4" t="s">
        <v>28</v>
      </c>
      <c r="R1564" t="s">
        <v>3291</v>
      </c>
      <c r="S1564" s="1">
        <v>42557</v>
      </c>
      <c r="T1564" t="s">
        <v>3292</v>
      </c>
      <c r="U1564" s="3">
        <v>3.2435</v>
      </c>
      <c r="V1564" s="2">
        <f>Tabela_padrão__GM_CONTAS_PAGAR_ABERTOS[[#This Row],[PTAX DESEMB]]*Tabela_padrão__GM_CONTAS_PAGAR_ABERTOS[[#This Row],[VALOR_DOCUM]]</f>
        <v>1556.88</v>
      </c>
    </row>
    <row r="1565" spans="1:22" hidden="1" x14ac:dyDescent="0.2">
      <c r="A1565" t="s">
        <v>17</v>
      </c>
      <c r="B1565" t="s">
        <v>25</v>
      </c>
      <c r="C1565" s="1">
        <v>42537</v>
      </c>
      <c r="D1565" t="s">
        <v>591</v>
      </c>
      <c r="E1565">
        <v>13115016</v>
      </c>
      <c r="F1565" t="s">
        <v>3293</v>
      </c>
      <c r="G1565" s="4">
        <v>42566</v>
      </c>
      <c r="H1565" t="s">
        <v>21</v>
      </c>
      <c r="I1565" s="2">
        <v>125.98</v>
      </c>
      <c r="J1565">
        <v>0</v>
      </c>
      <c r="K1565" s="2">
        <v>125.98</v>
      </c>
      <c r="L1565" s="3">
        <v>1</v>
      </c>
      <c r="M1565" s="2">
        <v>125.98</v>
      </c>
      <c r="N1565" s="3">
        <f t="array" ref="N1565">$D$4</f>
        <v>3.55</v>
      </c>
      <c r="O1565" s="2">
        <f t="array" ref="O1565">IF(Tabela_padrão__GM_CONTAS_PAGAR_ABERTOS[[#This Row],[SIGLA_MOEDA]]="US$",Tabela_padrão__GM_CONTAS_PAGAR_ABERTOS[[#This Row],[VALOR_DOCUM]]*$D$4,Tabela_padrão__GM_CONTAS_PAGAR_ABERTOS[[#This Row],[SALDO_CONVERTIDO]])</f>
        <v>125.98</v>
      </c>
      <c r="P15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5" t="s">
        <v>28</v>
      </c>
      <c r="R1565" t="s">
        <v>660</v>
      </c>
      <c r="S1565" s="1">
        <v>42557</v>
      </c>
      <c r="T1565" t="s">
        <v>3294</v>
      </c>
      <c r="U1565" s="3">
        <v>3.4767999999999999</v>
      </c>
      <c r="V1565" s="2">
        <f>Tabela_padrão__GM_CONTAS_PAGAR_ABERTOS[[#This Row],[PTAX DESEMB]]*Tabela_padrão__GM_CONTAS_PAGAR_ABERTOS[[#This Row],[VALOR_DOCUM]]</f>
        <v>438.00726400000002</v>
      </c>
    </row>
    <row r="1566" spans="1:22" hidden="1" x14ac:dyDescent="0.2">
      <c r="A1566" t="s">
        <v>17</v>
      </c>
      <c r="B1566" t="s">
        <v>80</v>
      </c>
      <c r="C1566" s="1">
        <v>42555</v>
      </c>
      <c r="D1566" t="s">
        <v>967</v>
      </c>
      <c r="E1566">
        <v>13115026</v>
      </c>
      <c r="F1566" t="s">
        <v>968</v>
      </c>
      <c r="G1566" s="4">
        <v>42564</v>
      </c>
      <c r="H1566" t="s">
        <v>21</v>
      </c>
      <c r="I1566" s="2">
        <v>1966.72</v>
      </c>
      <c r="J1566">
        <v>0</v>
      </c>
      <c r="K1566" s="2">
        <v>1966.72</v>
      </c>
      <c r="L1566" s="3">
        <v>1</v>
      </c>
      <c r="M1566" s="2">
        <v>1966.72</v>
      </c>
      <c r="N1566" s="3">
        <f t="array" ref="N1566">$D$4</f>
        <v>3.55</v>
      </c>
      <c r="O1566" s="2">
        <f t="array" ref="O1566">IF(Tabela_padrão__GM_CONTAS_PAGAR_ABERTOS[[#This Row],[SIGLA_MOEDA]]="US$",Tabela_padrão__GM_CONTAS_PAGAR_ABERTOS[[#This Row],[VALOR_DOCUM]]*$D$4,Tabela_padrão__GM_CONTAS_PAGAR_ABERTOS[[#This Row],[SALDO_CONVERTIDO]])</f>
        <v>1966.72</v>
      </c>
      <c r="P15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6" t="s">
        <v>28</v>
      </c>
      <c r="R1566" t="s">
        <v>969</v>
      </c>
      <c r="S1566" s="1">
        <v>42557</v>
      </c>
      <c r="T1566" t="s">
        <v>3295</v>
      </c>
      <c r="U1566" s="3">
        <v>3.2298</v>
      </c>
      <c r="V1566" s="2">
        <f>Tabela_padrão__GM_CONTAS_PAGAR_ABERTOS[[#This Row],[PTAX DESEMB]]*Tabela_padrão__GM_CONTAS_PAGAR_ABERTOS[[#This Row],[VALOR_DOCUM]]</f>
        <v>6352.1122560000003</v>
      </c>
    </row>
    <row r="1567" spans="1:22" hidden="1" x14ac:dyDescent="0.2">
      <c r="A1567" t="s">
        <v>17</v>
      </c>
      <c r="B1567" t="s">
        <v>80</v>
      </c>
      <c r="C1567" s="1">
        <v>42555</v>
      </c>
      <c r="D1567" t="s">
        <v>967</v>
      </c>
      <c r="E1567">
        <v>13115026</v>
      </c>
      <c r="F1567" t="s">
        <v>968</v>
      </c>
      <c r="G1567" s="4">
        <v>42620</v>
      </c>
      <c r="H1567" t="s">
        <v>21</v>
      </c>
      <c r="I1567" s="2">
        <v>1966.71</v>
      </c>
      <c r="K1567" s="2">
        <v>1966.71</v>
      </c>
      <c r="L1567" s="3">
        <v>1</v>
      </c>
      <c r="M1567" s="2">
        <v>1966.71</v>
      </c>
      <c r="N1567" s="3">
        <f t="array" ref="N1567">$D$4</f>
        <v>3.55</v>
      </c>
      <c r="O1567" s="2">
        <f t="array" ref="O1567">IF(Tabela_padrão__GM_CONTAS_PAGAR_ABERTOS[[#This Row],[SIGLA_MOEDA]]="US$",Tabela_padrão__GM_CONTAS_PAGAR_ABERTOS[[#This Row],[VALOR_DOCUM]]*$D$4,Tabela_padrão__GM_CONTAS_PAGAR_ABERTOS[[#This Row],[SALDO_CONVERTIDO]])</f>
        <v>1966.71</v>
      </c>
      <c r="P15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7" t="s">
        <v>28</v>
      </c>
      <c r="R1567" t="s">
        <v>969</v>
      </c>
      <c r="S1567" s="1">
        <v>42557</v>
      </c>
      <c r="T1567" t="s">
        <v>3296</v>
      </c>
      <c r="U1567" s="3">
        <v>3.2298</v>
      </c>
      <c r="V1567" s="2">
        <f>Tabela_padrão__GM_CONTAS_PAGAR_ABERTOS[[#This Row],[PTAX DESEMB]]*Tabela_padrão__GM_CONTAS_PAGAR_ABERTOS[[#This Row],[VALOR_DOCUM]]</f>
        <v>6352.0799580000003</v>
      </c>
    </row>
    <row r="1568" spans="1:22" hidden="1" x14ac:dyDescent="0.2">
      <c r="A1568" t="s">
        <v>17</v>
      </c>
      <c r="B1568" t="s">
        <v>25</v>
      </c>
      <c r="C1568" s="1">
        <v>42535</v>
      </c>
      <c r="D1568" t="s">
        <v>655</v>
      </c>
      <c r="E1568">
        <v>13115016</v>
      </c>
      <c r="F1568" t="s">
        <v>3297</v>
      </c>
      <c r="G1568" s="4">
        <v>42561</v>
      </c>
      <c r="H1568" t="s">
        <v>21</v>
      </c>
      <c r="I1568" s="2">
        <v>72.22</v>
      </c>
      <c r="J1568">
        <v>0</v>
      </c>
      <c r="K1568" s="2">
        <v>72.22</v>
      </c>
      <c r="L1568" s="3">
        <v>1</v>
      </c>
      <c r="M1568" s="2">
        <v>72.22</v>
      </c>
      <c r="N1568" s="3">
        <f t="array" ref="N1568">$D$4</f>
        <v>3.55</v>
      </c>
      <c r="O1568" s="2">
        <f t="array" ref="O1568">IF(Tabela_padrão__GM_CONTAS_PAGAR_ABERTOS[[#This Row],[SIGLA_MOEDA]]="US$",Tabela_padrão__GM_CONTAS_PAGAR_ABERTOS[[#This Row],[VALOR_DOCUM]]*$D$4,Tabela_padrão__GM_CONTAS_PAGAR_ABERTOS[[#This Row],[SALDO_CONVERTIDO]])</f>
        <v>72.22</v>
      </c>
      <c r="P15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8" t="s">
        <v>28</v>
      </c>
      <c r="R1568" t="s">
        <v>2444</v>
      </c>
      <c r="S1568" s="1">
        <v>42557</v>
      </c>
      <c r="T1568" t="s">
        <v>3298</v>
      </c>
      <c r="U1568" s="3">
        <v>3.4533</v>
      </c>
      <c r="V1568" s="2">
        <f>Tabela_padrão__GM_CONTAS_PAGAR_ABERTOS[[#This Row],[PTAX DESEMB]]*Tabela_padrão__GM_CONTAS_PAGAR_ABERTOS[[#This Row],[VALOR_DOCUM]]</f>
        <v>249.39732599999999</v>
      </c>
    </row>
    <row r="1569" spans="1:22" hidden="1" x14ac:dyDescent="0.2">
      <c r="A1569" t="s">
        <v>17</v>
      </c>
      <c r="B1569" t="s">
        <v>25</v>
      </c>
      <c r="C1569" s="1">
        <v>42535</v>
      </c>
      <c r="D1569" t="s">
        <v>655</v>
      </c>
      <c r="E1569">
        <v>13115016</v>
      </c>
      <c r="F1569" t="s">
        <v>3299</v>
      </c>
      <c r="G1569" s="4">
        <v>42561</v>
      </c>
      <c r="H1569" t="s">
        <v>21</v>
      </c>
      <c r="I1569" s="2">
        <v>88.96</v>
      </c>
      <c r="J1569">
        <v>0</v>
      </c>
      <c r="K1569" s="2">
        <v>88.96</v>
      </c>
      <c r="L1569" s="3">
        <v>1</v>
      </c>
      <c r="M1569" s="2">
        <v>88.96</v>
      </c>
      <c r="N1569" s="3">
        <f t="array" ref="N1569">$D$4</f>
        <v>3.55</v>
      </c>
      <c r="O1569" s="2">
        <f t="array" ref="O1569">IF(Tabela_padrão__GM_CONTAS_PAGAR_ABERTOS[[#This Row],[SIGLA_MOEDA]]="US$",Tabela_padrão__GM_CONTAS_PAGAR_ABERTOS[[#This Row],[VALOR_DOCUM]]*$D$4,Tabela_padrão__GM_CONTAS_PAGAR_ABERTOS[[#This Row],[SALDO_CONVERTIDO]])</f>
        <v>88.96</v>
      </c>
      <c r="P15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69" t="s">
        <v>28</v>
      </c>
      <c r="R1569" t="s">
        <v>3300</v>
      </c>
      <c r="S1569" s="1">
        <v>42557</v>
      </c>
      <c r="T1569" t="s">
        <v>3301</v>
      </c>
      <c r="U1569" s="3">
        <v>3.4533</v>
      </c>
      <c r="V1569" s="2">
        <f>Tabela_padrão__GM_CONTAS_PAGAR_ABERTOS[[#This Row],[PTAX DESEMB]]*Tabela_padrão__GM_CONTAS_PAGAR_ABERTOS[[#This Row],[VALOR_DOCUM]]</f>
        <v>307.20556799999997</v>
      </c>
    </row>
    <row r="1570" spans="1:22" hidden="1" x14ac:dyDescent="0.2">
      <c r="A1570" t="s">
        <v>17</v>
      </c>
      <c r="B1570" t="s">
        <v>25</v>
      </c>
      <c r="C1570" s="1">
        <v>42556</v>
      </c>
      <c r="D1570" t="s">
        <v>971</v>
      </c>
      <c r="E1570">
        <v>13115015</v>
      </c>
      <c r="F1570" t="s">
        <v>3302</v>
      </c>
      <c r="G1570" s="4">
        <v>42558</v>
      </c>
      <c r="H1570" t="s">
        <v>21</v>
      </c>
      <c r="I1570" s="2">
        <v>72.36</v>
      </c>
      <c r="J1570">
        <v>0</v>
      </c>
      <c r="K1570" s="2">
        <v>72.36</v>
      </c>
      <c r="L1570" s="3">
        <v>1</v>
      </c>
      <c r="M1570" s="2">
        <v>72.36</v>
      </c>
      <c r="N1570" s="3">
        <f t="array" ref="N1570">$D$4</f>
        <v>3.55</v>
      </c>
      <c r="O1570" s="2">
        <f t="array" ref="O1570">IF(Tabela_padrão__GM_CONTAS_PAGAR_ABERTOS[[#This Row],[SIGLA_MOEDA]]="US$",Tabela_padrão__GM_CONTAS_PAGAR_ABERTOS[[#This Row],[VALOR_DOCUM]]*$D$4,Tabela_padrão__GM_CONTAS_PAGAR_ABERTOS[[#This Row],[SALDO_CONVERTIDO]])</f>
        <v>72.36</v>
      </c>
      <c r="P15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0" t="s">
        <v>973</v>
      </c>
      <c r="R1570" t="s">
        <v>3303</v>
      </c>
      <c r="S1570" s="1">
        <v>42557</v>
      </c>
      <c r="T1570" t="s">
        <v>3304</v>
      </c>
      <c r="U1570" s="3">
        <v>3.2480000000000002</v>
      </c>
      <c r="V1570" s="2">
        <f>Tabela_padrão__GM_CONTAS_PAGAR_ABERTOS[[#This Row],[PTAX DESEMB]]*Tabela_padrão__GM_CONTAS_PAGAR_ABERTOS[[#This Row],[VALOR_DOCUM]]</f>
        <v>235.02528000000001</v>
      </c>
    </row>
    <row r="1571" spans="1:22" hidden="1" x14ac:dyDescent="0.2">
      <c r="A1571" t="s">
        <v>17</v>
      </c>
      <c r="B1571" t="s">
        <v>25</v>
      </c>
      <c r="C1571" s="1">
        <v>42556</v>
      </c>
      <c r="D1571" t="s">
        <v>971</v>
      </c>
      <c r="E1571">
        <v>13140014</v>
      </c>
      <c r="F1571" t="s">
        <v>3305</v>
      </c>
      <c r="G1571" s="4">
        <v>42558</v>
      </c>
      <c r="H1571" t="s">
        <v>21</v>
      </c>
      <c r="I1571" s="2">
        <v>72.36</v>
      </c>
      <c r="J1571">
        <v>0</v>
      </c>
      <c r="K1571" s="2">
        <v>72.36</v>
      </c>
      <c r="L1571" s="3">
        <v>1</v>
      </c>
      <c r="M1571" s="2">
        <v>72.36</v>
      </c>
      <c r="N1571" s="3">
        <f t="array" ref="N1571">$D$4</f>
        <v>3.55</v>
      </c>
      <c r="O1571" s="2">
        <f t="array" ref="O1571">IF(Tabela_padrão__GM_CONTAS_PAGAR_ABERTOS[[#This Row],[SIGLA_MOEDA]]="US$",Tabela_padrão__GM_CONTAS_PAGAR_ABERTOS[[#This Row],[VALOR_DOCUM]]*$D$4,Tabela_padrão__GM_CONTAS_PAGAR_ABERTOS[[#This Row],[SALDO_CONVERTIDO]])</f>
        <v>72.36</v>
      </c>
      <c r="P15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1" t="s">
        <v>973</v>
      </c>
      <c r="R1571" t="s">
        <v>3306</v>
      </c>
      <c r="S1571" s="1">
        <v>42557</v>
      </c>
      <c r="T1571" t="s">
        <v>3307</v>
      </c>
      <c r="U1571" s="3">
        <v>3.2480000000000002</v>
      </c>
      <c r="V1571" s="2">
        <f>Tabela_padrão__GM_CONTAS_PAGAR_ABERTOS[[#This Row],[PTAX DESEMB]]*Tabela_padrão__GM_CONTAS_PAGAR_ABERTOS[[#This Row],[VALOR_DOCUM]]</f>
        <v>235.02528000000001</v>
      </c>
    </row>
    <row r="1572" spans="1:22" hidden="1" x14ac:dyDescent="0.2">
      <c r="A1572" t="s">
        <v>17</v>
      </c>
      <c r="B1572" t="s">
        <v>202</v>
      </c>
      <c r="C1572" s="1">
        <v>42556</v>
      </c>
      <c r="D1572" t="s">
        <v>1657</v>
      </c>
      <c r="E1572">
        <v>13115016</v>
      </c>
      <c r="F1572" t="s">
        <v>3308</v>
      </c>
      <c r="G1572" s="4">
        <v>42578</v>
      </c>
      <c r="H1572" t="s">
        <v>21</v>
      </c>
      <c r="I1572" s="2">
        <v>48.13</v>
      </c>
      <c r="J1572">
        <v>0</v>
      </c>
      <c r="K1572" s="2">
        <v>48.13</v>
      </c>
      <c r="L1572" s="3">
        <v>1</v>
      </c>
      <c r="M1572" s="2">
        <v>48.13</v>
      </c>
      <c r="N1572" s="3">
        <f t="array" ref="N1572">$D$4</f>
        <v>3.55</v>
      </c>
      <c r="O1572" s="2">
        <f t="array" ref="O1572">IF(Tabela_padrão__GM_CONTAS_PAGAR_ABERTOS[[#This Row],[SIGLA_MOEDA]]="US$",Tabela_padrão__GM_CONTAS_PAGAR_ABERTOS[[#This Row],[VALOR_DOCUM]]*$D$4,Tabela_padrão__GM_CONTAS_PAGAR_ABERTOS[[#This Row],[SALDO_CONVERTIDO]])</f>
        <v>48.13</v>
      </c>
      <c r="P15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2" t="s">
        <v>28</v>
      </c>
      <c r="R1572" t="s">
        <v>3309</v>
      </c>
      <c r="S1572" s="1">
        <v>42557</v>
      </c>
      <c r="T1572" t="s">
        <v>3310</v>
      </c>
      <c r="U1572" s="3">
        <v>3.2480000000000002</v>
      </c>
      <c r="V1572" s="2">
        <f>Tabela_padrão__GM_CONTAS_PAGAR_ABERTOS[[#This Row],[PTAX DESEMB]]*Tabela_padrão__GM_CONTAS_PAGAR_ABERTOS[[#This Row],[VALOR_DOCUM]]</f>
        <v>156.32624000000001</v>
      </c>
    </row>
    <row r="1573" spans="1:22" hidden="1" x14ac:dyDescent="0.2">
      <c r="A1573" t="s">
        <v>17</v>
      </c>
      <c r="B1573" t="s">
        <v>202</v>
      </c>
      <c r="C1573" s="1">
        <v>42556</v>
      </c>
      <c r="D1573" t="s">
        <v>2590</v>
      </c>
      <c r="E1573">
        <v>13115016</v>
      </c>
      <c r="F1573" t="s">
        <v>2591</v>
      </c>
      <c r="G1573" s="4">
        <v>42558</v>
      </c>
      <c r="H1573" t="s">
        <v>21</v>
      </c>
      <c r="I1573" s="2">
        <v>2500</v>
      </c>
      <c r="J1573">
        <v>0</v>
      </c>
      <c r="K1573" s="2">
        <v>2500</v>
      </c>
      <c r="L1573" s="3">
        <v>1</v>
      </c>
      <c r="M1573" s="2">
        <v>2500</v>
      </c>
      <c r="N1573" s="3">
        <f t="array" ref="N1573">$D$4</f>
        <v>3.55</v>
      </c>
      <c r="O1573" s="2">
        <f t="array" ref="O1573">IF(Tabela_padrão__GM_CONTAS_PAGAR_ABERTOS[[#This Row],[SIGLA_MOEDA]]="US$",Tabela_padrão__GM_CONTAS_PAGAR_ABERTOS[[#This Row],[VALOR_DOCUM]]*$D$4,Tabela_padrão__GM_CONTAS_PAGAR_ABERTOS[[#This Row],[SALDO_CONVERTIDO]])</f>
        <v>2500</v>
      </c>
      <c r="P15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3" t="s">
        <v>28</v>
      </c>
      <c r="R1573" t="s">
        <v>1643</v>
      </c>
      <c r="S1573" s="1">
        <v>42557</v>
      </c>
      <c r="T1573" t="s">
        <v>3311</v>
      </c>
      <c r="U1573" s="3">
        <v>3.2480000000000002</v>
      </c>
      <c r="V1573" s="2">
        <f>Tabela_padrão__GM_CONTAS_PAGAR_ABERTOS[[#This Row],[PTAX DESEMB]]*Tabela_padrão__GM_CONTAS_PAGAR_ABERTOS[[#This Row],[VALOR_DOCUM]]</f>
        <v>8120.0000000000009</v>
      </c>
    </row>
    <row r="1574" spans="1:22" hidden="1" x14ac:dyDescent="0.2">
      <c r="A1574" t="s">
        <v>17</v>
      </c>
      <c r="B1574" t="s">
        <v>80</v>
      </c>
      <c r="C1574" s="1">
        <v>42537</v>
      </c>
      <c r="D1574" t="s">
        <v>417</v>
      </c>
      <c r="E1574">
        <v>13115016</v>
      </c>
      <c r="F1574" t="s">
        <v>3312</v>
      </c>
      <c r="G1574" s="4">
        <v>42566</v>
      </c>
      <c r="H1574" t="s">
        <v>21</v>
      </c>
      <c r="I1574" s="2">
        <v>804.93</v>
      </c>
      <c r="J1574">
        <v>0</v>
      </c>
      <c r="K1574" s="2">
        <v>804.93</v>
      </c>
      <c r="L1574" s="3">
        <v>1</v>
      </c>
      <c r="M1574" s="2">
        <v>804.93</v>
      </c>
      <c r="N1574" s="3">
        <f t="array" ref="N1574">$D$4</f>
        <v>3.55</v>
      </c>
      <c r="O1574" s="2">
        <f t="array" ref="O1574">IF(Tabela_padrão__GM_CONTAS_PAGAR_ABERTOS[[#This Row],[SIGLA_MOEDA]]="US$",Tabela_padrão__GM_CONTAS_PAGAR_ABERTOS[[#This Row],[VALOR_DOCUM]]*$D$4,Tabela_padrão__GM_CONTAS_PAGAR_ABERTOS[[#This Row],[SALDO_CONVERTIDO]])</f>
        <v>804.93</v>
      </c>
      <c r="P15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4" t="s">
        <v>28</v>
      </c>
      <c r="R1574" t="s">
        <v>3313</v>
      </c>
      <c r="S1574" s="1">
        <v>42557</v>
      </c>
      <c r="T1574" t="s">
        <v>3314</v>
      </c>
      <c r="U1574" s="3">
        <v>3.4767999999999999</v>
      </c>
      <c r="V1574" s="2">
        <f>Tabela_padrão__GM_CONTAS_PAGAR_ABERTOS[[#This Row],[PTAX DESEMB]]*Tabela_padrão__GM_CONTAS_PAGAR_ABERTOS[[#This Row],[VALOR_DOCUM]]</f>
        <v>2798.5806239999997</v>
      </c>
    </row>
    <row r="1575" spans="1:22" hidden="1" x14ac:dyDescent="0.2">
      <c r="A1575" t="s">
        <v>17</v>
      </c>
      <c r="B1575" t="s">
        <v>25</v>
      </c>
      <c r="C1575" s="1">
        <v>42552</v>
      </c>
      <c r="D1575" t="s">
        <v>2647</v>
      </c>
      <c r="E1575">
        <v>13115016</v>
      </c>
      <c r="F1575" t="s">
        <v>3315</v>
      </c>
      <c r="G1575" s="4">
        <v>42564</v>
      </c>
      <c r="H1575" t="s">
        <v>21</v>
      </c>
      <c r="I1575" s="2">
        <v>4568.82</v>
      </c>
      <c r="J1575">
        <v>0</v>
      </c>
      <c r="K1575" s="2">
        <v>4568.82</v>
      </c>
      <c r="L1575" s="3">
        <v>1</v>
      </c>
      <c r="M1575" s="2">
        <v>4568.82</v>
      </c>
      <c r="N1575" s="3">
        <f t="array" ref="N1575">$D$4</f>
        <v>3.55</v>
      </c>
      <c r="O1575" s="2">
        <f t="array" ref="O1575">IF(Tabela_padrão__GM_CONTAS_PAGAR_ABERTOS[[#This Row],[SIGLA_MOEDA]]="US$",Tabela_padrão__GM_CONTAS_PAGAR_ABERTOS[[#This Row],[VALOR_DOCUM]]*$D$4,Tabela_padrão__GM_CONTAS_PAGAR_ABERTOS[[#This Row],[SALDO_CONVERTIDO]])</f>
        <v>4568.82</v>
      </c>
      <c r="P15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5" t="s">
        <v>28</v>
      </c>
      <c r="R1575" t="s">
        <v>815</v>
      </c>
      <c r="S1575" s="1">
        <v>42557</v>
      </c>
      <c r="T1575" t="s">
        <v>3316</v>
      </c>
      <c r="U1575" s="3">
        <v>3.2098</v>
      </c>
      <c r="V1575" s="2">
        <f>Tabela_padrão__GM_CONTAS_PAGAR_ABERTOS[[#This Row],[PTAX DESEMB]]*Tabela_padrão__GM_CONTAS_PAGAR_ABERTOS[[#This Row],[VALOR_DOCUM]]</f>
        <v>14664.998436</v>
      </c>
    </row>
    <row r="1576" spans="1:22" hidden="1" x14ac:dyDescent="0.2">
      <c r="A1576" t="s">
        <v>17</v>
      </c>
      <c r="B1576" t="s">
        <v>18</v>
      </c>
      <c r="C1576" s="1">
        <v>42536</v>
      </c>
      <c r="D1576" t="s">
        <v>285</v>
      </c>
      <c r="E1576">
        <v>19105029</v>
      </c>
      <c r="F1576" t="s">
        <v>3317</v>
      </c>
      <c r="G1576" s="4">
        <v>42562</v>
      </c>
      <c r="H1576" t="s">
        <v>21</v>
      </c>
      <c r="I1576" s="2">
        <v>1836.76</v>
      </c>
      <c r="J1576">
        <v>0</v>
      </c>
      <c r="K1576" s="2">
        <v>1836.76</v>
      </c>
      <c r="L1576" s="3">
        <v>1</v>
      </c>
      <c r="M1576" s="2">
        <v>1836.76</v>
      </c>
      <c r="N1576" s="3">
        <f t="array" ref="N1576">$D$4</f>
        <v>3.55</v>
      </c>
      <c r="O1576" s="2">
        <f t="array" ref="O1576">IF(Tabela_padrão__GM_CONTAS_PAGAR_ABERTOS[[#This Row],[SIGLA_MOEDA]]="US$",Tabela_padrão__GM_CONTAS_PAGAR_ABERTOS[[#This Row],[VALOR_DOCUM]]*$D$4,Tabela_padrão__GM_CONTAS_PAGAR_ABERTOS[[#This Row],[SALDO_CONVERTIDO]])</f>
        <v>1836.76</v>
      </c>
      <c r="P15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6" t="s">
        <v>338</v>
      </c>
      <c r="R1576" t="s">
        <v>3318</v>
      </c>
      <c r="S1576" s="1">
        <v>42557</v>
      </c>
      <c r="T1576" t="s">
        <v>3319</v>
      </c>
      <c r="U1576" s="3">
        <v>3.4839000000000002</v>
      </c>
      <c r="V1576" s="2">
        <f>Tabela_padrão__GM_CONTAS_PAGAR_ABERTOS[[#This Row],[PTAX DESEMB]]*Tabela_padrão__GM_CONTAS_PAGAR_ABERTOS[[#This Row],[VALOR_DOCUM]]</f>
        <v>6399.0881640000007</v>
      </c>
    </row>
    <row r="1577" spans="1:22" hidden="1" x14ac:dyDescent="0.2">
      <c r="A1577" t="s">
        <v>17</v>
      </c>
      <c r="B1577" t="s">
        <v>18</v>
      </c>
      <c r="C1577" s="1">
        <v>42536</v>
      </c>
      <c r="D1577" t="s">
        <v>3320</v>
      </c>
      <c r="E1577">
        <v>19105014</v>
      </c>
      <c r="F1577" t="s">
        <v>3321</v>
      </c>
      <c r="G1577" s="4">
        <v>42565</v>
      </c>
      <c r="H1577" t="s">
        <v>21</v>
      </c>
      <c r="I1577" s="2">
        <v>960</v>
      </c>
      <c r="J1577">
        <v>0</v>
      </c>
      <c r="K1577" s="2">
        <v>960</v>
      </c>
      <c r="L1577" s="3">
        <v>1</v>
      </c>
      <c r="M1577" s="2">
        <v>960</v>
      </c>
      <c r="N1577" s="3">
        <f t="array" ref="N1577">$D$4</f>
        <v>3.55</v>
      </c>
      <c r="O1577" s="2">
        <f t="array" ref="O1577">IF(Tabela_padrão__GM_CONTAS_PAGAR_ABERTOS[[#This Row],[SIGLA_MOEDA]]="US$",Tabela_padrão__GM_CONTAS_PAGAR_ABERTOS[[#This Row],[VALOR_DOCUM]]*$D$4,Tabela_padrão__GM_CONTAS_PAGAR_ABERTOS[[#This Row],[SALDO_CONVERTIDO]])</f>
        <v>960</v>
      </c>
      <c r="P15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7" t="s">
        <v>727</v>
      </c>
      <c r="R1577" t="s">
        <v>3322</v>
      </c>
      <c r="S1577" s="1">
        <v>42557</v>
      </c>
      <c r="T1577" t="s">
        <v>3323</v>
      </c>
      <c r="U1577" s="3">
        <v>3.4839000000000002</v>
      </c>
      <c r="V1577" s="2">
        <f>Tabela_padrão__GM_CONTAS_PAGAR_ABERTOS[[#This Row],[PTAX DESEMB]]*Tabela_padrão__GM_CONTAS_PAGAR_ABERTOS[[#This Row],[VALOR_DOCUM]]</f>
        <v>3344.5440000000003</v>
      </c>
    </row>
    <row r="1578" spans="1:22" hidden="1" x14ac:dyDescent="0.2">
      <c r="A1578" t="s">
        <v>17</v>
      </c>
      <c r="B1578" t="s">
        <v>25</v>
      </c>
      <c r="C1578" s="1">
        <v>42552</v>
      </c>
      <c r="D1578" t="s">
        <v>3184</v>
      </c>
      <c r="E1578">
        <v>13115016</v>
      </c>
      <c r="F1578" t="s">
        <v>3324</v>
      </c>
      <c r="G1578" s="4">
        <v>42566</v>
      </c>
      <c r="H1578" t="s">
        <v>21</v>
      </c>
      <c r="I1578" s="2">
        <v>184.11</v>
      </c>
      <c r="J1578">
        <v>0</v>
      </c>
      <c r="K1578" s="2">
        <v>184.11</v>
      </c>
      <c r="L1578" s="3">
        <v>1</v>
      </c>
      <c r="M1578" s="2">
        <v>184.11</v>
      </c>
      <c r="N1578" s="3">
        <f t="array" ref="N1578">$D$4</f>
        <v>3.55</v>
      </c>
      <c r="O1578" s="2">
        <f t="array" ref="O1578">IF(Tabela_padrão__GM_CONTAS_PAGAR_ABERTOS[[#This Row],[SIGLA_MOEDA]]="US$",Tabela_padrão__GM_CONTAS_PAGAR_ABERTOS[[#This Row],[VALOR_DOCUM]]*$D$4,Tabela_padrão__GM_CONTAS_PAGAR_ABERTOS[[#This Row],[SALDO_CONVERTIDO]])</f>
        <v>184.11</v>
      </c>
      <c r="P15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8" t="s">
        <v>28</v>
      </c>
      <c r="R1578" t="s">
        <v>3325</v>
      </c>
      <c r="S1578" s="1">
        <v>42557</v>
      </c>
      <c r="T1578" t="s">
        <v>3326</v>
      </c>
      <c r="U1578" s="3">
        <v>3.2098</v>
      </c>
      <c r="V1578" s="2">
        <f>Tabela_padrão__GM_CONTAS_PAGAR_ABERTOS[[#This Row],[PTAX DESEMB]]*Tabela_padrão__GM_CONTAS_PAGAR_ABERTOS[[#This Row],[VALOR_DOCUM]]</f>
        <v>590.956278</v>
      </c>
    </row>
    <row r="1579" spans="1:22" hidden="1" x14ac:dyDescent="0.2">
      <c r="A1579" t="s">
        <v>17</v>
      </c>
      <c r="B1579" t="s">
        <v>160</v>
      </c>
      <c r="C1579" s="1">
        <v>42549</v>
      </c>
      <c r="D1579" t="s">
        <v>991</v>
      </c>
      <c r="E1579">
        <v>13115016</v>
      </c>
      <c r="F1579" t="s">
        <v>3327</v>
      </c>
      <c r="G1579" s="4">
        <v>42573</v>
      </c>
      <c r="H1579" t="s">
        <v>21</v>
      </c>
      <c r="I1579" s="2">
        <v>2112</v>
      </c>
      <c r="J1579">
        <v>0</v>
      </c>
      <c r="K1579" s="2">
        <v>2112</v>
      </c>
      <c r="L1579" s="3">
        <v>1</v>
      </c>
      <c r="M1579" s="2">
        <v>2112</v>
      </c>
      <c r="N1579" s="3">
        <f t="array" ref="N1579">$D$4</f>
        <v>3.55</v>
      </c>
      <c r="O1579" s="2">
        <f t="array" ref="O1579">IF(Tabela_padrão__GM_CONTAS_PAGAR_ABERTOS[[#This Row],[SIGLA_MOEDA]]="US$",Tabela_padrão__GM_CONTAS_PAGAR_ABERTOS[[#This Row],[VALOR_DOCUM]]*$D$4,Tabela_padrão__GM_CONTAS_PAGAR_ABERTOS[[#This Row],[SALDO_CONVERTIDO]])</f>
        <v>2112</v>
      </c>
      <c r="P15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79" t="s">
        <v>28</v>
      </c>
      <c r="R1579" t="s">
        <v>993</v>
      </c>
      <c r="S1579" s="1">
        <v>42557</v>
      </c>
      <c r="T1579" t="s">
        <v>3328</v>
      </c>
      <c r="U1579" s="3">
        <v>3.3934000000000002</v>
      </c>
      <c r="V1579" s="2">
        <f>Tabela_padrão__GM_CONTAS_PAGAR_ABERTOS[[#This Row],[PTAX DESEMB]]*Tabela_padrão__GM_CONTAS_PAGAR_ABERTOS[[#This Row],[VALOR_DOCUM]]</f>
        <v>7166.8608000000004</v>
      </c>
    </row>
    <row r="1580" spans="1:22" hidden="1" x14ac:dyDescent="0.2">
      <c r="A1580" t="s">
        <v>17</v>
      </c>
      <c r="B1580" t="s">
        <v>25</v>
      </c>
      <c r="C1580" s="1">
        <v>42557</v>
      </c>
      <c r="D1580" t="s">
        <v>1881</v>
      </c>
      <c r="E1580">
        <v>13115016</v>
      </c>
      <c r="F1580" t="s">
        <v>3329</v>
      </c>
      <c r="G1580" s="4">
        <v>42569</v>
      </c>
      <c r="H1580" t="s">
        <v>21</v>
      </c>
      <c r="I1580" s="2">
        <v>205.1</v>
      </c>
      <c r="J1580">
        <v>0</v>
      </c>
      <c r="K1580" s="2">
        <v>205.1</v>
      </c>
      <c r="L1580" s="3">
        <v>1</v>
      </c>
      <c r="M1580" s="2">
        <v>205.1</v>
      </c>
      <c r="N1580" s="3">
        <f t="array" ref="N1580">$D$4</f>
        <v>3.55</v>
      </c>
      <c r="O1580" s="2">
        <f t="array" ref="O1580">IF(Tabela_padrão__GM_CONTAS_PAGAR_ABERTOS[[#This Row],[SIGLA_MOEDA]]="US$",Tabela_padrão__GM_CONTAS_PAGAR_ABERTOS[[#This Row],[VALOR_DOCUM]]*$D$4,Tabela_padrão__GM_CONTAS_PAGAR_ABERTOS[[#This Row],[SALDO_CONVERTIDO]])</f>
        <v>205.1</v>
      </c>
      <c r="P15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0" t="s">
        <v>28</v>
      </c>
      <c r="R1580" t="s">
        <v>1577</v>
      </c>
      <c r="S1580" s="1">
        <v>42557</v>
      </c>
      <c r="T1580" t="s">
        <v>3330</v>
      </c>
      <c r="U1580" s="3">
        <v>3.2904</v>
      </c>
      <c r="V1580" s="2">
        <f>Tabela_padrão__GM_CONTAS_PAGAR_ABERTOS[[#This Row],[PTAX DESEMB]]*Tabela_padrão__GM_CONTAS_PAGAR_ABERTOS[[#This Row],[VALOR_DOCUM]]</f>
        <v>674.86104</v>
      </c>
    </row>
    <row r="1581" spans="1:22" hidden="1" x14ac:dyDescent="0.2">
      <c r="A1581" t="s">
        <v>17</v>
      </c>
      <c r="B1581" t="s">
        <v>25</v>
      </c>
      <c r="C1581" s="1">
        <v>42555</v>
      </c>
      <c r="D1581" t="s">
        <v>2448</v>
      </c>
      <c r="E1581">
        <v>13115005</v>
      </c>
      <c r="F1581" t="s">
        <v>3331</v>
      </c>
      <c r="G1581" s="4">
        <v>42562</v>
      </c>
      <c r="H1581" t="s">
        <v>21</v>
      </c>
      <c r="I1581" s="2">
        <v>379.26</v>
      </c>
      <c r="J1581">
        <v>0</v>
      </c>
      <c r="K1581" s="2">
        <v>379.26</v>
      </c>
      <c r="L1581" s="3">
        <v>1</v>
      </c>
      <c r="M1581" s="2">
        <v>379.26</v>
      </c>
      <c r="N1581" s="3">
        <f t="array" ref="N1581">$D$4</f>
        <v>3.55</v>
      </c>
      <c r="O1581" s="2">
        <f t="array" ref="O1581">IF(Tabela_padrão__GM_CONTAS_PAGAR_ABERTOS[[#This Row],[SIGLA_MOEDA]]="US$",Tabela_padrão__GM_CONTAS_PAGAR_ABERTOS[[#This Row],[VALOR_DOCUM]]*$D$4,Tabela_padrão__GM_CONTAS_PAGAR_ABERTOS[[#This Row],[SALDO_CONVERTIDO]])</f>
        <v>379.26</v>
      </c>
      <c r="P15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1" t="s">
        <v>28</v>
      </c>
      <c r="R1581" t="s">
        <v>1640</v>
      </c>
      <c r="S1581" s="1">
        <v>42557</v>
      </c>
      <c r="T1581" t="s">
        <v>3332</v>
      </c>
      <c r="U1581" s="3">
        <v>3.2298</v>
      </c>
      <c r="V1581" s="2">
        <f>Tabela_padrão__GM_CONTAS_PAGAR_ABERTOS[[#This Row],[PTAX DESEMB]]*Tabela_padrão__GM_CONTAS_PAGAR_ABERTOS[[#This Row],[VALOR_DOCUM]]</f>
        <v>1224.9339479999999</v>
      </c>
    </row>
    <row r="1582" spans="1:22" hidden="1" x14ac:dyDescent="0.2">
      <c r="A1582" t="s">
        <v>17</v>
      </c>
      <c r="B1582" t="s">
        <v>25</v>
      </c>
      <c r="C1582" s="1">
        <v>42555</v>
      </c>
      <c r="D1582" t="s">
        <v>1010</v>
      </c>
      <c r="E1582">
        <v>13115016</v>
      </c>
      <c r="F1582" t="s">
        <v>3333</v>
      </c>
      <c r="G1582" s="4">
        <v>42569</v>
      </c>
      <c r="H1582" t="s">
        <v>21</v>
      </c>
      <c r="I1582" s="2">
        <v>405</v>
      </c>
      <c r="J1582">
        <v>0</v>
      </c>
      <c r="K1582" s="2">
        <v>405</v>
      </c>
      <c r="L1582" s="3">
        <v>1</v>
      </c>
      <c r="M1582" s="2">
        <v>405</v>
      </c>
      <c r="N1582" s="3">
        <f t="array" ref="N1582">$D$4</f>
        <v>3.55</v>
      </c>
      <c r="O1582" s="2">
        <f t="array" ref="O1582">IF(Tabela_padrão__GM_CONTAS_PAGAR_ABERTOS[[#This Row],[SIGLA_MOEDA]]="US$",Tabela_padrão__GM_CONTAS_PAGAR_ABERTOS[[#This Row],[VALOR_DOCUM]]*$D$4,Tabela_padrão__GM_CONTAS_PAGAR_ABERTOS[[#This Row],[SALDO_CONVERTIDO]])</f>
        <v>405</v>
      </c>
      <c r="P15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2" t="s">
        <v>28</v>
      </c>
      <c r="R1582" t="s">
        <v>2368</v>
      </c>
      <c r="S1582" s="1">
        <v>42557</v>
      </c>
      <c r="T1582" t="s">
        <v>3334</v>
      </c>
      <c r="U1582" s="3">
        <v>3.2298</v>
      </c>
      <c r="V1582" s="2">
        <f>Tabela_padrão__GM_CONTAS_PAGAR_ABERTOS[[#This Row],[PTAX DESEMB]]*Tabela_padrão__GM_CONTAS_PAGAR_ABERTOS[[#This Row],[VALOR_DOCUM]]</f>
        <v>1308.069</v>
      </c>
    </row>
    <row r="1583" spans="1:22" hidden="1" x14ac:dyDescent="0.2">
      <c r="A1583" t="s">
        <v>17</v>
      </c>
      <c r="B1583" t="s">
        <v>881</v>
      </c>
      <c r="C1583" s="1">
        <v>42555</v>
      </c>
      <c r="D1583" t="s">
        <v>933</v>
      </c>
      <c r="E1583">
        <v>13115016</v>
      </c>
      <c r="F1583" t="s">
        <v>3335</v>
      </c>
      <c r="G1583" s="4">
        <v>42573</v>
      </c>
      <c r="H1583" t="s">
        <v>21</v>
      </c>
      <c r="I1583" s="2">
        <v>1212.75</v>
      </c>
      <c r="J1583">
        <v>0</v>
      </c>
      <c r="K1583" s="2">
        <v>1212.75</v>
      </c>
      <c r="L1583" s="3">
        <v>1</v>
      </c>
      <c r="M1583" s="2">
        <v>1212.75</v>
      </c>
      <c r="N1583" s="3">
        <f t="array" ref="N1583">$D$4</f>
        <v>3.55</v>
      </c>
      <c r="O1583" s="2">
        <f t="array" ref="O1583">IF(Tabela_padrão__GM_CONTAS_PAGAR_ABERTOS[[#This Row],[SIGLA_MOEDA]]="US$",Tabela_padrão__GM_CONTAS_PAGAR_ABERTOS[[#This Row],[VALOR_DOCUM]]*$D$4,Tabela_padrão__GM_CONTAS_PAGAR_ABERTOS[[#This Row],[SALDO_CONVERTIDO]])</f>
        <v>1212.75</v>
      </c>
      <c r="P15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3" t="s">
        <v>28</v>
      </c>
      <c r="R1583" t="s">
        <v>3336</v>
      </c>
      <c r="S1583" s="1">
        <v>42557</v>
      </c>
      <c r="T1583" t="s">
        <v>3337</v>
      </c>
      <c r="U1583" s="3">
        <v>3.2298</v>
      </c>
      <c r="V1583" s="2">
        <f>Tabela_padrão__GM_CONTAS_PAGAR_ABERTOS[[#This Row],[PTAX DESEMB]]*Tabela_padrão__GM_CONTAS_PAGAR_ABERTOS[[#This Row],[VALOR_DOCUM]]</f>
        <v>3916.93995</v>
      </c>
    </row>
    <row r="1584" spans="1:22" hidden="1" x14ac:dyDescent="0.2">
      <c r="A1584" t="s">
        <v>17</v>
      </c>
      <c r="B1584" t="s">
        <v>25</v>
      </c>
      <c r="C1584" s="1">
        <v>42555</v>
      </c>
      <c r="D1584" t="s">
        <v>2552</v>
      </c>
      <c r="E1584">
        <v>13115016</v>
      </c>
      <c r="F1584" t="s">
        <v>3338</v>
      </c>
      <c r="G1584" s="4">
        <v>42579</v>
      </c>
      <c r="H1584" t="s">
        <v>21</v>
      </c>
      <c r="I1584" s="2">
        <v>1664</v>
      </c>
      <c r="J1584">
        <v>0</v>
      </c>
      <c r="K1584" s="2">
        <v>1664</v>
      </c>
      <c r="L1584" s="3">
        <v>1</v>
      </c>
      <c r="M1584" s="2">
        <v>1664</v>
      </c>
      <c r="N1584" s="3">
        <f t="array" ref="N1584">$D$4</f>
        <v>3.55</v>
      </c>
      <c r="O1584" s="2">
        <f t="array" ref="O1584">IF(Tabela_padrão__GM_CONTAS_PAGAR_ABERTOS[[#This Row],[SIGLA_MOEDA]]="US$",Tabela_padrão__GM_CONTAS_PAGAR_ABERTOS[[#This Row],[VALOR_DOCUM]]*$D$4,Tabela_padrão__GM_CONTAS_PAGAR_ABERTOS[[#This Row],[SALDO_CONVERTIDO]])</f>
        <v>1664</v>
      </c>
      <c r="P15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4" t="s">
        <v>28</v>
      </c>
      <c r="R1584" t="s">
        <v>2537</v>
      </c>
      <c r="S1584" s="1">
        <v>42557</v>
      </c>
      <c r="T1584" t="s">
        <v>3339</v>
      </c>
      <c r="U1584" s="3">
        <v>3.2298</v>
      </c>
      <c r="V1584" s="2">
        <f>Tabela_padrão__GM_CONTAS_PAGAR_ABERTOS[[#This Row],[PTAX DESEMB]]*Tabela_padrão__GM_CONTAS_PAGAR_ABERTOS[[#This Row],[VALOR_DOCUM]]</f>
        <v>5374.3872000000001</v>
      </c>
    </row>
    <row r="1585" spans="1:22" hidden="1" x14ac:dyDescent="0.2">
      <c r="A1585" t="s">
        <v>17</v>
      </c>
      <c r="B1585" t="s">
        <v>323</v>
      </c>
      <c r="C1585" s="1">
        <v>42542</v>
      </c>
      <c r="D1585" t="s">
        <v>417</v>
      </c>
      <c r="E1585">
        <v>13115016</v>
      </c>
      <c r="F1585" t="s">
        <v>3340</v>
      </c>
      <c r="G1585" s="4">
        <v>42566</v>
      </c>
      <c r="H1585" t="s">
        <v>21</v>
      </c>
      <c r="I1585" s="2">
        <v>442.4</v>
      </c>
      <c r="J1585">
        <v>0</v>
      </c>
      <c r="K1585" s="2">
        <v>442.4</v>
      </c>
      <c r="L1585" s="3">
        <v>1</v>
      </c>
      <c r="M1585" s="2">
        <v>442.4</v>
      </c>
      <c r="N1585" s="3">
        <f t="array" ref="N1585">$D$4</f>
        <v>3.55</v>
      </c>
      <c r="O1585" s="2">
        <f t="array" ref="O1585">IF(Tabela_padrão__GM_CONTAS_PAGAR_ABERTOS[[#This Row],[SIGLA_MOEDA]]="US$",Tabela_padrão__GM_CONTAS_PAGAR_ABERTOS[[#This Row],[VALOR_DOCUM]]*$D$4,Tabela_padrão__GM_CONTAS_PAGAR_ABERTOS[[#This Row],[SALDO_CONVERTIDO]])</f>
        <v>442.4</v>
      </c>
      <c r="P15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5" t="s">
        <v>28</v>
      </c>
      <c r="R1585" t="s">
        <v>925</v>
      </c>
      <c r="S1585" s="1">
        <v>42557</v>
      </c>
      <c r="T1585" t="s">
        <v>3341</v>
      </c>
      <c r="U1585" s="3">
        <v>3.3835000000000002</v>
      </c>
      <c r="V1585" s="2">
        <f>Tabela_padrão__GM_CONTAS_PAGAR_ABERTOS[[#This Row],[PTAX DESEMB]]*Tabela_padrão__GM_CONTAS_PAGAR_ABERTOS[[#This Row],[VALOR_DOCUM]]</f>
        <v>1496.8604</v>
      </c>
    </row>
    <row r="1586" spans="1:22" hidden="1" x14ac:dyDescent="0.2">
      <c r="A1586" t="s">
        <v>17</v>
      </c>
      <c r="B1586" t="s">
        <v>18</v>
      </c>
      <c r="C1586" s="1">
        <v>42548</v>
      </c>
      <c r="D1586" t="s">
        <v>746</v>
      </c>
      <c r="E1586">
        <v>13130011</v>
      </c>
      <c r="F1586" t="s">
        <v>3342</v>
      </c>
      <c r="G1586" s="4">
        <v>42569</v>
      </c>
      <c r="H1586" t="s">
        <v>21</v>
      </c>
      <c r="I1586" s="2">
        <v>56.78</v>
      </c>
      <c r="J1586">
        <v>0</v>
      </c>
      <c r="K1586" s="2">
        <v>56.78</v>
      </c>
      <c r="L1586" s="3">
        <v>1</v>
      </c>
      <c r="M1586" s="2">
        <v>56.78</v>
      </c>
      <c r="N1586" s="3">
        <f t="array" ref="N1586">$D$4</f>
        <v>3.55</v>
      </c>
      <c r="O1586" s="2">
        <f t="array" ref="O1586">IF(Tabela_padrão__GM_CONTAS_PAGAR_ABERTOS[[#This Row],[SIGLA_MOEDA]]="US$",Tabela_padrão__GM_CONTAS_PAGAR_ABERTOS[[#This Row],[VALOR_DOCUM]]*$D$4,Tabela_padrão__GM_CONTAS_PAGAR_ABERTOS[[#This Row],[SALDO_CONVERTIDO]])</f>
        <v>56.78</v>
      </c>
      <c r="P15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6" t="s">
        <v>938</v>
      </c>
      <c r="R1586" t="s">
        <v>3343</v>
      </c>
      <c r="S1586" s="1">
        <v>42557</v>
      </c>
      <c r="T1586" t="s">
        <v>3344</v>
      </c>
      <c r="U1586" s="3">
        <v>3.3772000000000002</v>
      </c>
      <c r="V1586" s="2">
        <f>Tabela_padrão__GM_CONTAS_PAGAR_ABERTOS[[#This Row],[PTAX DESEMB]]*Tabela_padrão__GM_CONTAS_PAGAR_ABERTOS[[#This Row],[VALOR_DOCUM]]</f>
        <v>191.75741600000001</v>
      </c>
    </row>
    <row r="1587" spans="1:22" hidden="1" x14ac:dyDescent="0.2">
      <c r="A1587" t="s">
        <v>17</v>
      </c>
      <c r="B1587" t="s">
        <v>18</v>
      </c>
      <c r="C1587" s="1">
        <v>42541</v>
      </c>
      <c r="D1587" t="s">
        <v>3345</v>
      </c>
      <c r="E1587">
        <v>17101001</v>
      </c>
      <c r="F1587" t="s">
        <v>3346</v>
      </c>
      <c r="G1587" s="4">
        <v>42541</v>
      </c>
      <c r="H1587" t="s">
        <v>21</v>
      </c>
      <c r="I1587" s="2">
        <v>279000</v>
      </c>
      <c r="K1587" s="2">
        <v>279000</v>
      </c>
      <c r="L1587" s="3">
        <v>1</v>
      </c>
      <c r="M1587" s="2">
        <v>279000</v>
      </c>
      <c r="N1587" s="3">
        <f t="array" ref="N1587">$D$4</f>
        <v>3.55</v>
      </c>
      <c r="O1587" s="2">
        <f t="array" ref="O1587">IF(Tabela_padrão__GM_CONTAS_PAGAR_ABERTOS[[#This Row],[SIGLA_MOEDA]]="US$",Tabela_padrão__GM_CONTAS_PAGAR_ABERTOS[[#This Row],[VALOR_DOCUM]]*$D$4,Tabela_padrão__GM_CONTAS_PAGAR_ABERTOS[[#This Row],[SALDO_CONVERTIDO]])</f>
        <v>279000</v>
      </c>
      <c r="P15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7" t="s">
        <v>597</v>
      </c>
      <c r="R1587" t="s">
        <v>3347</v>
      </c>
      <c r="S1587" s="1">
        <v>42557</v>
      </c>
      <c r="T1587" t="s">
        <v>3348</v>
      </c>
      <c r="U1587" s="3">
        <v>3.4371999999999998</v>
      </c>
      <c r="V1587" s="2">
        <f>Tabela_padrão__GM_CONTAS_PAGAR_ABERTOS[[#This Row],[PTAX DESEMB]]*Tabela_padrão__GM_CONTAS_PAGAR_ABERTOS[[#This Row],[VALOR_DOCUM]]</f>
        <v>958978.79999999993</v>
      </c>
    </row>
    <row r="1588" spans="1:22" hidden="1" x14ac:dyDescent="0.2">
      <c r="A1588" t="s">
        <v>17</v>
      </c>
      <c r="B1588" t="s">
        <v>202</v>
      </c>
      <c r="C1588" s="1">
        <v>42543</v>
      </c>
      <c r="D1588" t="s">
        <v>548</v>
      </c>
      <c r="E1588">
        <v>15101003</v>
      </c>
      <c r="F1588" t="s">
        <v>1050</v>
      </c>
      <c r="G1588" s="4">
        <v>42564</v>
      </c>
      <c r="H1588" t="s">
        <v>21</v>
      </c>
      <c r="I1588" s="2">
        <v>1230</v>
      </c>
      <c r="J1588">
        <v>0</v>
      </c>
      <c r="K1588" s="2">
        <v>1230</v>
      </c>
      <c r="L1588" s="3">
        <v>1</v>
      </c>
      <c r="M1588" s="2">
        <v>1230</v>
      </c>
      <c r="N1588" s="3">
        <f t="array" ref="N1588">$D$4</f>
        <v>3.55</v>
      </c>
      <c r="O1588" s="2">
        <f t="array" ref="O1588">IF(Tabela_padrão__GM_CONTAS_PAGAR_ABERTOS[[#This Row],[SIGLA_MOEDA]]="US$",Tabela_padrão__GM_CONTAS_PAGAR_ABERTOS[[#This Row],[VALOR_DOCUM]]*$D$4,Tabela_padrão__GM_CONTAS_PAGAR_ABERTOS[[#This Row],[SALDO_CONVERTIDO]])</f>
        <v>1230</v>
      </c>
      <c r="P15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8" t="s">
        <v>28</v>
      </c>
      <c r="R1588" t="s">
        <v>1051</v>
      </c>
      <c r="S1588" s="1">
        <v>42557</v>
      </c>
      <c r="T1588" t="s">
        <v>3349</v>
      </c>
      <c r="U1588" s="3">
        <v>3.3896999999999999</v>
      </c>
      <c r="V1588" s="2">
        <f>Tabela_padrão__GM_CONTAS_PAGAR_ABERTOS[[#This Row],[PTAX DESEMB]]*Tabela_padrão__GM_CONTAS_PAGAR_ABERTOS[[#This Row],[VALOR_DOCUM]]</f>
        <v>4169.3310000000001</v>
      </c>
    </row>
    <row r="1589" spans="1:22" hidden="1" x14ac:dyDescent="0.2">
      <c r="A1589" t="s">
        <v>17</v>
      </c>
      <c r="B1589" t="s">
        <v>202</v>
      </c>
      <c r="C1589" s="1">
        <v>42536</v>
      </c>
      <c r="D1589" t="s">
        <v>3350</v>
      </c>
      <c r="E1589">
        <v>13115026</v>
      </c>
      <c r="F1589" t="s">
        <v>3351</v>
      </c>
      <c r="G1589" s="4">
        <v>42581</v>
      </c>
      <c r="H1589" t="s">
        <v>21</v>
      </c>
      <c r="I1589" s="2">
        <v>300</v>
      </c>
      <c r="K1589" s="2">
        <v>300</v>
      </c>
      <c r="L1589" s="3">
        <v>1</v>
      </c>
      <c r="M1589" s="2">
        <v>300</v>
      </c>
      <c r="N1589" s="3">
        <f t="array" ref="N1589">$D$4</f>
        <v>3.55</v>
      </c>
      <c r="O1589" s="2">
        <f t="array" ref="O1589">IF(Tabela_padrão__GM_CONTAS_PAGAR_ABERTOS[[#This Row],[SIGLA_MOEDA]]="US$",Tabela_padrão__GM_CONTAS_PAGAR_ABERTOS[[#This Row],[VALOR_DOCUM]]*$D$4,Tabela_padrão__GM_CONTAS_PAGAR_ABERTOS[[#This Row],[SALDO_CONVERTIDO]])</f>
        <v>300</v>
      </c>
      <c r="P15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89" t="s">
        <v>28</v>
      </c>
      <c r="R1589" t="s">
        <v>3352</v>
      </c>
      <c r="S1589" s="1">
        <v>42557</v>
      </c>
      <c r="T1589" t="s">
        <v>3353</v>
      </c>
      <c r="U1589" s="3">
        <v>3.4839000000000002</v>
      </c>
      <c r="V1589" s="2">
        <f>Tabela_padrão__GM_CONTAS_PAGAR_ABERTOS[[#This Row],[PTAX DESEMB]]*Tabela_padrão__GM_CONTAS_PAGAR_ABERTOS[[#This Row],[VALOR_DOCUM]]</f>
        <v>1045.17</v>
      </c>
    </row>
    <row r="1590" spans="1:22" hidden="1" x14ac:dyDescent="0.2">
      <c r="A1590" t="s">
        <v>17</v>
      </c>
      <c r="B1590" t="s">
        <v>25</v>
      </c>
      <c r="C1590" s="1">
        <v>42557</v>
      </c>
      <c r="D1590" t="s">
        <v>746</v>
      </c>
      <c r="E1590">
        <v>13115006</v>
      </c>
      <c r="F1590" t="s">
        <v>3354</v>
      </c>
      <c r="G1590" s="4">
        <v>42569</v>
      </c>
      <c r="H1590" t="s">
        <v>21</v>
      </c>
      <c r="I1590" s="2">
        <v>808.46</v>
      </c>
      <c r="J1590">
        <v>0</v>
      </c>
      <c r="K1590" s="2">
        <v>808.46</v>
      </c>
      <c r="L1590" s="3">
        <v>1</v>
      </c>
      <c r="M1590" s="2">
        <v>808.46</v>
      </c>
      <c r="N1590" s="3">
        <f t="array" ref="N1590">$D$4</f>
        <v>3.55</v>
      </c>
      <c r="O1590" s="2">
        <f t="array" ref="O1590">IF(Tabela_padrão__GM_CONTAS_PAGAR_ABERTOS[[#This Row],[SIGLA_MOEDA]]="US$",Tabela_padrão__GM_CONTAS_PAGAR_ABERTOS[[#This Row],[VALOR_DOCUM]]*$D$4,Tabela_padrão__GM_CONTAS_PAGAR_ABERTOS[[#This Row],[SALDO_CONVERTIDO]])</f>
        <v>808.46</v>
      </c>
      <c r="P15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0" t="s">
        <v>28</v>
      </c>
      <c r="R1590" t="s">
        <v>3355</v>
      </c>
      <c r="S1590" s="1">
        <v>42557</v>
      </c>
      <c r="T1590" t="s">
        <v>3356</v>
      </c>
      <c r="U1590" s="3">
        <v>3.2904</v>
      </c>
      <c r="V1590" s="2">
        <f>Tabela_padrão__GM_CONTAS_PAGAR_ABERTOS[[#This Row],[PTAX DESEMB]]*Tabela_padrão__GM_CONTAS_PAGAR_ABERTOS[[#This Row],[VALOR_DOCUM]]</f>
        <v>2660.1567840000002</v>
      </c>
    </row>
    <row r="1591" spans="1:22" hidden="1" x14ac:dyDescent="0.2">
      <c r="A1591" t="s">
        <v>17</v>
      </c>
      <c r="B1591" t="s">
        <v>202</v>
      </c>
      <c r="C1591" s="1">
        <v>42541</v>
      </c>
      <c r="D1591" t="s">
        <v>2590</v>
      </c>
      <c r="E1591">
        <v>13115016</v>
      </c>
      <c r="F1591" t="s">
        <v>3357</v>
      </c>
      <c r="G1591" s="4">
        <v>42561</v>
      </c>
      <c r="H1591" t="s">
        <v>21</v>
      </c>
      <c r="I1591" s="2">
        <v>1446.98</v>
      </c>
      <c r="J1591">
        <v>0</v>
      </c>
      <c r="K1591" s="2">
        <v>1446.98</v>
      </c>
      <c r="L1591" s="3">
        <v>1</v>
      </c>
      <c r="M1591" s="2">
        <v>1446.98</v>
      </c>
      <c r="N1591" s="3">
        <f t="array" ref="N1591">$D$4</f>
        <v>3.55</v>
      </c>
      <c r="O1591" s="2">
        <f t="array" ref="O1591">IF(Tabela_padrão__GM_CONTAS_PAGAR_ABERTOS[[#This Row],[SIGLA_MOEDA]]="US$",Tabela_padrão__GM_CONTAS_PAGAR_ABERTOS[[#This Row],[VALOR_DOCUM]]*$D$4,Tabela_padrão__GM_CONTAS_PAGAR_ABERTOS[[#This Row],[SALDO_CONVERTIDO]])</f>
        <v>1446.98</v>
      </c>
      <c r="P15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1" t="s">
        <v>28</v>
      </c>
      <c r="R1591" t="s">
        <v>1643</v>
      </c>
      <c r="S1591" s="1">
        <v>42557</v>
      </c>
      <c r="T1591" t="s">
        <v>3358</v>
      </c>
      <c r="U1591" s="3">
        <v>3.4371999999999998</v>
      </c>
      <c r="V1591" s="2">
        <f>Tabela_padrão__GM_CONTAS_PAGAR_ABERTOS[[#This Row],[PTAX DESEMB]]*Tabela_padrão__GM_CONTAS_PAGAR_ABERTOS[[#This Row],[VALOR_DOCUM]]</f>
        <v>4973.5596559999994</v>
      </c>
    </row>
    <row r="1592" spans="1:22" hidden="1" x14ac:dyDescent="0.2">
      <c r="A1592" t="s">
        <v>17</v>
      </c>
      <c r="B1592" t="s">
        <v>323</v>
      </c>
      <c r="C1592" s="1">
        <v>42556</v>
      </c>
      <c r="D1592" t="s">
        <v>3359</v>
      </c>
      <c r="E1592">
        <v>13101011</v>
      </c>
      <c r="F1592" t="s">
        <v>3360</v>
      </c>
      <c r="G1592" s="4">
        <v>42561</v>
      </c>
      <c r="H1592" t="s">
        <v>21</v>
      </c>
      <c r="I1592" s="2">
        <v>4050</v>
      </c>
      <c r="J1592">
        <v>0</v>
      </c>
      <c r="K1592" s="2">
        <v>4050</v>
      </c>
      <c r="L1592" s="3">
        <v>1</v>
      </c>
      <c r="M1592" s="2">
        <v>4050</v>
      </c>
      <c r="N1592" s="3">
        <f t="array" ref="N1592">$D$4</f>
        <v>3.55</v>
      </c>
      <c r="O1592" s="2">
        <f t="array" ref="O1592">IF(Tabela_padrão__GM_CONTAS_PAGAR_ABERTOS[[#This Row],[SIGLA_MOEDA]]="US$",Tabela_padrão__GM_CONTAS_PAGAR_ABERTOS[[#This Row],[VALOR_DOCUM]]*$D$4,Tabela_padrão__GM_CONTAS_PAGAR_ABERTOS[[#This Row],[SALDO_CONVERTIDO]])</f>
        <v>4050</v>
      </c>
      <c r="P15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2" t="s">
        <v>2398</v>
      </c>
      <c r="R1592" t="s">
        <v>3361</v>
      </c>
      <c r="S1592" s="1">
        <v>42557</v>
      </c>
      <c r="T1592" t="s">
        <v>3362</v>
      </c>
      <c r="U1592" s="3">
        <v>3.2480000000000002</v>
      </c>
      <c r="V1592" s="2">
        <f>Tabela_padrão__GM_CONTAS_PAGAR_ABERTOS[[#This Row],[PTAX DESEMB]]*Tabela_padrão__GM_CONTAS_PAGAR_ABERTOS[[#This Row],[VALOR_DOCUM]]</f>
        <v>13154.400000000001</v>
      </c>
    </row>
    <row r="1593" spans="1:22" hidden="1" x14ac:dyDescent="0.2">
      <c r="A1593" t="s">
        <v>17</v>
      </c>
      <c r="B1593" t="s">
        <v>18</v>
      </c>
      <c r="C1593" s="1">
        <v>42556</v>
      </c>
      <c r="D1593" t="s">
        <v>45</v>
      </c>
      <c r="E1593">
        <v>19105010</v>
      </c>
      <c r="F1593" t="s">
        <v>3363</v>
      </c>
      <c r="G1593" s="4">
        <v>42560</v>
      </c>
      <c r="H1593" t="s">
        <v>21</v>
      </c>
      <c r="I1593" s="2">
        <v>1408.47</v>
      </c>
      <c r="J1593">
        <v>0</v>
      </c>
      <c r="K1593" s="2">
        <v>1408.47</v>
      </c>
      <c r="L1593" s="3">
        <v>1</v>
      </c>
      <c r="M1593" s="2">
        <v>1408.47</v>
      </c>
      <c r="N1593" s="3">
        <f t="array" ref="N1593">$D$4</f>
        <v>3.55</v>
      </c>
      <c r="O1593" s="2">
        <f t="array" ref="O1593">IF(Tabela_padrão__GM_CONTAS_PAGAR_ABERTOS[[#This Row],[SIGLA_MOEDA]]="US$",Tabela_padrão__GM_CONTAS_PAGAR_ABERTOS[[#This Row],[VALOR_DOCUM]]*$D$4,Tabela_padrão__GM_CONTAS_PAGAR_ABERTOS[[#This Row],[SALDO_CONVERTIDO]])</f>
        <v>1408.47</v>
      </c>
      <c r="P15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3" t="s">
        <v>920</v>
      </c>
      <c r="R1593" t="s">
        <v>3364</v>
      </c>
      <c r="S1593" s="1">
        <v>42557</v>
      </c>
      <c r="T1593" t="s">
        <v>3365</v>
      </c>
      <c r="U1593" s="3">
        <v>3.2480000000000002</v>
      </c>
      <c r="V1593" s="2">
        <f>Tabela_padrão__GM_CONTAS_PAGAR_ABERTOS[[#This Row],[PTAX DESEMB]]*Tabela_padrão__GM_CONTAS_PAGAR_ABERTOS[[#This Row],[VALOR_DOCUM]]</f>
        <v>4574.7105600000004</v>
      </c>
    </row>
    <row r="1594" spans="1:22" hidden="1" x14ac:dyDescent="0.2">
      <c r="A1594" t="s">
        <v>17</v>
      </c>
      <c r="B1594" t="s">
        <v>202</v>
      </c>
      <c r="C1594" s="1">
        <v>42544</v>
      </c>
      <c r="D1594" t="s">
        <v>1914</v>
      </c>
      <c r="E1594">
        <v>13115001</v>
      </c>
      <c r="F1594" t="s">
        <v>3366</v>
      </c>
      <c r="G1594" s="4">
        <v>42566</v>
      </c>
      <c r="H1594" t="s">
        <v>21</v>
      </c>
      <c r="I1594" s="2">
        <v>201.92</v>
      </c>
      <c r="J1594">
        <v>0</v>
      </c>
      <c r="K1594" s="2">
        <v>201.92</v>
      </c>
      <c r="L1594" s="3">
        <v>1</v>
      </c>
      <c r="M1594" s="2">
        <v>201.92</v>
      </c>
      <c r="N1594" s="3">
        <f t="array" ref="N1594">$D$4</f>
        <v>3.55</v>
      </c>
      <c r="O1594" s="2">
        <f t="array" ref="O1594">IF(Tabela_padrão__GM_CONTAS_PAGAR_ABERTOS[[#This Row],[SIGLA_MOEDA]]="US$",Tabela_padrão__GM_CONTAS_PAGAR_ABERTOS[[#This Row],[VALOR_DOCUM]]*$D$4,Tabela_padrão__GM_CONTAS_PAGAR_ABERTOS[[#This Row],[SALDO_CONVERTIDO]])</f>
        <v>201.92</v>
      </c>
      <c r="P15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4" t="s">
        <v>28</v>
      </c>
      <c r="R1594" t="s">
        <v>720</v>
      </c>
      <c r="S1594" s="1">
        <v>42557</v>
      </c>
      <c r="T1594" t="s">
        <v>3367</v>
      </c>
      <c r="U1594" s="3">
        <v>3.3883000000000001</v>
      </c>
      <c r="V1594" s="2">
        <f>Tabela_padrão__GM_CONTAS_PAGAR_ABERTOS[[#This Row],[PTAX DESEMB]]*Tabela_padrão__GM_CONTAS_PAGAR_ABERTOS[[#This Row],[VALOR_DOCUM]]</f>
        <v>684.16553599999997</v>
      </c>
    </row>
    <row r="1595" spans="1:22" hidden="1" x14ac:dyDescent="0.2">
      <c r="A1595" t="s">
        <v>285</v>
      </c>
      <c r="B1595" t="s">
        <v>18</v>
      </c>
      <c r="C1595" s="1">
        <v>42552</v>
      </c>
      <c r="D1595" t="s">
        <v>3368</v>
      </c>
      <c r="E1595">
        <v>15101003</v>
      </c>
      <c r="F1595" t="s">
        <v>3369</v>
      </c>
      <c r="G1595" s="4">
        <v>42562</v>
      </c>
      <c r="H1595" t="s">
        <v>21</v>
      </c>
      <c r="I1595" s="2">
        <v>4200</v>
      </c>
      <c r="J1595">
        <v>0</v>
      </c>
      <c r="K1595" s="2">
        <v>4200</v>
      </c>
      <c r="L1595" s="3">
        <v>1</v>
      </c>
      <c r="M1595" s="2">
        <v>4200</v>
      </c>
      <c r="N1595" s="3">
        <f t="array" ref="N1595">$D$4</f>
        <v>3.55</v>
      </c>
      <c r="O1595" s="2">
        <f t="array" ref="O1595">IF(Tabela_padrão__GM_CONTAS_PAGAR_ABERTOS[[#This Row],[SIGLA_MOEDA]]="US$",Tabela_padrão__GM_CONTAS_PAGAR_ABERTOS[[#This Row],[VALOR_DOCUM]]*$D$4,Tabela_padrão__GM_CONTAS_PAGAR_ABERTOS[[#This Row],[SALDO_CONVERTIDO]])</f>
        <v>4200</v>
      </c>
      <c r="P15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5" t="s">
        <v>28</v>
      </c>
      <c r="R1595" t="s">
        <v>634</v>
      </c>
      <c r="S1595" s="1">
        <v>42557</v>
      </c>
      <c r="T1595" t="s">
        <v>3370</v>
      </c>
      <c r="U1595" s="3">
        <v>3.2098</v>
      </c>
      <c r="V1595" s="2">
        <f>Tabela_padrão__GM_CONTAS_PAGAR_ABERTOS[[#This Row],[PTAX DESEMB]]*Tabela_padrão__GM_CONTAS_PAGAR_ABERTOS[[#This Row],[VALOR_DOCUM]]</f>
        <v>13481.16</v>
      </c>
    </row>
    <row r="1596" spans="1:22" hidden="1" x14ac:dyDescent="0.2">
      <c r="A1596" t="s">
        <v>17</v>
      </c>
      <c r="B1596" t="s">
        <v>202</v>
      </c>
      <c r="C1596" s="1">
        <v>42555</v>
      </c>
      <c r="D1596" t="s">
        <v>548</v>
      </c>
      <c r="E1596">
        <v>13115002</v>
      </c>
      <c r="F1596" t="s">
        <v>3371</v>
      </c>
      <c r="G1596" s="4">
        <v>42572</v>
      </c>
      <c r="H1596" t="s">
        <v>21</v>
      </c>
      <c r="I1596" s="2">
        <v>129.76</v>
      </c>
      <c r="J1596">
        <v>0</v>
      </c>
      <c r="K1596" s="2">
        <v>129.76</v>
      </c>
      <c r="L1596" s="3">
        <v>1</v>
      </c>
      <c r="M1596" s="2">
        <v>129.76</v>
      </c>
      <c r="N1596" s="3">
        <f t="array" ref="N1596">$D$4</f>
        <v>3.55</v>
      </c>
      <c r="O1596" s="2">
        <f t="array" ref="O1596">IF(Tabela_padrão__GM_CONTAS_PAGAR_ABERTOS[[#This Row],[SIGLA_MOEDA]]="US$",Tabela_padrão__GM_CONTAS_PAGAR_ABERTOS[[#This Row],[VALOR_DOCUM]]*$D$4,Tabela_padrão__GM_CONTAS_PAGAR_ABERTOS[[#This Row],[SALDO_CONVERTIDO]])</f>
        <v>129.76</v>
      </c>
      <c r="P15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6" t="s">
        <v>28</v>
      </c>
      <c r="R1596" t="s">
        <v>3083</v>
      </c>
      <c r="S1596" s="1">
        <v>42557</v>
      </c>
      <c r="T1596" t="s">
        <v>3372</v>
      </c>
      <c r="U1596" s="3">
        <v>3.2298</v>
      </c>
      <c r="V1596" s="2">
        <f>Tabela_padrão__GM_CONTAS_PAGAR_ABERTOS[[#This Row],[PTAX DESEMB]]*Tabela_padrão__GM_CONTAS_PAGAR_ABERTOS[[#This Row],[VALOR_DOCUM]]</f>
        <v>419.09884799999998</v>
      </c>
    </row>
    <row r="1597" spans="1:22" hidden="1" x14ac:dyDescent="0.2">
      <c r="A1597" t="s">
        <v>17</v>
      </c>
      <c r="B1597" t="s">
        <v>25</v>
      </c>
      <c r="C1597" s="1">
        <v>42548</v>
      </c>
      <c r="D1597" t="s">
        <v>417</v>
      </c>
      <c r="E1597">
        <v>13115016</v>
      </c>
      <c r="F1597" t="s">
        <v>3373</v>
      </c>
      <c r="G1597" s="4">
        <v>42566</v>
      </c>
      <c r="H1597" t="s">
        <v>21</v>
      </c>
      <c r="I1597" s="2">
        <v>4938.18</v>
      </c>
      <c r="J1597">
        <v>0</v>
      </c>
      <c r="K1597" s="2">
        <v>4938.18</v>
      </c>
      <c r="L1597" s="3">
        <v>1</v>
      </c>
      <c r="M1597" s="2">
        <v>4938.18</v>
      </c>
      <c r="N1597" s="3">
        <f t="array" ref="N1597">$D$4</f>
        <v>3.55</v>
      </c>
      <c r="O1597" s="2">
        <f t="array" ref="O1597">IF(Tabela_padrão__GM_CONTAS_PAGAR_ABERTOS[[#This Row],[SIGLA_MOEDA]]="US$",Tabela_padrão__GM_CONTAS_PAGAR_ABERTOS[[#This Row],[VALOR_DOCUM]]*$D$4,Tabela_padrão__GM_CONTAS_PAGAR_ABERTOS[[#This Row],[SALDO_CONVERTIDO]])</f>
        <v>4938.18</v>
      </c>
      <c r="P15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7" t="s">
        <v>28</v>
      </c>
      <c r="R1597" t="s">
        <v>3374</v>
      </c>
      <c r="S1597" s="1">
        <v>42557</v>
      </c>
      <c r="T1597" t="s">
        <v>3375</v>
      </c>
      <c r="U1597" s="3">
        <v>3.3772000000000002</v>
      </c>
      <c r="V1597" s="2">
        <f>Tabela_padrão__GM_CONTAS_PAGAR_ABERTOS[[#This Row],[PTAX DESEMB]]*Tabela_padrão__GM_CONTAS_PAGAR_ABERTOS[[#This Row],[VALOR_DOCUM]]</f>
        <v>16677.221496000002</v>
      </c>
    </row>
    <row r="1598" spans="1:22" hidden="1" x14ac:dyDescent="0.2">
      <c r="A1598" t="s">
        <v>17</v>
      </c>
      <c r="B1598" t="s">
        <v>25</v>
      </c>
      <c r="C1598" s="1">
        <v>42548</v>
      </c>
      <c r="D1598" t="s">
        <v>417</v>
      </c>
      <c r="E1598">
        <v>13115016</v>
      </c>
      <c r="F1598" t="s">
        <v>3376</v>
      </c>
      <c r="G1598" s="4">
        <v>42566</v>
      </c>
      <c r="H1598" t="s">
        <v>21</v>
      </c>
      <c r="I1598" s="2">
        <v>2547.84</v>
      </c>
      <c r="J1598">
        <v>0</v>
      </c>
      <c r="K1598" s="2">
        <v>2547.84</v>
      </c>
      <c r="L1598" s="3">
        <v>1</v>
      </c>
      <c r="M1598" s="2">
        <v>2547.84</v>
      </c>
      <c r="N1598" s="3">
        <f t="array" ref="N1598">$D$4</f>
        <v>3.55</v>
      </c>
      <c r="O1598" s="2">
        <f t="array" ref="O1598">IF(Tabela_padrão__GM_CONTAS_PAGAR_ABERTOS[[#This Row],[SIGLA_MOEDA]]="US$",Tabela_padrão__GM_CONTAS_PAGAR_ABERTOS[[#This Row],[VALOR_DOCUM]]*$D$4,Tabela_padrão__GM_CONTAS_PAGAR_ABERTOS[[#This Row],[SALDO_CONVERTIDO]])</f>
        <v>2547.84</v>
      </c>
      <c r="P15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8" t="s">
        <v>28</v>
      </c>
      <c r="R1598" t="s">
        <v>3377</v>
      </c>
      <c r="S1598" s="1">
        <v>42557</v>
      </c>
      <c r="T1598" t="s">
        <v>3378</v>
      </c>
      <c r="U1598" s="3">
        <v>3.3772000000000002</v>
      </c>
      <c r="V1598" s="2">
        <f>Tabela_padrão__GM_CONTAS_PAGAR_ABERTOS[[#This Row],[PTAX DESEMB]]*Tabela_padrão__GM_CONTAS_PAGAR_ABERTOS[[#This Row],[VALOR_DOCUM]]</f>
        <v>8604.5652480000008</v>
      </c>
    </row>
    <row r="1599" spans="1:22" hidden="1" x14ac:dyDescent="0.2">
      <c r="A1599" t="s">
        <v>17</v>
      </c>
      <c r="B1599" t="s">
        <v>202</v>
      </c>
      <c r="C1599" s="1">
        <v>42544</v>
      </c>
      <c r="D1599" t="s">
        <v>1914</v>
      </c>
      <c r="E1599">
        <v>13115001</v>
      </c>
      <c r="F1599" t="s">
        <v>3379</v>
      </c>
      <c r="G1599" s="4">
        <v>42566</v>
      </c>
      <c r="H1599" t="s">
        <v>21</v>
      </c>
      <c r="I1599" s="2">
        <v>162</v>
      </c>
      <c r="J1599">
        <v>0</v>
      </c>
      <c r="K1599" s="2">
        <v>162</v>
      </c>
      <c r="L1599" s="3">
        <v>1</v>
      </c>
      <c r="M1599" s="2">
        <v>162</v>
      </c>
      <c r="N1599" s="3">
        <f t="array" ref="N1599">$D$4</f>
        <v>3.55</v>
      </c>
      <c r="O1599" s="2">
        <f t="array" ref="O1599">IF(Tabela_padrão__GM_CONTAS_PAGAR_ABERTOS[[#This Row],[SIGLA_MOEDA]]="US$",Tabela_padrão__GM_CONTAS_PAGAR_ABERTOS[[#This Row],[VALOR_DOCUM]]*$D$4,Tabela_padrão__GM_CONTAS_PAGAR_ABERTOS[[#This Row],[SALDO_CONVERTIDO]])</f>
        <v>162</v>
      </c>
      <c r="P15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599" t="s">
        <v>28</v>
      </c>
      <c r="R1599" t="s">
        <v>1643</v>
      </c>
      <c r="S1599" s="1">
        <v>42557</v>
      </c>
      <c r="T1599" t="s">
        <v>3380</v>
      </c>
      <c r="U1599" s="3">
        <v>3.3883000000000001</v>
      </c>
      <c r="V1599" s="2">
        <f>Tabela_padrão__GM_CONTAS_PAGAR_ABERTOS[[#This Row],[PTAX DESEMB]]*Tabela_padrão__GM_CONTAS_PAGAR_ABERTOS[[#This Row],[VALOR_DOCUM]]</f>
        <v>548.90459999999996</v>
      </c>
    </row>
    <row r="1600" spans="1:22" hidden="1" x14ac:dyDescent="0.2">
      <c r="A1600" t="s">
        <v>17</v>
      </c>
      <c r="B1600" t="s">
        <v>202</v>
      </c>
      <c r="C1600" s="1">
        <v>42544</v>
      </c>
      <c r="D1600" t="s">
        <v>1914</v>
      </c>
      <c r="E1600">
        <v>13115001</v>
      </c>
      <c r="F1600" t="s">
        <v>3381</v>
      </c>
      <c r="G1600" s="4">
        <v>42566</v>
      </c>
      <c r="H1600" t="s">
        <v>21</v>
      </c>
      <c r="I1600" s="2">
        <v>162.03</v>
      </c>
      <c r="J1600">
        <v>0</v>
      </c>
      <c r="K1600" s="2">
        <v>162.03</v>
      </c>
      <c r="L1600" s="3">
        <v>1</v>
      </c>
      <c r="M1600" s="2">
        <v>162.03</v>
      </c>
      <c r="N1600" s="3">
        <f t="array" ref="N1600">$D$4</f>
        <v>3.55</v>
      </c>
      <c r="O1600" s="2">
        <f t="array" ref="O1600">IF(Tabela_padrão__GM_CONTAS_PAGAR_ABERTOS[[#This Row],[SIGLA_MOEDA]]="US$",Tabela_padrão__GM_CONTAS_PAGAR_ABERTOS[[#This Row],[VALOR_DOCUM]]*$D$4,Tabela_padrão__GM_CONTAS_PAGAR_ABERTOS[[#This Row],[SALDO_CONVERTIDO]])</f>
        <v>162.03</v>
      </c>
      <c r="P16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0" t="s">
        <v>28</v>
      </c>
      <c r="R1600" t="s">
        <v>1643</v>
      </c>
      <c r="S1600" s="1">
        <v>42557</v>
      </c>
      <c r="T1600" t="s">
        <v>3382</v>
      </c>
      <c r="U1600" s="3">
        <v>3.3883000000000001</v>
      </c>
      <c r="V1600" s="2">
        <f>Tabela_padrão__GM_CONTAS_PAGAR_ABERTOS[[#This Row],[PTAX DESEMB]]*Tabela_padrão__GM_CONTAS_PAGAR_ABERTOS[[#This Row],[VALOR_DOCUM]]</f>
        <v>549.00624900000003</v>
      </c>
    </row>
    <row r="1601" spans="1:22" hidden="1" x14ac:dyDescent="0.2">
      <c r="A1601" t="s">
        <v>17</v>
      </c>
      <c r="B1601" t="s">
        <v>202</v>
      </c>
      <c r="C1601" s="1">
        <v>42544</v>
      </c>
      <c r="D1601" t="s">
        <v>1914</v>
      </c>
      <c r="E1601">
        <v>13115001</v>
      </c>
      <c r="F1601" t="s">
        <v>3383</v>
      </c>
      <c r="G1601" s="4">
        <v>42566</v>
      </c>
      <c r="H1601" t="s">
        <v>21</v>
      </c>
      <c r="I1601" s="2">
        <v>198.96</v>
      </c>
      <c r="J1601">
        <v>0</v>
      </c>
      <c r="K1601" s="2">
        <v>198.96</v>
      </c>
      <c r="L1601" s="3">
        <v>1</v>
      </c>
      <c r="M1601" s="2">
        <v>198.96</v>
      </c>
      <c r="N1601" s="3">
        <f t="array" ref="N1601">$D$4</f>
        <v>3.55</v>
      </c>
      <c r="O1601" s="2">
        <f t="array" ref="O1601">IF(Tabela_padrão__GM_CONTAS_PAGAR_ABERTOS[[#This Row],[SIGLA_MOEDA]]="US$",Tabela_padrão__GM_CONTAS_PAGAR_ABERTOS[[#This Row],[VALOR_DOCUM]]*$D$4,Tabela_padrão__GM_CONTAS_PAGAR_ABERTOS[[#This Row],[SALDO_CONVERTIDO]])</f>
        <v>198.96</v>
      </c>
      <c r="P16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1" t="s">
        <v>28</v>
      </c>
      <c r="R1601" t="s">
        <v>3384</v>
      </c>
      <c r="S1601" s="1">
        <v>42557</v>
      </c>
      <c r="T1601" t="s">
        <v>3385</v>
      </c>
      <c r="U1601" s="3">
        <v>3.3883000000000001</v>
      </c>
      <c r="V1601" s="2">
        <f>Tabela_padrão__GM_CONTAS_PAGAR_ABERTOS[[#This Row],[PTAX DESEMB]]*Tabela_padrão__GM_CONTAS_PAGAR_ABERTOS[[#This Row],[VALOR_DOCUM]]</f>
        <v>674.136168</v>
      </c>
    </row>
    <row r="1602" spans="1:22" hidden="1" x14ac:dyDescent="0.2">
      <c r="A1602" t="s">
        <v>17</v>
      </c>
      <c r="B1602" t="s">
        <v>202</v>
      </c>
      <c r="C1602" s="1">
        <v>42545</v>
      </c>
      <c r="D1602" t="s">
        <v>3386</v>
      </c>
      <c r="E1602">
        <v>13115016</v>
      </c>
      <c r="F1602" t="s">
        <v>3387</v>
      </c>
      <c r="G1602" s="4">
        <v>42546</v>
      </c>
      <c r="H1602" t="s">
        <v>21</v>
      </c>
      <c r="I1602" s="2">
        <v>210.1</v>
      </c>
      <c r="J1602">
        <v>0</v>
      </c>
      <c r="K1602" s="2">
        <v>210.1</v>
      </c>
      <c r="L1602" s="3">
        <v>1</v>
      </c>
      <c r="M1602" s="2">
        <v>210.1</v>
      </c>
      <c r="N1602" s="3">
        <f t="array" ref="N1602">$D$4</f>
        <v>3.55</v>
      </c>
      <c r="O1602" s="2">
        <f t="array" ref="O1602">IF(Tabela_padrão__GM_CONTAS_PAGAR_ABERTOS[[#This Row],[SIGLA_MOEDA]]="US$",Tabela_padrão__GM_CONTAS_PAGAR_ABERTOS[[#This Row],[VALOR_DOCUM]]*$D$4,Tabela_padrão__GM_CONTAS_PAGAR_ABERTOS[[#This Row],[SALDO_CONVERTIDO]])</f>
        <v>210.1</v>
      </c>
      <c r="P16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2" t="s">
        <v>28</v>
      </c>
      <c r="R1602" t="s">
        <v>3384</v>
      </c>
      <c r="S1602" s="1">
        <v>42557</v>
      </c>
      <c r="T1602" t="s">
        <v>3388</v>
      </c>
      <c r="U1602" s="3">
        <v>3.3532999999999999</v>
      </c>
      <c r="V1602" s="2">
        <f>Tabela_padrão__GM_CONTAS_PAGAR_ABERTOS[[#This Row],[PTAX DESEMB]]*Tabela_padrão__GM_CONTAS_PAGAR_ABERTOS[[#This Row],[VALOR_DOCUM]]</f>
        <v>704.52832999999998</v>
      </c>
    </row>
    <row r="1603" spans="1:22" hidden="1" x14ac:dyDescent="0.2">
      <c r="A1603" t="s">
        <v>17</v>
      </c>
      <c r="B1603" t="s">
        <v>202</v>
      </c>
      <c r="C1603" s="1">
        <v>42545</v>
      </c>
      <c r="D1603" t="s">
        <v>3386</v>
      </c>
      <c r="E1603">
        <v>13115001</v>
      </c>
      <c r="F1603" t="s">
        <v>3389</v>
      </c>
      <c r="G1603" s="4">
        <v>42546</v>
      </c>
      <c r="H1603" t="s">
        <v>21</v>
      </c>
      <c r="I1603" s="2">
        <v>137.09</v>
      </c>
      <c r="J1603">
        <v>0</v>
      </c>
      <c r="K1603" s="2">
        <v>137.09</v>
      </c>
      <c r="L1603" s="3">
        <v>1</v>
      </c>
      <c r="M1603" s="2">
        <v>137.09</v>
      </c>
      <c r="N1603" s="3">
        <f t="array" ref="N1603">$D$4</f>
        <v>3.55</v>
      </c>
      <c r="O1603" s="2">
        <f t="array" ref="O1603">IF(Tabela_padrão__GM_CONTAS_PAGAR_ABERTOS[[#This Row],[SIGLA_MOEDA]]="US$",Tabela_padrão__GM_CONTAS_PAGAR_ABERTOS[[#This Row],[VALOR_DOCUM]]*$D$4,Tabela_padrão__GM_CONTAS_PAGAR_ABERTOS[[#This Row],[SALDO_CONVERTIDO]])</f>
        <v>137.09</v>
      </c>
      <c r="P16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3" t="s">
        <v>28</v>
      </c>
      <c r="R1603" t="s">
        <v>3384</v>
      </c>
      <c r="S1603" s="1">
        <v>42557</v>
      </c>
      <c r="T1603" t="s">
        <v>3390</v>
      </c>
      <c r="U1603" s="3">
        <v>3.3532999999999999</v>
      </c>
      <c r="V1603" s="2">
        <f>Tabela_padrão__GM_CONTAS_PAGAR_ABERTOS[[#This Row],[PTAX DESEMB]]*Tabela_padrão__GM_CONTAS_PAGAR_ABERTOS[[#This Row],[VALOR_DOCUM]]</f>
        <v>459.70389699999998</v>
      </c>
    </row>
    <row r="1604" spans="1:22" hidden="1" x14ac:dyDescent="0.2">
      <c r="A1604" t="s">
        <v>17</v>
      </c>
      <c r="B1604" t="s">
        <v>202</v>
      </c>
      <c r="C1604" s="1">
        <v>42545</v>
      </c>
      <c r="D1604" t="s">
        <v>1914</v>
      </c>
      <c r="E1604">
        <v>13115001</v>
      </c>
      <c r="F1604" t="s">
        <v>3391</v>
      </c>
      <c r="G1604" s="4">
        <v>42566</v>
      </c>
      <c r="H1604" t="s">
        <v>21</v>
      </c>
      <c r="I1604" s="2">
        <v>162</v>
      </c>
      <c r="J1604">
        <v>0</v>
      </c>
      <c r="K1604" s="2">
        <v>162</v>
      </c>
      <c r="L1604" s="3">
        <v>1</v>
      </c>
      <c r="M1604" s="2">
        <v>162</v>
      </c>
      <c r="N1604" s="3">
        <f t="array" ref="N1604">$D$4</f>
        <v>3.55</v>
      </c>
      <c r="O1604" s="2">
        <f t="array" ref="O1604">IF(Tabela_padrão__GM_CONTAS_PAGAR_ABERTOS[[#This Row],[SIGLA_MOEDA]]="US$",Tabela_padrão__GM_CONTAS_PAGAR_ABERTOS[[#This Row],[VALOR_DOCUM]]*$D$4,Tabela_padrão__GM_CONTAS_PAGAR_ABERTOS[[#This Row],[SALDO_CONVERTIDO]])</f>
        <v>162</v>
      </c>
      <c r="P16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4" t="s">
        <v>28</v>
      </c>
      <c r="R1604" t="s">
        <v>1643</v>
      </c>
      <c r="S1604" s="1">
        <v>42557</v>
      </c>
      <c r="T1604" t="s">
        <v>3392</v>
      </c>
      <c r="U1604" s="3">
        <v>3.3532999999999999</v>
      </c>
      <c r="V1604" s="2">
        <f>Tabela_padrão__GM_CONTAS_PAGAR_ABERTOS[[#This Row],[PTAX DESEMB]]*Tabela_padrão__GM_CONTAS_PAGAR_ABERTOS[[#This Row],[VALOR_DOCUM]]</f>
        <v>543.2346</v>
      </c>
    </row>
    <row r="1605" spans="1:22" hidden="1" x14ac:dyDescent="0.2">
      <c r="A1605" t="s">
        <v>17</v>
      </c>
      <c r="B1605" t="s">
        <v>323</v>
      </c>
      <c r="C1605" s="1">
        <v>42549</v>
      </c>
      <c r="D1605" t="s">
        <v>610</v>
      </c>
      <c r="E1605">
        <v>13115006</v>
      </c>
      <c r="F1605" t="s">
        <v>3393</v>
      </c>
      <c r="G1605" s="4">
        <v>42569</v>
      </c>
      <c r="H1605" t="s">
        <v>21</v>
      </c>
      <c r="I1605" s="2">
        <v>746.17</v>
      </c>
      <c r="J1605">
        <v>0</v>
      </c>
      <c r="K1605" s="2">
        <v>746.17</v>
      </c>
      <c r="L1605" s="3">
        <v>1</v>
      </c>
      <c r="M1605" s="2">
        <v>746.17</v>
      </c>
      <c r="N1605" s="3">
        <f t="array" ref="N1605">$D$4</f>
        <v>3.55</v>
      </c>
      <c r="O1605" s="2">
        <f t="array" ref="O1605">IF(Tabela_padrão__GM_CONTAS_PAGAR_ABERTOS[[#This Row],[SIGLA_MOEDA]]="US$",Tabela_padrão__GM_CONTAS_PAGAR_ABERTOS[[#This Row],[VALOR_DOCUM]]*$D$4,Tabela_padrão__GM_CONTAS_PAGAR_ABERTOS[[#This Row],[SALDO_CONVERTIDO]])</f>
        <v>746.17</v>
      </c>
      <c r="P16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5" t="s">
        <v>28</v>
      </c>
      <c r="R1605" t="s">
        <v>3394</v>
      </c>
      <c r="S1605" s="1">
        <v>42557</v>
      </c>
      <c r="T1605" t="s">
        <v>3395</v>
      </c>
      <c r="U1605" s="3">
        <v>3.3934000000000002</v>
      </c>
      <c r="V1605" s="2">
        <f>Tabela_padrão__GM_CONTAS_PAGAR_ABERTOS[[#This Row],[PTAX DESEMB]]*Tabela_padrão__GM_CONTAS_PAGAR_ABERTOS[[#This Row],[VALOR_DOCUM]]</f>
        <v>2532.0532779999999</v>
      </c>
    </row>
    <row r="1606" spans="1:22" hidden="1" x14ac:dyDescent="0.2">
      <c r="A1606" t="s">
        <v>17</v>
      </c>
      <c r="B1606" t="s">
        <v>202</v>
      </c>
      <c r="C1606" s="1">
        <v>42549</v>
      </c>
      <c r="D1606" t="s">
        <v>610</v>
      </c>
      <c r="E1606">
        <v>13115006</v>
      </c>
      <c r="F1606" t="s">
        <v>3396</v>
      </c>
      <c r="G1606" s="4">
        <v>42569</v>
      </c>
      <c r="H1606" t="s">
        <v>21</v>
      </c>
      <c r="I1606" s="2">
        <v>20.95</v>
      </c>
      <c r="J1606">
        <v>0</v>
      </c>
      <c r="K1606" s="2">
        <v>20.95</v>
      </c>
      <c r="L1606" s="3">
        <v>1</v>
      </c>
      <c r="M1606" s="2">
        <v>20.95</v>
      </c>
      <c r="N1606" s="3">
        <f t="array" ref="N1606">$D$4</f>
        <v>3.55</v>
      </c>
      <c r="O1606" s="2">
        <f t="array" ref="O1606">IF(Tabela_padrão__GM_CONTAS_PAGAR_ABERTOS[[#This Row],[SIGLA_MOEDA]]="US$",Tabela_padrão__GM_CONTAS_PAGAR_ABERTOS[[#This Row],[VALOR_DOCUM]]*$D$4,Tabela_padrão__GM_CONTAS_PAGAR_ABERTOS[[#This Row],[SALDO_CONVERTIDO]])</f>
        <v>20.95</v>
      </c>
      <c r="P16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6" t="s">
        <v>28</v>
      </c>
      <c r="R1606" t="s">
        <v>3397</v>
      </c>
      <c r="S1606" s="1">
        <v>42557</v>
      </c>
      <c r="T1606" t="s">
        <v>3398</v>
      </c>
      <c r="U1606" s="3">
        <v>3.3934000000000002</v>
      </c>
      <c r="V1606" s="2">
        <f>Tabela_padrão__GM_CONTAS_PAGAR_ABERTOS[[#This Row],[PTAX DESEMB]]*Tabela_padrão__GM_CONTAS_PAGAR_ABERTOS[[#This Row],[VALOR_DOCUM]]</f>
        <v>71.091729999999998</v>
      </c>
    </row>
    <row r="1607" spans="1:22" hidden="1" x14ac:dyDescent="0.2">
      <c r="A1607" t="s">
        <v>285</v>
      </c>
      <c r="B1607" t="s">
        <v>18</v>
      </c>
      <c r="C1607" s="1">
        <v>42545</v>
      </c>
      <c r="D1607" t="s">
        <v>1086</v>
      </c>
      <c r="E1607">
        <v>13108005</v>
      </c>
      <c r="F1607" t="s">
        <v>3399</v>
      </c>
      <c r="G1607" s="4">
        <v>42548</v>
      </c>
      <c r="H1607" t="s">
        <v>21</v>
      </c>
      <c r="I1607" s="2">
        <v>1652.5</v>
      </c>
      <c r="J1607">
        <v>0</v>
      </c>
      <c r="K1607" s="2">
        <v>1652.5</v>
      </c>
      <c r="L1607" s="3">
        <v>1</v>
      </c>
      <c r="M1607" s="2">
        <v>1652.5</v>
      </c>
      <c r="N1607" s="3">
        <f t="array" ref="N1607">$D$4</f>
        <v>3.55</v>
      </c>
      <c r="O1607" s="2">
        <f t="array" ref="O1607">IF(Tabela_padrão__GM_CONTAS_PAGAR_ABERTOS[[#This Row],[SIGLA_MOEDA]]="US$",Tabela_padrão__GM_CONTAS_PAGAR_ABERTOS[[#This Row],[VALOR_DOCUM]]*$D$4,Tabela_padrão__GM_CONTAS_PAGAR_ABERTOS[[#This Row],[SALDO_CONVERTIDO]])</f>
        <v>1652.5</v>
      </c>
      <c r="P16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7" t="s">
        <v>1088</v>
      </c>
      <c r="R1607" t="s">
        <v>3400</v>
      </c>
      <c r="S1607" s="1">
        <v>42557</v>
      </c>
      <c r="T1607" t="s">
        <v>3401</v>
      </c>
      <c r="U1607" s="3">
        <v>3.3532999999999999</v>
      </c>
      <c r="V1607" s="2">
        <f>Tabela_padrão__GM_CONTAS_PAGAR_ABERTOS[[#This Row],[PTAX DESEMB]]*Tabela_padrão__GM_CONTAS_PAGAR_ABERTOS[[#This Row],[VALOR_DOCUM]]</f>
        <v>5541.3282499999996</v>
      </c>
    </row>
    <row r="1608" spans="1:22" hidden="1" x14ac:dyDescent="0.2">
      <c r="A1608" t="s">
        <v>285</v>
      </c>
      <c r="B1608" t="s">
        <v>18</v>
      </c>
      <c r="C1608" s="1">
        <v>42545</v>
      </c>
      <c r="D1608" t="s">
        <v>1086</v>
      </c>
      <c r="E1608">
        <v>13108005</v>
      </c>
      <c r="F1608" t="s">
        <v>3402</v>
      </c>
      <c r="G1608" s="4">
        <v>42548</v>
      </c>
      <c r="H1608" t="s">
        <v>21</v>
      </c>
      <c r="I1608" s="2">
        <v>1802.5</v>
      </c>
      <c r="J1608">
        <v>0</v>
      </c>
      <c r="K1608" s="2">
        <v>1802.5</v>
      </c>
      <c r="L1608" s="3">
        <v>1</v>
      </c>
      <c r="M1608" s="2">
        <v>1802.5</v>
      </c>
      <c r="N1608" s="3">
        <f t="array" ref="N1608">$D$4</f>
        <v>3.55</v>
      </c>
      <c r="O1608" s="2">
        <f t="array" ref="O1608">IF(Tabela_padrão__GM_CONTAS_PAGAR_ABERTOS[[#This Row],[SIGLA_MOEDA]]="US$",Tabela_padrão__GM_CONTAS_PAGAR_ABERTOS[[#This Row],[VALOR_DOCUM]]*$D$4,Tabela_padrão__GM_CONTAS_PAGAR_ABERTOS[[#This Row],[SALDO_CONVERTIDO]])</f>
        <v>1802.5</v>
      </c>
      <c r="P16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8" t="s">
        <v>1088</v>
      </c>
      <c r="R1608" t="s">
        <v>3403</v>
      </c>
      <c r="S1608" s="1">
        <v>42557</v>
      </c>
      <c r="T1608" t="s">
        <v>3404</v>
      </c>
      <c r="U1608" s="3">
        <v>3.3532999999999999</v>
      </c>
      <c r="V1608" s="2">
        <f>Tabela_padrão__GM_CONTAS_PAGAR_ABERTOS[[#This Row],[PTAX DESEMB]]*Tabela_padrão__GM_CONTAS_PAGAR_ABERTOS[[#This Row],[VALOR_DOCUM]]</f>
        <v>6044.3232499999995</v>
      </c>
    </row>
    <row r="1609" spans="1:22" hidden="1" x14ac:dyDescent="0.2">
      <c r="A1609" t="s">
        <v>285</v>
      </c>
      <c r="B1609" t="s">
        <v>18</v>
      </c>
      <c r="C1609" s="1">
        <v>42548</v>
      </c>
      <c r="D1609" t="s">
        <v>1086</v>
      </c>
      <c r="E1609">
        <v>13108005</v>
      </c>
      <c r="F1609" t="s">
        <v>3405</v>
      </c>
      <c r="G1609" s="4">
        <v>42548</v>
      </c>
      <c r="H1609" t="s">
        <v>21</v>
      </c>
      <c r="I1609" s="2">
        <v>2142.86</v>
      </c>
      <c r="J1609">
        <v>0</v>
      </c>
      <c r="K1609" s="2">
        <v>2142.86</v>
      </c>
      <c r="L1609" s="3">
        <v>1</v>
      </c>
      <c r="M1609" s="2">
        <v>2142.86</v>
      </c>
      <c r="N1609" s="3">
        <f t="array" ref="N1609">$D$4</f>
        <v>3.55</v>
      </c>
      <c r="O1609" s="2">
        <f t="array" ref="O1609">IF(Tabela_padrão__GM_CONTAS_PAGAR_ABERTOS[[#This Row],[SIGLA_MOEDA]]="US$",Tabela_padrão__GM_CONTAS_PAGAR_ABERTOS[[#This Row],[VALOR_DOCUM]]*$D$4,Tabela_padrão__GM_CONTAS_PAGAR_ABERTOS[[#This Row],[SALDO_CONVERTIDO]])</f>
        <v>2142.86</v>
      </c>
      <c r="P16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09" t="s">
        <v>1088</v>
      </c>
      <c r="R1609" t="s">
        <v>3406</v>
      </c>
      <c r="S1609" s="1">
        <v>42557</v>
      </c>
      <c r="T1609" t="s">
        <v>3407</v>
      </c>
      <c r="U1609" s="3">
        <v>3.3772000000000002</v>
      </c>
      <c r="V1609" s="2">
        <f>Tabela_padrão__GM_CONTAS_PAGAR_ABERTOS[[#This Row],[PTAX DESEMB]]*Tabela_padrão__GM_CONTAS_PAGAR_ABERTOS[[#This Row],[VALOR_DOCUM]]</f>
        <v>7236.8667920000007</v>
      </c>
    </row>
    <row r="1610" spans="1:22" hidden="1" x14ac:dyDescent="0.2">
      <c r="A1610" t="s">
        <v>285</v>
      </c>
      <c r="B1610" t="s">
        <v>18</v>
      </c>
      <c r="C1610" s="1">
        <v>42545</v>
      </c>
      <c r="D1610" t="s">
        <v>1086</v>
      </c>
      <c r="E1610">
        <v>13108005</v>
      </c>
      <c r="F1610" t="s">
        <v>3408</v>
      </c>
      <c r="G1610" s="4">
        <v>42548</v>
      </c>
      <c r="H1610" t="s">
        <v>21</v>
      </c>
      <c r="I1610" s="2">
        <v>431.06</v>
      </c>
      <c r="J1610">
        <v>0</v>
      </c>
      <c r="K1610" s="2">
        <v>431.06</v>
      </c>
      <c r="L1610" s="3">
        <v>1</v>
      </c>
      <c r="M1610" s="2">
        <v>431.06</v>
      </c>
      <c r="N1610" s="3">
        <f t="array" ref="N1610">$D$4</f>
        <v>3.55</v>
      </c>
      <c r="O1610" s="2">
        <f t="array" ref="O1610">IF(Tabela_padrão__GM_CONTAS_PAGAR_ABERTOS[[#This Row],[SIGLA_MOEDA]]="US$",Tabela_padrão__GM_CONTAS_PAGAR_ABERTOS[[#This Row],[VALOR_DOCUM]]*$D$4,Tabela_padrão__GM_CONTAS_PAGAR_ABERTOS[[#This Row],[SALDO_CONVERTIDO]])</f>
        <v>431.06</v>
      </c>
      <c r="P16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0" t="s">
        <v>1088</v>
      </c>
      <c r="R1610" t="s">
        <v>3409</v>
      </c>
      <c r="S1610" s="1">
        <v>42557</v>
      </c>
      <c r="T1610" t="s">
        <v>3410</v>
      </c>
      <c r="U1610" s="3">
        <v>3.3532999999999999</v>
      </c>
      <c r="V1610" s="2">
        <f>Tabela_padrão__GM_CONTAS_PAGAR_ABERTOS[[#This Row],[PTAX DESEMB]]*Tabela_padrão__GM_CONTAS_PAGAR_ABERTOS[[#This Row],[VALOR_DOCUM]]</f>
        <v>1445.4734980000001</v>
      </c>
    </row>
    <row r="1611" spans="1:22" hidden="1" x14ac:dyDescent="0.2">
      <c r="A1611" t="s">
        <v>285</v>
      </c>
      <c r="B1611" t="s">
        <v>18</v>
      </c>
      <c r="C1611" s="1">
        <v>42545</v>
      </c>
      <c r="D1611" t="s">
        <v>1086</v>
      </c>
      <c r="E1611">
        <v>13108005</v>
      </c>
      <c r="F1611" t="s">
        <v>3411</v>
      </c>
      <c r="G1611" s="4">
        <v>42548</v>
      </c>
      <c r="H1611" t="s">
        <v>21</v>
      </c>
      <c r="I1611" s="2">
        <v>272.57</v>
      </c>
      <c r="J1611">
        <v>0</v>
      </c>
      <c r="K1611" s="2">
        <v>272.57</v>
      </c>
      <c r="L1611" s="3">
        <v>1</v>
      </c>
      <c r="M1611" s="2">
        <v>272.57</v>
      </c>
      <c r="N1611" s="3">
        <f t="array" ref="N1611">$D$4</f>
        <v>3.55</v>
      </c>
      <c r="O1611" s="2">
        <f t="array" ref="O1611">IF(Tabela_padrão__GM_CONTAS_PAGAR_ABERTOS[[#This Row],[SIGLA_MOEDA]]="US$",Tabela_padrão__GM_CONTAS_PAGAR_ABERTOS[[#This Row],[VALOR_DOCUM]]*$D$4,Tabela_padrão__GM_CONTAS_PAGAR_ABERTOS[[#This Row],[SALDO_CONVERTIDO]])</f>
        <v>272.57</v>
      </c>
      <c r="P16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1" t="s">
        <v>1088</v>
      </c>
      <c r="R1611" t="s">
        <v>3412</v>
      </c>
      <c r="S1611" s="1">
        <v>42557</v>
      </c>
      <c r="T1611" t="s">
        <v>3413</v>
      </c>
      <c r="U1611" s="3">
        <v>3.3532999999999999</v>
      </c>
      <c r="V1611" s="2">
        <f>Tabela_padrão__GM_CONTAS_PAGAR_ABERTOS[[#This Row],[PTAX DESEMB]]*Tabela_padrão__GM_CONTAS_PAGAR_ABERTOS[[#This Row],[VALOR_DOCUM]]</f>
        <v>914.00898099999995</v>
      </c>
    </row>
    <row r="1612" spans="1:22" hidden="1" x14ac:dyDescent="0.2">
      <c r="A1612" t="s">
        <v>17</v>
      </c>
      <c r="B1612" t="s">
        <v>160</v>
      </c>
      <c r="C1612" s="1">
        <v>42549</v>
      </c>
      <c r="D1612" t="s">
        <v>746</v>
      </c>
      <c r="E1612">
        <v>13115006</v>
      </c>
      <c r="F1612" t="s">
        <v>3414</v>
      </c>
      <c r="G1612" s="4">
        <v>42569</v>
      </c>
      <c r="H1612" t="s">
        <v>21</v>
      </c>
      <c r="I1612" s="2">
        <v>20.92</v>
      </c>
      <c r="J1612">
        <v>0</v>
      </c>
      <c r="K1612" s="2">
        <v>20.92</v>
      </c>
      <c r="L1612" s="3">
        <v>1</v>
      </c>
      <c r="M1612" s="2">
        <v>20.92</v>
      </c>
      <c r="N1612" s="3">
        <f t="array" ref="N1612">$D$4</f>
        <v>3.55</v>
      </c>
      <c r="O1612" s="2">
        <f t="array" ref="O1612">IF(Tabela_padrão__GM_CONTAS_PAGAR_ABERTOS[[#This Row],[SIGLA_MOEDA]]="US$",Tabela_padrão__GM_CONTAS_PAGAR_ABERTOS[[#This Row],[VALOR_DOCUM]]*$D$4,Tabela_padrão__GM_CONTAS_PAGAR_ABERTOS[[#This Row],[SALDO_CONVERTIDO]])</f>
        <v>20.92</v>
      </c>
      <c r="P16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2" t="s">
        <v>28</v>
      </c>
      <c r="R1612" t="s">
        <v>3415</v>
      </c>
      <c r="S1612" s="1">
        <v>42557</v>
      </c>
      <c r="T1612" t="s">
        <v>3416</v>
      </c>
      <c r="U1612" s="3">
        <v>3.3934000000000002</v>
      </c>
      <c r="V1612" s="2">
        <f>Tabela_padrão__GM_CONTAS_PAGAR_ABERTOS[[#This Row],[PTAX DESEMB]]*Tabela_padrão__GM_CONTAS_PAGAR_ABERTOS[[#This Row],[VALOR_DOCUM]]</f>
        <v>70.989928000000006</v>
      </c>
    </row>
    <row r="1613" spans="1:22" hidden="1" x14ac:dyDescent="0.2">
      <c r="A1613" t="s">
        <v>17</v>
      </c>
      <c r="B1613" t="s">
        <v>18</v>
      </c>
      <c r="C1613" s="1">
        <v>41436</v>
      </c>
      <c r="D1613" t="s">
        <v>19</v>
      </c>
      <c r="E1613">
        <v>19105002</v>
      </c>
      <c r="F1613" t="s">
        <v>1211</v>
      </c>
      <c r="G1613" s="4">
        <v>43054</v>
      </c>
      <c r="H1613" t="s">
        <v>21</v>
      </c>
      <c r="I1613" s="2">
        <v>156000</v>
      </c>
      <c r="K1613" s="2">
        <v>156000</v>
      </c>
      <c r="L1613" s="3">
        <v>1</v>
      </c>
      <c r="M1613" s="2">
        <v>156000</v>
      </c>
      <c r="N1613" s="3">
        <f t="array" ref="N1613">$D$4</f>
        <v>3.55</v>
      </c>
      <c r="O1613" s="2">
        <f t="array" ref="O1613">IF(Tabela_padrão__GM_CONTAS_PAGAR_ABERTOS[[#This Row],[SIGLA_MOEDA]]="US$",Tabela_padrão__GM_CONTAS_PAGAR_ABERTOS[[#This Row],[VALOR_DOCUM]]*$D$4,Tabela_padrão__GM_CONTAS_PAGAR_ABERTOS[[#This Row],[SALDO_CONVERTIDO]])</f>
        <v>156000</v>
      </c>
      <c r="P16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3" t="s">
        <v>22</v>
      </c>
      <c r="R1613" t="s">
        <v>1212</v>
      </c>
      <c r="S1613" s="1">
        <v>42557</v>
      </c>
      <c r="T1613" t="s">
        <v>3479</v>
      </c>
      <c r="U1613" s="3">
        <v>2.1505999999999998</v>
      </c>
      <c r="V1613" s="2">
        <f>Tabela_padrão__GM_CONTAS_PAGAR_ABERTOS[[#This Row],[PTAX DESEMB]]*Tabela_padrão__GM_CONTAS_PAGAR_ABERTOS[[#This Row],[VALOR_DOCUM]]</f>
        <v>335493.59999999998</v>
      </c>
    </row>
    <row r="1614" spans="1:22" hidden="1" x14ac:dyDescent="0.2">
      <c r="A1614" t="s">
        <v>17</v>
      </c>
      <c r="B1614" t="s">
        <v>18</v>
      </c>
      <c r="C1614" s="1">
        <v>40981</v>
      </c>
      <c r="D1614" t="s">
        <v>3419</v>
      </c>
      <c r="E1614">
        <v>13101008</v>
      </c>
      <c r="F1614" t="s">
        <v>3420</v>
      </c>
      <c r="G1614" s="4">
        <v>42459</v>
      </c>
      <c r="H1614" t="s">
        <v>21</v>
      </c>
      <c r="I1614" s="2">
        <v>241920</v>
      </c>
      <c r="J1614">
        <v>241182</v>
      </c>
      <c r="K1614" s="2">
        <v>738</v>
      </c>
      <c r="L1614" s="3">
        <v>1</v>
      </c>
      <c r="M1614" s="2">
        <v>738</v>
      </c>
      <c r="N1614" s="3">
        <f t="array" ref="N1614">$D$4</f>
        <v>3.55</v>
      </c>
      <c r="O1614" s="2">
        <f t="array" ref="O1614">IF(Tabela_padrão__GM_CONTAS_PAGAR_ABERTOS[[#This Row],[SIGLA_MOEDA]]="US$",Tabela_padrão__GM_CONTAS_PAGAR_ABERTOS[[#This Row],[VALOR_DOCUM]]*$D$4,Tabela_padrão__GM_CONTAS_PAGAR_ABERTOS[[#This Row],[SALDO_CONVERTIDO]])</f>
        <v>738</v>
      </c>
      <c r="P16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4" t="s">
        <v>409</v>
      </c>
      <c r="R1614" t="s">
        <v>3421</v>
      </c>
      <c r="S1614" s="1">
        <v>42557</v>
      </c>
      <c r="T1614" t="s">
        <v>3422</v>
      </c>
      <c r="U1614" s="3">
        <v>1.8157000000000001</v>
      </c>
      <c r="V1614" s="2">
        <f>Tabela_padrão__GM_CONTAS_PAGAR_ABERTOS[[#This Row],[PTAX DESEMB]]*Tabela_padrão__GM_CONTAS_PAGAR_ABERTOS[[#This Row],[VALOR_DOCUM]]</f>
        <v>439254.14400000003</v>
      </c>
    </row>
    <row r="1615" spans="1:22" hidden="1" x14ac:dyDescent="0.2">
      <c r="A1615" t="s">
        <v>17</v>
      </c>
      <c r="B1615" t="s">
        <v>18</v>
      </c>
      <c r="C1615" s="1">
        <v>41394</v>
      </c>
      <c r="D1615" t="s">
        <v>31</v>
      </c>
      <c r="E1615">
        <v>19105006</v>
      </c>
      <c r="F1615" t="s">
        <v>37</v>
      </c>
      <c r="G1615" s="4">
        <v>44865</v>
      </c>
      <c r="H1615" t="s">
        <v>21</v>
      </c>
      <c r="I1615" s="2">
        <v>35235.199999999997</v>
      </c>
      <c r="K1615" s="2">
        <v>35235.199999999997</v>
      </c>
      <c r="L1615" s="3">
        <v>1</v>
      </c>
      <c r="M1615" s="2">
        <v>35235.199999999997</v>
      </c>
      <c r="N1615" s="3">
        <f t="array" ref="N1615">$D$4</f>
        <v>3.55</v>
      </c>
      <c r="O1615" s="2">
        <f t="array" ref="O1615">IF(Tabela_padrão__GM_CONTAS_PAGAR_ABERTOS[[#This Row],[SIGLA_MOEDA]]="US$",Tabela_padrão__GM_CONTAS_PAGAR_ABERTOS[[#This Row],[VALOR_DOCUM]]*$D$4,Tabela_padrão__GM_CONTAS_PAGAR_ABERTOS[[#This Row],[SALDO_CONVERTIDO]])</f>
        <v>35235.199999999997</v>
      </c>
      <c r="P16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5" t="s">
        <v>38</v>
      </c>
      <c r="R1615" t="s">
        <v>39</v>
      </c>
      <c r="S1615" s="1">
        <v>42557</v>
      </c>
      <c r="T1615" t="s">
        <v>3423</v>
      </c>
      <c r="U1615" s="3">
        <v>1.9999</v>
      </c>
      <c r="V1615" s="2">
        <f>Tabela_padrão__GM_CONTAS_PAGAR_ABERTOS[[#This Row],[PTAX DESEMB]]*Tabela_padrão__GM_CONTAS_PAGAR_ABERTOS[[#This Row],[VALOR_DOCUM]]</f>
        <v>70466.876479999992</v>
      </c>
    </row>
    <row r="1616" spans="1:22" hidden="1" x14ac:dyDescent="0.2">
      <c r="A1616" t="s">
        <v>17</v>
      </c>
      <c r="B1616" t="s">
        <v>18</v>
      </c>
      <c r="C1616" s="1">
        <v>41451</v>
      </c>
      <c r="D1616" t="s">
        <v>31</v>
      </c>
      <c r="E1616">
        <v>19105006</v>
      </c>
      <c r="F1616" t="s">
        <v>37</v>
      </c>
      <c r="G1616" s="4">
        <v>45961</v>
      </c>
      <c r="H1616" t="s">
        <v>21</v>
      </c>
      <c r="I1616" s="2">
        <v>39179.379999999997</v>
      </c>
      <c r="K1616" s="2">
        <v>39179.379999999997</v>
      </c>
      <c r="L1616" s="3">
        <v>1</v>
      </c>
      <c r="M1616" s="2">
        <v>39179.379999999997</v>
      </c>
      <c r="N1616" s="3">
        <f t="array" ref="N1616">$D$4</f>
        <v>3.55</v>
      </c>
      <c r="O1616" s="2">
        <f t="array" ref="O1616">IF(Tabela_padrão__GM_CONTAS_PAGAR_ABERTOS[[#This Row],[SIGLA_MOEDA]]="US$",Tabela_padrão__GM_CONTAS_PAGAR_ABERTOS[[#This Row],[VALOR_DOCUM]]*$D$4,Tabela_padrão__GM_CONTAS_PAGAR_ABERTOS[[#This Row],[SALDO_CONVERTIDO]])</f>
        <v>39179.379999999997</v>
      </c>
      <c r="P16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6" t="s">
        <v>38</v>
      </c>
      <c r="R1616" t="s">
        <v>39</v>
      </c>
      <c r="S1616" s="1">
        <v>42557</v>
      </c>
      <c r="T1616" t="s">
        <v>3424</v>
      </c>
      <c r="U1616" s="3">
        <v>2.2185000000000001</v>
      </c>
      <c r="V1616" s="2">
        <f>Tabela_padrão__GM_CONTAS_PAGAR_ABERTOS[[#This Row],[PTAX DESEMB]]*Tabela_padrão__GM_CONTAS_PAGAR_ABERTOS[[#This Row],[VALOR_DOCUM]]</f>
        <v>86919.454530000003</v>
      </c>
    </row>
    <row r="1617" spans="1:22" hidden="1" x14ac:dyDescent="0.2">
      <c r="A1617" t="s">
        <v>45</v>
      </c>
      <c r="B1617" t="s">
        <v>18</v>
      </c>
      <c r="C1617" s="1">
        <v>41925</v>
      </c>
      <c r="D1617" t="s">
        <v>122</v>
      </c>
      <c r="E1617">
        <v>13140001</v>
      </c>
      <c r="F1617" t="s">
        <v>248</v>
      </c>
      <c r="G1617" s="4">
        <v>43054</v>
      </c>
      <c r="H1617" t="s">
        <v>21</v>
      </c>
      <c r="I1617" s="2">
        <v>207.33</v>
      </c>
      <c r="K1617" s="2">
        <v>207.33</v>
      </c>
      <c r="L1617" s="3">
        <v>1</v>
      </c>
      <c r="M1617" s="2">
        <v>207.33</v>
      </c>
      <c r="N1617" s="3">
        <f t="array" ref="N1617">$D$4</f>
        <v>3.55</v>
      </c>
      <c r="O1617" s="2">
        <f t="array" ref="O1617">IF(Tabela_padrão__GM_CONTAS_PAGAR_ABERTOS[[#This Row],[SIGLA_MOEDA]]="US$",Tabela_padrão__GM_CONTAS_PAGAR_ABERTOS[[#This Row],[VALOR_DOCUM]]*$D$4,Tabela_padrão__GM_CONTAS_PAGAR_ABERTOS[[#This Row],[SALDO_CONVERTIDO]])</f>
        <v>207.33</v>
      </c>
      <c r="P16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7" t="s">
        <v>47</v>
      </c>
      <c r="R1617" t="s">
        <v>249</v>
      </c>
      <c r="S1617" s="1">
        <v>42557</v>
      </c>
      <c r="T1617" t="s">
        <v>3530</v>
      </c>
      <c r="U1617" s="3">
        <v>2.4102999999999999</v>
      </c>
      <c r="V1617" s="2">
        <f>Tabela_padrão__GM_CONTAS_PAGAR_ABERTOS[[#This Row],[PTAX DESEMB]]*Tabela_padrão__GM_CONTAS_PAGAR_ABERTOS[[#This Row],[VALOR_DOCUM]]</f>
        <v>499.72749900000002</v>
      </c>
    </row>
    <row r="1618" spans="1:22" hidden="1" x14ac:dyDescent="0.2">
      <c r="A1618" t="s">
        <v>45</v>
      </c>
      <c r="B1618" t="s">
        <v>18</v>
      </c>
      <c r="C1618" s="1">
        <v>41332</v>
      </c>
      <c r="D1618" t="s">
        <v>19</v>
      </c>
      <c r="E1618">
        <v>19105002</v>
      </c>
      <c r="F1618" t="s">
        <v>46</v>
      </c>
      <c r="G1618" s="4">
        <v>43054</v>
      </c>
      <c r="H1618" t="s">
        <v>21</v>
      </c>
      <c r="I1618" s="2">
        <v>5386.36</v>
      </c>
      <c r="K1618" s="2">
        <v>5386.36</v>
      </c>
      <c r="L1618" s="3">
        <v>1</v>
      </c>
      <c r="M1618" s="2">
        <v>5386.36</v>
      </c>
      <c r="N1618" s="3">
        <f t="array" ref="N1618">$D$4</f>
        <v>3.55</v>
      </c>
      <c r="O1618" s="2">
        <f t="array" ref="O1618">IF(Tabela_padrão__GM_CONTAS_PAGAR_ABERTOS[[#This Row],[SIGLA_MOEDA]]="US$",Tabela_padrão__GM_CONTAS_PAGAR_ABERTOS[[#This Row],[VALOR_DOCUM]]*$D$4,Tabela_padrão__GM_CONTAS_PAGAR_ABERTOS[[#This Row],[SALDO_CONVERTIDO]])</f>
        <v>5386.36</v>
      </c>
      <c r="P16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8" t="s">
        <v>22</v>
      </c>
      <c r="R1618" t="s">
        <v>48</v>
      </c>
      <c r="S1618" s="1">
        <v>42557</v>
      </c>
      <c r="T1618" t="s">
        <v>4131</v>
      </c>
      <c r="U1618" s="3">
        <v>1.9818</v>
      </c>
      <c r="V1618" s="2">
        <f>Tabela_padrão__GM_CONTAS_PAGAR_ABERTOS[[#This Row],[PTAX DESEMB]]*Tabela_padrão__GM_CONTAS_PAGAR_ABERTOS[[#This Row],[VALOR_DOCUM]]</f>
        <v>10674.688247999999</v>
      </c>
    </row>
    <row r="1619" spans="1:22" hidden="1" x14ac:dyDescent="0.2">
      <c r="A1619" t="s">
        <v>45</v>
      </c>
      <c r="B1619" t="s">
        <v>18</v>
      </c>
      <c r="C1619" s="1">
        <v>41319</v>
      </c>
      <c r="D1619" t="s">
        <v>91</v>
      </c>
      <c r="E1619">
        <v>19105002</v>
      </c>
      <c r="F1619" t="s">
        <v>102</v>
      </c>
      <c r="G1619" s="4">
        <v>43054</v>
      </c>
      <c r="H1619" t="s">
        <v>21</v>
      </c>
      <c r="I1619" s="2">
        <v>8000</v>
      </c>
      <c r="K1619" s="2">
        <v>8000</v>
      </c>
      <c r="L1619" s="3">
        <v>1</v>
      </c>
      <c r="M1619" s="2">
        <v>8000</v>
      </c>
      <c r="N1619" s="3">
        <f t="array" ref="N1619">$D$4</f>
        <v>3.55</v>
      </c>
      <c r="O1619" s="2">
        <f t="array" ref="O1619">IF(Tabela_padrão__GM_CONTAS_PAGAR_ABERTOS[[#This Row],[SIGLA_MOEDA]]="US$",Tabela_padrão__GM_CONTAS_PAGAR_ABERTOS[[#This Row],[VALOR_DOCUM]]*$D$4,Tabela_padrão__GM_CONTAS_PAGAR_ABERTOS[[#This Row],[SALDO_CONVERTIDO]])</f>
        <v>8000</v>
      </c>
      <c r="P16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19" t="s">
        <v>93</v>
      </c>
      <c r="R1619" t="s">
        <v>103</v>
      </c>
      <c r="S1619" s="1">
        <v>42557</v>
      </c>
      <c r="T1619" t="s">
        <v>4141</v>
      </c>
      <c r="U1619" s="3">
        <v>1.9670000000000001</v>
      </c>
      <c r="V1619" s="2">
        <f>Tabela_padrão__GM_CONTAS_PAGAR_ABERTOS[[#This Row],[PTAX DESEMB]]*Tabela_padrão__GM_CONTAS_PAGAR_ABERTOS[[#This Row],[VALOR_DOCUM]]</f>
        <v>15736</v>
      </c>
    </row>
    <row r="1620" spans="1:22" hidden="1" x14ac:dyDescent="0.2">
      <c r="A1620" t="s">
        <v>17</v>
      </c>
      <c r="B1620" t="s">
        <v>18</v>
      </c>
      <c r="C1620" s="1">
        <v>41436</v>
      </c>
      <c r="D1620" t="s">
        <v>19</v>
      </c>
      <c r="E1620">
        <v>13140001</v>
      </c>
      <c r="F1620" t="s">
        <v>1211</v>
      </c>
      <c r="G1620" s="4">
        <v>43054</v>
      </c>
      <c r="H1620" t="s">
        <v>21</v>
      </c>
      <c r="I1620" s="2">
        <v>9491.9599999999991</v>
      </c>
      <c r="K1620" s="2">
        <v>9491.9599999999991</v>
      </c>
      <c r="L1620" s="3">
        <v>1</v>
      </c>
      <c r="M1620" s="2">
        <v>9491.9599999999991</v>
      </c>
      <c r="N1620" s="3">
        <f t="array" ref="N1620">$D$4</f>
        <v>3.55</v>
      </c>
      <c r="O1620" s="2">
        <f t="array" ref="O1620">IF(Tabela_padrão__GM_CONTAS_PAGAR_ABERTOS[[#This Row],[SIGLA_MOEDA]]="US$",Tabela_padrão__GM_CONTAS_PAGAR_ABERTOS[[#This Row],[VALOR_DOCUM]]*$D$4,Tabela_padrão__GM_CONTAS_PAGAR_ABERTOS[[#This Row],[SALDO_CONVERTIDO]])</f>
        <v>9491.9599999999991</v>
      </c>
      <c r="P16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0" t="s">
        <v>47</v>
      </c>
      <c r="R1620" t="s">
        <v>1212</v>
      </c>
      <c r="S1620" s="1">
        <v>42557</v>
      </c>
      <c r="T1620" t="s">
        <v>4183</v>
      </c>
      <c r="U1620" s="3">
        <v>2.1505999999999998</v>
      </c>
      <c r="V1620" s="2">
        <f>Tabela_padrão__GM_CONTAS_PAGAR_ABERTOS[[#This Row],[PTAX DESEMB]]*Tabela_padrão__GM_CONTAS_PAGAR_ABERTOS[[#This Row],[VALOR_DOCUM]]</f>
        <v>20413.409175999997</v>
      </c>
    </row>
    <row r="1621" spans="1:22" hidden="1" x14ac:dyDescent="0.2">
      <c r="A1621" t="s">
        <v>45</v>
      </c>
      <c r="B1621" t="s">
        <v>18</v>
      </c>
      <c r="C1621" s="1">
        <v>41823</v>
      </c>
      <c r="D1621" t="s">
        <v>72</v>
      </c>
      <c r="E1621">
        <v>19105002</v>
      </c>
      <c r="F1621" t="s">
        <v>233</v>
      </c>
      <c r="G1621" s="4">
        <v>43054</v>
      </c>
      <c r="H1621" t="s">
        <v>21</v>
      </c>
      <c r="I1621" s="2">
        <v>14210.53</v>
      </c>
      <c r="K1621" s="2">
        <v>14210.53</v>
      </c>
      <c r="L1621" s="3">
        <v>1</v>
      </c>
      <c r="M1621" s="2">
        <v>14210.53</v>
      </c>
      <c r="N1621" s="3">
        <f t="array" ref="N1621">$D$4</f>
        <v>3.55</v>
      </c>
      <c r="O1621" s="2">
        <f t="array" ref="O1621">IF(Tabela_padrão__GM_CONTAS_PAGAR_ABERTOS[[#This Row],[SIGLA_MOEDA]]="US$",Tabela_padrão__GM_CONTAS_PAGAR_ABERTOS[[#This Row],[VALOR_DOCUM]]*$D$4,Tabela_padrão__GM_CONTAS_PAGAR_ABERTOS[[#This Row],[SALDO_CONVERTIDO]])</f>
        <v>14210.53</v>
      </c>
      <c r="P16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1" t="s">
        <v>196</v>
      </c>
      <c r="R1621" t="s">
        <v>234</v>
      </c>
      <c r="S1621" s="1">
        <v>42557</v>
      </c>
      <c r="T1621" t="s">
        <v>4216</v>
      </c>
      <c r="U1621" s="3">
        <v>2.2134</v>
      </c>
      <c r="V1621" s="2">
        <f>Tabela_padrão__GM_CONTAS_PAGAR_ABERTOS[[#This Row],[PTAX DESEMB]]*Tabela_padrão__GM_CONTAS_PAGAR_ABERTOS[[#This Row],[VALOR_DOCUM]]</f>
        <v>31453.587102000001</v>
      </c>
    </row>
    <row r="1622" spans="1:22" hidden="1" x14ac:dyDescent="0.2">
      <c r="A1622" t="s">
        <v>45</v>
      </c>
      <c r="B1622" t="s">
        <v>18</v>
      </c>
      <c r="C1622" s="1">
        <v>41925</v>
      </c>
      <c r="D1622" t="s">
        <v>122</v>
      </c>
      <c r="E1622">
        <v>19105002</v>
      </c>
      <c r="F1622" t="s">
        <v>248</v>
      </c>
      <c r="G1622" s="4">
        <v>43054</v>
      </c>
      <c r="H1622" t="s">
        <v>21</v>
      </c>
      <c r="I1622" s="2">
        <v>3033.33</v>
      </c>
      <c r="K1622" s="2">
        <v>3033.33</v>
      </c>
      <c r="L1622" s="3">
        <v>1</v>
      </c>
      <c r="M1622" s="2">
        <v>3033.33</v>
      </c>
      <c r="N1622" s="3">
        <f t="array" ref="N1622">$D$4</f>
        <v>3.55</v>
      </c>
      <c r="O1622" s="2">
        <f t="array" ref="O1622">IF(Tabela_padrão__GM_CONTAS_PAGAR_ABERTOS[[#This Row],[SIGLA_MOEDA]]="US$",Tabela_padrão__GM_CONTAS_PAGAR_ABERTOS[[#This Row],[VALOR_DOCUM]]*$D$4,Tabela_padrão__GM_CONTAS_PAGAR_ABERTOS[[#This Row],[SALDO_CONVERTIDO]])</f>
        <v>3033.33</v>
      </c>
      <c r="P16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2" t="s">
        <v>211</v>
      </c>
      <c r="R1622" t="s">
        <v>249</v>
      </c>
      <c r="S1622" s="1">
        <v>42557</v>
      </c>
      <c r="T1622" t="s">
        <v>4229</v>
      </c>
      <c r="U1622" s="3">
        <v>2.4102999999999999</v>
      </c>
      <c r="V1622" s="2">
        <f>Tabela_padrão__GM_CONTAS_PAGAR_ABERTOS[[#This Row],[PTAX DESEMB]]*Tabela_padrão__GM_CONTAS_PAGAR_ABERTOS[[#This Row],[VALOR_DOCUM]]</f>
        <v>7311.235298999999</v>
      </c>
    </row>
    <row r="1623" spans="1:22" hidden="1" x14ac:dyDescent="0.2">
      <c r="A1623" t="s">
        <v>17</v>
      </c>
      <c r="B1623" t="s">
        <v>18</v>
      </c>
      <c r="C1623" s="1">
        <v>42138</v>
      </c>
      <c r="D1623" t="s">
        <v>60</v>
      </c>
      <c r="E1623">
        <v>13140001</v>
      </c>
      <c r="F1623" t="s">
        <v>302</v>
      </c>
      <c r="G1623" s="4">
        <v>43054</v>
      </c>
      <c r="H1623" t="s">
        <v>21</v>
      </c>
      <c r="I1623" s="2">
        <v>24016.560000000001</v>
      </c>
      <c r="K1623" s="2">
        <v>24016.560000000001</v>
      </c>
      <c r="L1623" s="3">
        <v>1</v>
      </c>
      <c r="M1623" s="2">
        <v>24016.560000000001</v>
      </c>
      <c r="N1623" s="3">
        <f t="array" ref="N1623">$D$4</f>
        <v>3.55</v>
      </c>
      <c r="O1623" s="2">
        <f t="array" ref="O1623">IF(Tabela_padrão__GM_CONTAS_PAGAR_ABERTOS[[#This Row],[SIGLA_MOEDA]]="US$",Tabela_padrão__GM_CONTAS_PAGAR_ABERTOS[[#This Row],[VALOR_DOCUM]]*$D$4,Tabela_padrão__GM_CONTAS_PAGAR_ABERTOS[[#This Row],[SALDO_CONVERTIDO]])</f>
        <v>24016.560000000001</v>
      </c>
      <c r="P16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3" t="s">
        <v>47</v>
      </c>
      <c r="R1623" t="s">
        <v>303</v>
      </c>
      <c r="S1623" s="1">
        <v>42557</v>
      </c>
      <c r="T1623" t="s">
        <v>4257</v>
      </c>
      <c r="U1623" s="3">
        <v>3.0103</v>
      </c>
      <c r="V1623" s="2">
        <f>Tabela_padrão__GM_CONTAS_PAGAR_ABERTOS[[#This Row],[PTAX DESEMB]]*Tabela_padrão__GM_CONTAS_PAGAR_ABERTOS[[#This Row],[VALOR_DOCUM]]</f>
        <v>72297.050568000006</v>
      </c>
    </row>
    <row r="1624" spans="1:22" hidden="1" x14ac:dyDescent="0.2">
      <c r="A1624" t="s">
        <v>45</v>
      </c>
      <c r="B1624" t="s">
        <v>18</v>
      </c>
      <c r="C1624" s="1">
        <v>41823</v>
      </c>
      <c r="D1624" t="s">
        <v>72</v>
      </c>
      <c r="E1624">
        <v>13140001</v>
      </c>
      <c r="F1624" t="s">
        <v>233</v>
      </c>
      <c r="G1624" s="4">
        <v>43054</v>
      </c>
      <c r="H1624" t="s">
        <v>21</v>
      </c>
      <c r="I1624" s="2">
        <v>1117.58</v>
      </c>
      <c r="K1624" s="2">
        <v>1117.58</v>
      </c>
      <c r="L1624" s="3">
        <v>1</v>
      </c>
      <c r="M1624" s="2">
        <v>1117.58</v>
      </c>
      <c r="N1624" s="3">
        <f t="array" ref="N1624">$D$4</f>
        <v>3.55</v>
      </c>
      <c r="O1624" s="2">
        <f t="array" ref="O1624">IF(Tabela_padrão__GM_CONTAS_PAGAR_ABERTOS[[#This Row],[SIGLA_MOEDA]]="US$",Tabela_padrão__GM_CONTAS_PAGAR_ABERTOS[[#This Row],[VALOR_DOCUM]]*$D$4,Tabela_padrão__GM_CONTAS_PAGAR_ABERTOS[[#This Row],[SALDO_CONVERTIDO]])</f>
        <v>1117.58</v>
      </c>
      <c r="P16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4" t="s">
        <v>47</v>
      </c>
      <c r="R1624" t="s">
        <v>234</v>
      </c>
      <c r="S1624" s="1">
        <v>42557</v>
      </c>
      <c r="T1624" t="s">
        <v>4930</v>
      </c>
      <c r="U1624" s="3">
        <v>2.2134</v>
      </c>
      <c r="V1624" s="2">
        <f>Tabela_padrão__GM_CONTAS_PAGAR_ABERTOS[[#This Row],[PTAX DESEMB]]*Tabela_padrão__GM_CONTAS_PAGAR_ABERTOS[[#This Row],[VALOR_DOCUM]]</f>
        <v>2473.6515719999998</v>
      </c>
    </row>
    <row r="1625" spans="1:22" hidden="1" x14ac:dyDescent="0.2">
      <c r="A1625" t="s">
        <v>17</v>
      </c>
      <c r="B1625" t="s">
        <v>18</v>
      </c>
      <c r="C1625" s="1">
        <v>41435</v>
      </c>
      <c r="D1625" t="s">
        <v>19</v>
      </c>
      <c r="E1625">
        <v>13140001</v>
      </c>
      <c r="F1625" t="s">
        <v>157</v>
      </c>
      <c r="G1625" s="4">
        <v>43054</v>
      </c>
      <c r="H1625" t="s">
        <v>21</v>
      </c>
      <c r="I1625" s="2">
        <v>1637.36</v>
      </c>
      <c r="K1625" s="2">
        <v>1637.36</v>
      </c>
      <c r="L1625" s="3">
        <v>1</v>
      </c>
      <c r="M1625" s="2">
        <v>1637.36</v>
      </c>
      <c r="N1625" s="3">
        <f t="array" ref="N1625">$D$4</f>
        <v>3.55</v>
      </c>
      <c r="O1625" s="2">
        <f t="array" ref="O1625">IF(Tabela_padrão__GM_CONTAS_PAGAR_ABERTOS[[#This Row],[SIGLA_MOEDA]]="US$",Tabela_padrão__GM_CONTAS_PAGAR_ABERTOS[[#This Row],[VALOR_DOCUM]]*$D$4,Tabela_padrão__GM_CONTAS_PAGAR_ABERTOS[[#This Row],[SALDO_CONVERTIDO]])</f>
        <v>1637.36</v>
      </c>
      <c r="P16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5" t="s">
        <v>47</v>
      </c>
      <c r="R1625" t="s">
        <v>158</v>
      </c>
      <c r="S1625" s="1">
        <v>42557</v>
      </c>
      <c r="T1625" t="s">
        <v>5586</v>
      </c>
      <c r="U1625" s="3">
        <v>2.1372</v>
      </c>
      <c r="V1625" s="2">
        <f>Tabela_padrão__GM_CONTAS_PAGAR_ABERTOS[[#This Row],[PTAX DESEMB]]*Tabela_padrão__GM_CONTAS_PAGAR_ABERTOS[[#This Row],[VALOR_DOCUM]]</f>
        <v>3499.3657919999996</v>
      </c>
    </row>
    <row r="1626" spans="1:22" hidden="1" x14ac:dyDescent="0.2">
      <c r="A1626" t="s">
        <v>45</v>
      </c>
      <c r="B1626" t="s">
        <v>18</v>
      </c>
      <c r="C1626" s="1">
        <v>41771</v>
      </c>
      <c r="D1626" t="s">
        <v>122</v>
      </c>
      <c r="E1626">
        <v>13140001</v>
      </c>
      <c r="F1626" t="s">
        <v>214</v>
      </c>
      <c r="G1626" s="4">
        <v>43055</v>
      </c>
      <c r="H1626" t="s">
        <v>21</v>
      </c>
      <c r="I1626" s="2">
        <v>496.21</v>
      </c>
      <c r="K1626" s="2">
        <v>496.21</v>
      </c>
      <c r="L1626" s="3">
        <v>1</v>
      </c>
      <c r="M1626" s="2">
        <v>496.21</v>
      </c>
      <c r="N1626" s="3">
        <f t="array" ref="N1626">$D$4</f>
        <v>3.55</v>
      </c>
      <c r="O1626" s="2">
        <f t="array" ref="O1626">IF(Tabela_padrão__GM_CONTAS_PAGAR_ABERTOS[[#This Row],[SIGLA_MOEDA]]="US$",Tabela_padrão__GM_CONTAS_PAGAR_ABERTOS[[#This Row],[VALOR_DOCUM]]*$D$4,Tabela_padrão__GM_CONTAS_PAGAR_ABERTOS[[#This Row],[SALDO_CONVERTIDO]])</f>
        <v>496.21</v>
      </c>
      <c r="P16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6" t="s">
        <v>47</v>
      </c>
      <c r="R1626" t="s">
        <v>215</v>
      </c>
      <c r="S1626" s="1">
        <v>42557</v>
      </c>
      <c r="T1626" t="s">
        <v>1251</v>
      </c>
      <c r="U1626" s="3">
        <v>2.2191999999999998</v>
      </c>
      <c r="V1626" s="2">
        <f>Tabela_padrão__GM_CONTAS_PAGAR_ABERTOS[[#This Row],[PTAX DESEMB]]*Tabela_padrão__GM_CONTAS_PAGAR_ABERTOS[[#This Row],[VALOR_DOCUM]]</f>
        <v>1101.1892319999999</v>
      </c>
    </row>
    <row r="1627" spans="1:22" hidden="1" x14ac:dyDescent="0.2">
      <c r="A1627" t="s">
        <v>45</v>
      </c>
      <c r="B1627" t="s">
        <v>18</v>
      </c>
      <c r="C1627" s="1">
        <v>41771</v>
      </c>
      <c r="D1627" t="s">
        <v>122</v>
      </c>
      <c r="E1627">
        <v>19105002</v>
      </c>
      <c r="F1627" t="s">
        <v>214</v>
      </c>
      <c r="G1627" s="4">
        <v>43055</v>
      </c>
      <c r="H1627" t="s">
        <v>21</v>
      </c>
      <c r="I1627" s="2">
        <v>8166.66</v>
      </c>
      <c r="K1627" s="2">
        <v>8166.66</v>
      </c>
      <c r="L1627" s="3">
        <v>1</v>
      </c>
      <c r="M1627" s="2">
        <v>8166.66</v>
      </c>
      <c r="N1627" s="3">
        <f t="array" ref="N1627">$D$4</f>
        <v>3.55</v>
      </c>
      <c r="O1627" s="2">
        <f t="array" ref="O1627">IF(Tabela_padrão__GM_CONTAS_PAGAR_ABERTOS[[#This Row],[SIGLA_MOEDA]]="US$",Tabela_padrão__GM_CONTAS_PAGAR_ABERTOS[[#This Row],[VALOR_DOCUM]]*$D$4,Tabela_padrão__GM_CONTAS_PAGAR_ABERTOS[[#This Row],[SALDO_CONVERTIDO]])</f>
        <v>8166.66</v>
      </c>
      <c r="P16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7" t="s">
        <v>211</v>
      </c>
      <c r="R1627" t="s">
        <v>215</v>
      </c>
      <c r="S1627" s="1">
        <v>42557</v>
      </c>
      <c r="T1627" t="s">
        <v>2043</v>
      </c>
      <c r="U1627" s="3">
        <v>2.2191999999999998</v>
      </c>
      <c r="V1627" s="2">
        <f>Tabela_padrão__GM_CONTAS_PAGAR_ABERTOS[[#This Row],[PTAX DESEMB]]*Tabela_padrão__GM_CONTAS_PAGAR_ABERTOS[[#This Row],[VALOR_DOCUM]]</f>
        <v>18123.451871999998</v>
      </c>
    </row>
    <row r="1628" spans="1:22" hidden="1" x14ac:dyDescent="0.2">
      <c r="A1628" t="s">
        <v>45</v>
      </c>
      <c r="B1628" t="s">
        <v>18</v>
      </c>
      <c r="C1628" s="1">
        <v>41768</v>
      </c>
      <c r="D1628" t="s">
        <v>122</v>
      </c>
      <c r="E1628">
        <v>19105002</v>
      </c>
      <c r="F1628" t="s">
        <v>210</v>
      </c>
      <c r="G1628" s="4">
        <v>43055</v>
      </c>
      <c r="H1628" t="s">
        <v>21</v>
      </c>
      <c r="I1628" s="2">
        <v>5083.33</v>
      </c>
      <c r="K1628" s="2">
        <v>5083.33</v>
      </c>
      <c r="L1628" s="3">
        <v>1</v>
      </c>
      <c r="M1628" s="2">
        <v>5083.33</v>
      </c>
      <c r="N1628" s="3">
        <f t="array" ref="N1628">$D$4</f>
        <v>3.55</v>
      </c>
      <c r="O1628" s="2">
        <f t="array" ref="O1628">IF(Tabela_padrão__GM_CONTAS_PAGAR_ABERTOS[[#This Row],[SIGLA_MOEDA]]="US$",Tabela_padrão__GM_CONTAS_PAGAR_ABERTOS[[#This Row],[VALOR_DOCUM]]*$D$4,Tabela_padrão__GM_CONTAS_PAGAR_ABERTOS[[#This Row],[SALDO_CONVERTIDO]])</f>
        <v>5083.33</v>
      </c>
      <c r="P16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8" t="s">
        <v>211</v>
      </c>
      <c r="R1628" t="s">
        <v>212</v>
      </c>
      <c r="S1628" s="1">
        <v>42557</v>
      </c>
      <c r="T1628" t="s">
        <v>5602</v>
      </c>
      <c r="U1628" s="3">
        <v>2.2107000000000001</v>
      </c>
      <c r="V1628" s="2">
        <f>Tabela_padrão__GM_CONTAS_PAGAR_ABERTOS[[#This Row],[PTAX DESEMB]]*Tabela_padrão__GM_CONTAS_PAGAR_ABERTOS[[#This Row],[VALOR_DOCUM]]</f>
        <v>11237.717631</v>
      </c>
    </row>
    <row r="1629" spans="1:22" hidden="1" x14ac:dyDescent="0.2">
      <c r="A1629" t="s">
        <v>45</v>
      </c>
      <c r="B1629" t="s">
        <v>18</v>
      </c>
      <c r="C1629" s="1">
        <v>41768</v>
      </c>
      <c r="D1629" t="s">
        <v>122</v>
      </c>
      <c r="E1629">
        <v>13140001</v>
      </c>
      <c r="F1629" t="s">
        <v>210</v>
      </c>
      <c r="G1629" s="4">
        <v>43055</v>
      </c>
      <c r="H1629" t="s">
        <v>21</v>
      </c>
      <c r="I1629" s="2">
        <v>308.86</v>
      </c>
      <c r="K1629" s="2">
        <v>308.86</v>
      </c>
      <c r="L1629" s="3">
        <v>1</v>
      </c>
      <c r="M1629" s="2">
        <v>308.86</v>
      </c>
      <c r="N1629" s="3">
        <f t="array" ref="N1629">$D$4</f>
        <v>3.55</v>
      </c>
      <c r="O1629" s="2">
        <f t="array" ref="O1629">IF(Tabela_padrão__GM_CONTAS_PAGAR_ABERTOS[[#This Row],[SIGLA_MOEDA]]="US$",Tabela_padrão__GM_CONTAS_PAGAR_ABERTOS[[#This Row],[VALOR_DOCUM]]*$D$4,Tabela_padrão__GM_CONTAS_PAGAR_ABERTOS[[#This Row],[SALDO_CONVERTIDO]])</f>
        <v>308.86</v>
      </c>
      <c r="P16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29" t="s">
        <v>47</v>
      </c>
      <c r="R1629" t="s">
        <v>212</v>
      </c>
      <c r="S1629" s="1">
        <v>42557</v>
      </c>
      <c r="T1629" t="s">
        <v>5615</v>
      </c>
      <c r="U1629" s="3">
        <v>2.2107000000000001</v>
      </c>
      <c r="V1629" s="2">
        <f>Tabela_padrão__GM_CONTAS_PAGAR_ABERTOS[[#This Row],[PTAX DESEMB]]*Tabela_padrão__GM_CONTAS_PAGAR_ABERTOS[[#This Row],[VALOR_DOCUM]]</f>
        <v>682.79680200000007</v>
      </c>
    </row>
    <row r="1630" spans="1:22" hidden="1" x14ac:dyDescent="0.2">
      <c r="A1630" t="s">
        <v>17</v>
      </c>
      <c r="B1630" t="s">
        <v>18</v>
      </c>
      <c r="C1630" s="1">
        <v>41978</v>
      </c>
      <c r="D1630" t="s">
        <v>19</v>
      </c>
      <c r="E1630">
        <v>13140003</v>
      </c>
      <c r="F1630" t="s">
        <v>2089</v>
      </c>
      <c r="G1630" s="4">
        <v>43059</v>
      </c>
      <c r="H1630" t="s">
        <v>66</v>
      </c>
      <c r="I1630" s="2">
        <v>22900</v>
      </c>
      <c r="K1630" s="2">
        <v>22900</v>
      </c>
      <c r="L1630" s="3">
        <v>3.2904</v>
      </c>
      <c r="M1630" s="2">
        <v>75350.16</v>
      </c>
      <c r="N1630" s="3">
        <f t="array" ref="N1630">$D$4</f>
        <v>3.55</v>
      </c>
      <c r="O1630" s="2">
        <f t="array" ref="O1630">IF(Tabela_padrão__GM_CONTAS_PAGAR_ABERTOS[[#This Row],[SIGLA_MOEDA]]="US$",Tabela_padrão__GM_CONTAS_PAGAR_ABERTOS[[#This Row],[VALOR_DOCUM]]*$D$4,Tabela_padrão__GM_CONTAS_PAGAR_ABERTOS[[#This Row],[SALDO_CONVERTIDO]])</f>
        <v>81295</v>
      </c>
      <c r="P1630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630" t="s">
        <v>268</v>
      </c>
      <c r="R1630" t="s">
        <v>2090</v>
      </c>
      <c r="S1630" s="1">
        <v>42557</v>
      </c>
      <c r="T1630" t="s">
        <v>2091</v>
      </c>
      <c r="U1630" s="3">
        <v>2.5796999999999999</v>
      </c>
      <c r="V1630" s="2">
        <f>Tabela_padrão__GM_CONTAS_PAGAR_ABERTOS[[#This Row],[PTAX DESEMB]]*Tabela_padrão__GM_CONTAS_PAGAR_ABERTOS[[#This Row],[VALOR_DOCUM]]</f>
        <v>59075.13</v>
      </c>
    </row>
    <row r="1631" spans="1:22" x14ac:dyDescent="0.2">
      <c r="A1631" t="s">
        <v>17</v>
      </c>
      <c r="B1631" t="s">
        <v>18</v>
      </c>
      <c r="C1631" s="1">
        <v>41977</v>
      </c>
      <c r="D1631" t="s">
        <v>19</v>
      </c>
      <c r="E1631">
        <v>19105006</v>
      </c>
      <c r="F1631" t="s">
        <v>2089</v>
      </c>
      <c r="G1631" s="4">
        <v>43059</v>
      </c>
      <c r="H1631" t="s">
        <v>66</v>
      </c>
      <c r="I1631" s="2">
        <v>1866666.66</v>
      </c>
      <c r="K1631" s="2">
        <v>1866666.66</v>
      </c>
      <c r="L1631" s="3">
        <v>3.2904</v>
      </c>
      <c r="M1631" s="2">
        <v>6142079.9780639997</v>
      </c>
      <c r="N1631" s="3">
        <f t="array" ref="N1631">$D$4</f>
        <v>3.55</v>
      </c>
      <c r="O1631" s="2">
        <f t="array" ref="O1631">IF(Tabela_padrão__GM_CONTAS_PAGAR_ABERTOS[[#This Row],[SIGLA_MOEDA]]="US$",Tabela_padrão__GM_CONTAS_PAGAR_ABERTOS[[#This Row],[VALOR_DOCUM]]*$D$4,Tabela_padrão__GM_CONTAS_PAGAR_ABERTOS[[#This Row],[SALDO_CONVERTIDO]])</f>
        <v>6626666.6429999992</v>
      </c>
      <c r="P1631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1631" t="s">
        <v>637</v>
      </c>
      <c r="R1631" t="s">
        <v>2090</v>
      </c>
      <c r="S1631" s="1">
        <v>42557</v>
      </c>
      <c r="T1631" t="s">
        <v>3533</v>
      </c>
      <c r="U1631" s="3">
        <v>2.5607000000000002</v>
      </c>
      <c r="V1631" s="2">
        <f>Tabela_padrão__GM_CONTAS_PAGAR_ABERTOS[[#This Row],[PTAX DESEMB]]*Tabela_padrão__GM_CONTAS_PAGAR_ABERTOS[[#This Row],[VALOR_DOCUM]]</f>
        <v>4779973.3162620002</v>
      </c>
    </row>
    <row r="1632" spans="1:22" hidden="1" x14ac:dyDescent="0.2">
      <c r="A1632" t="s">
        <v>17</v>
      </c>
      <c r="B1632" t="s">
        <v>18</v>
      </c>
      <c r="C1632" s="1">
        <v>42528</v>
      </c>
      <c r="D1632" t="s">
        <v>19</v>
      </c>
      <c r="E1632">
        <v>13140003</v>
      </c>
      <c r="F1632" t="s">
        <v>640</v>
      </c>
      <c r="G1632" s="4">
        <v>43069</v>
      </c>
      <c r="H1632" t="s">
        <v>66</v>
      </c>
      <c r="I1632" s="2">
        <v>90838.42</v>
      </c>
      <c r="K1632" s="2">
        <v>90838.42</v>
      </c>
      <c r="L1632" s="3">
        <v>3.2904</v>
      </c>
      <c r="M1632" s="2">
        <v>298894.73716800002</v>
      </c>
      <c r="N1632" s="3">
        <f t="array" ref="N1632">$D$4</f>
        <v>3.55</v>
      </c>
      <c r="O1632" s="2">
        <f t="array" ref="O1632">IF(Tabela_padrão__GM_CONTAS_PAGAR_ABERTOS[[#This Row],[SIGLA_MOEDA]]="US$",Tabela_padrão__GM_CONTAS_PAGAR_ABERTOS[[#This Row],[VALOR_DOCUM]]*$D$4,Tabela_padrão__GM_CONTAS_PAGAR_ABERTOS[[#This Row],[SALDO_CONVERTIDO]])</f>
        <v>322476.391</v>
      </c>
      <c r="P1632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1632" t="s">
        <v>268</v>
      </c>
      <c r="R1632" t="s">
        <v>638</v>
      </c>
      <c r="S1632" s="1">
        <v>42557</v>
      </c>
      <c r="T1632" t="s">
        <v>1582</v>
      </c>
      <c r="U1632" s="3">
        <v>3.5097999999999998</v>
      </c>
      <c r="V1632" s="2">
        <f>Tabela_padrão__GM_CONTAS_PAGAR_ABERTOS[[#This Row],[PTAX DESEMB]]*Tabela_padrão__GM_CONTAS_PAGAR_ABERTOS[[#This Row],[VALOR_DOCUM]]</f>
        <v>318824.68651599996</v>
      </c>
    </row>
    <row r="1633" spans="1:22" hidden="1" x14ac:dyDescent="0.2">
      <c r="A1633" t="s">
        <v>17</v>
      </c>
      <c r="B1633" t="s">
        <v>18</v>
      </c>
      <c r="C1633" s="1">
        <v>42277</v>
      </c>
      <c r="D1633" t="s">
        <v>60</v>
      </c>
      <c r="E1633">
        <v>19105002</v>
      </c>
      <c r="F1633" t="s">
        <v>365</v>
      </c>
      <c r="G1633" s="4">
        <v>43079</v>
      </c>
      <c r="H1633" t="s">
        <v>21</v>
      </c>
      <c r="I1633" s="2">
        <v>9113.31</v>
      </c>
      <c r="K1633" s="2">
        <v>9113.31</v>
      </c>
      <c r="L1633" s="3">
        <v>1</v>
      </c>
      <c r="M1633" s="2">
        <v>9113.31</v>
      </c>
      <c r="N1633" s="3">
        <f t="array" ref="N1633">$D$4</f>
        <v>3.55</v>
      </c>
      <c r="O1633" s="2">
        <f t="array" ref="O1633">IF(Tabela_padrão__GM_CONTAS_PAGAR_ABERTOS[[#This Row],[SIGLA_MOEDA]]="US$",Tabela_padrão__GM_CONTAS_PAGAR_ABERTOS[[#This Row],[VALOR_DOCUM]]*$D$4,Tabela_padrão__GM_CONTAS_PAGAR_ABERTOS[[#This Row],[SALDO_CONVERTIDO]])</f>
        <v>9113.31</v>
      </c>
      <c r="P16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33" t="s">
        <v>62</v>
      </c>
      <c r="R1633" t="s">
        <v>366</v>
      </c>
      <c r="S1633" s="1">
        <v>42557</v>
      </c>
      <c r="T1633" t="s">
        <v>5686</v>
      </c>
      <c r="U1633" s="3">
        <v>4.1172000000000004</v>
      </c>
      <c r="V1633" s="2">
        <f>Tabela_padrão__GM_CONTAS_PAGAR_ABERTOS[[#This Row],[PTAX DESEMB]]*Tabela_padrão__GM_CONTAS_PAGAR_ABERTOS[[#This Row],[VALOR_DOCUM]]</f>
        <v>37521.319931999999</v>
      </c>
    </row>
    <row r="1634" spans="1:22" hidden="1" x14ac:dyDescent="0.2">
      <c r="A1634" t="s">
        <v>17</v>
      </c>
      <c r="B1634" t="s">
        <v>18</v>
      </c>
      <c r="C1634" s="1">
        <v>41246</v>
      </c>
      <c r="D1634" t="s">
        <v>19</v>
      </c>
      <c r="E1634">
        <v>13140001</v>
      </c>
      <c r="F1634" t="s">
        <v>69</v>
      </c>
      <c r="G1634" s="4">
        <v>43084</v>
      </c>
      <c r="H1634" t="s">
        <v>21</v>
      </c>
      <c r="I1634" s="2">
        <v>9879.9</v>
      </c>
      <c r="K1634" s="2">
        <v>9879.9</v>
      </c>
      <c r="L1634" s="3">
        <v>1</v>
      </c>
      <c r="M1634" s="2">
        <v>9879.9</v>
      </c>
      <c r="N1634" s="3">
        <f t="array" ref="N1634">$D$4</f>
        <v>3.55</v>
      </c>
      <c r="O1634" s="2">
        <f t="array" ref="O1634">IF(Tabela_padrão__GM_CONTAS_PAGAR_ABERTOS[[#This Row],[SIGLA_MOEDA]]="US$",Tabela_padrão__GM_CONTAS_PAGAR_ABERTOS[[#This Row],[VALOR_DOCUM]]*$D$4,Tabela_padrão__GM_CONTAS_PAGAR_ABERTOS[[#This Row],[SALDO_CONVERTIDO]])</f>
        <v>9879.9</v>
      </c>
      <c r="P16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34" t="s">
        <v>47</v>
      </c>
      <c r="R1634" t="s">
        <v>70</v>
      </c>
      <c r="S1634" s="1">
        <v>42557</v>
      </c>
      <c r="T1634" t="s">
        <v>71</v>
      </c>
      <c r="U1634" s="3">
        <v>2.1074000000000002</v>
      </c>
      <c r="V1634" s="2">
        <f>Tabela_padrão__GM_CONTAS_PAGAR_ABERTOS[[#This Row],[PTAX DESEMB]]*Tabela_padrão__GM_CONTAS_PAGAR_ABERTOS[[#This Row],[VALOR_DOCUM]]</f>
        <v>20820.901260000002</v>
      </c>
    </row>
    <row r="1635" spans="1:22" hidden="1" x14ac:dyDescent="0.2">
      <c r="A1635" t="s">
        <v>45</v>
      </c>
      <c r="B1635" t="s">
        <v>18</v>
      </c>
      <c r="C1635" s="1">
        <v>41319</v>
      </c>
      <c r="D1635" t="s">
        <v>91</v>
      </c>
      <c r="E1635">
        <v>13140001</v>
      </c>
      <c r="F1635" t="s">
        <v>102</v>
      </c>
      <c r="G1635" s="4">
        <v>43084</v>
      </c>
      <c r="H1635" t="s">
        <v>21</v>
      </c>
      <c r="I1635" s="2">
        <v>32.51</v>
      </c>
      <c r="K1635" s="2">
        <v>32.51</v>
      </c>
      <c r="L1635" s="3">
        <v>1</v>
      </c>
      <c r="M1635" s="2">
        <v>32.51</v>
      </c>
      <c r="N1635" s="3">
        <f t="array" ref="N1635">$D$4</f>
        <v>3.55</v>
      </c>
      <c r="O1635" s="2">
        <f t="array" ref="O1635">IF(Tabela_padrão__GM_CONTAS_PAGAR_ABERTOS[[#This Row],[SIGLA_MOEDA]]="US$",Tabela_padrão__GM_CONTAS_PAGAR_ABERTOS[[#This Row],[VALOR_DOCUM]]*$D$4,Tabela_padrão__GM_CONTAS_PAGAR_ABERTOS[[#This Row],[SALDO_CONVERTIDO]])</f>
        <v>32.51</v>
      </c>
      <c r="P16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35" t="s">
        <v>47</v>
      </c>
      <c r="R1635" t="s">
        <v>103</v>
      </c>
      <c r="S1635" s="1">
        <v>42557</v>
      </c>
      <c r="T1635" t="s">
        <v>120</v>
      </c>
      <c r="U1635" s="3">
        <v>1.9670000000000001</v>
      </c>
      <c r="V1635" s="2">
        <f>Tabela_padrão__GM_CONTAS_PAGAR_ABERTOS[[#This Row],[PTAX DESEMB]]*Tabela_padrão__GM_CONTAS_PAGAR_ABERTOS[[#This Row],[VALOR_DOCUM]]</f>
        <v>63.94717</v>
      </c>
    </row>
    <row r="1636" spans="1:22" hidden="1" x14ac:dyDescent="0.2">
      <c r="A1636" t="s">
        <v>45</v>
      </c>
      <c r="B1636" t="s">
        <v>18</v>
      </c>
      <c r="C1636" s="1">
        <v>41339</v>
      </c>
      <c r="D1636" t="s">
        <v>91</v>
      </c>
      <c r="E1636">
        <v>13140001</v>
      </c>
      <c r="F1636" t="s">
        <v>92</v>
      </c>
      <c r="G1636" s="4">
        <v>43084</v>
      </c>
      <c r="H1636" t="s">
        <v>21</v>
      </c>
      <c r="I1636" s="2">
        <v>41.2</v>
      </c>
      <c r="K1636" s="2">
        <v>41.2</v>
      </c>
      <c r="L1636" s="3">
        <v>1</v>
      </c>
      <c r="M1636" s="2">
        <v>41.2</v>
      </c>
      <c r="N1636" s="3">
        <f t="array" ref="N1636">$D$4</f>
        <v>3.55</v>
      </c>
      <c r="O1636" s="2">
        <f t="array" ref="O1636">IF(Tabela_padrão__GM_CONTAS_PAGAR_ABERTOS[[#This Row],[SIGLA_MOEDA]]="US$",Tabela_padrão__GM_CONTAS_PAGAR_ABERTOS[[#This Row],[VALOR_DOCUM]]*$D$4,Tabela_padrão__GM_CONTAS_PAGAR_ABERTOS[[#This Row],[SALDO_CONVERTIDO]])</f>
        <v>41.2</v>
      </c>
      <c r="P16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36" t="s">
        <v>47</v>
      </c>
      <c r="R1636" t="s">
        <v>94</v>
      </c>
      <c r="S1636" s="1">
        <v>42557</v>
      </c>
      <c r="T1636" t="s">
        <v>135</v>
      </c>
      <c r="U1636" s="3">
        <v>1.9693000000000001</v>
      </c>
      <c r="V1636" s="2">
        <f>Tabela_padrão__GM_CONTAS_PAGAR_ABERTOS[[#This Row],[PTAX DESEMB]]*Tabela_padrão__GM_CONTAS_PAGAR_ABERTOS[[#This Row],[VALOR_DOCUM]]</f>
        <v>81.135160000000013</v>
      </c>
    </row>
    <row r="1637" spans="1:22" hidden="1" x14ac:dyDescent="0.2">
      <c r="A1637" t="s">
        <v>45</v>
      </c>
      <c r="B1637" t="s">
        <v>18</v>
      </c>
      <c r="C1637" s="1">
        <v>41771</v>
      </c>
      <c r="D1637" t="s">
        <v>122</v>
      </c>
      <c r="E1637">
        <v>19105002</v>
      </c>
      <c r="F1637" t="s">
        <v>214</v>
      </c>
      <c r="G1637" s="4">
        <v>43084</v>
      </c>
      <c r="H1637" t="s">
        <v>21</v>
      </c>
      <c r="I1637" s="2">
        <v>8166.66</v>
      </c>
      <c r="K1637" s="2">
        <v>8166.66</v>
      </c>
      <c r="L1637" s="3">
        <v>1</v>
      </c>
      <c r="M1637" s="2">
        <v>8166.66</v>
      </c>
      <c r="N1637" s="3">
        <f t="array" ref="N1637">$D$4</f>
        <v>3.55</v>
      </c>
      <c r="O1637" s="2">
        <f t="array" ref="O1637">IF(Tabela_padrão__GM_CONTAS_PAGAR_ABERTOS[[#This Row],[SIGLA_MOEDA]]="US$",Tabela_padrão__GM_CONTAS_PAGAR_ABERTOS[[#This Row],[VALOR_DOCUM]]*$D$4,Tabela_padrão__GM_CONTAS_PAGAR_ABERTOS[[#This Row],[SALDO_CONVERTIDO]])</f>
        <v>8166.66</v>
      </c>
      <c r="P16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37" t="s">
        <v>211</v>
      </c>
      <c r="R1637" t="s">
        <v>215</v>
      </c>
      <c r="S1637" s="1">
        <v>42557</v>
      </c>
      <c r="T1637" t="s">
        <v>217</v>
      </c>
      <c r="U1637" s="3">
        <v>2.2191999999999998</v>
      </c>
      <c r="V1637" s="2">
        <f>Tabela_padrão__GM_CONTAS_PAGAR_ABERTOS[[#This Row],[PTAX DESEMB]]*Tabela_padrão__GM_CONTAS_PAGAR_ABERTOS[[#This Row],[VALOR_DOCUM]]</f>
        <v>18123.451871999998</v>
      </c>
    </row>
    <row r="1638" spans="1:22" x14ac:dyDescent="0.2">
      <c r="A1638" t="s">
        <v>262</v>
      </c>
      <c r="B1638" t="s">
        <v>18</v>
      </c>
      <c r="C1638" s="1">
        <v>42023</v>
      </c>
      <c r="D1638" t="s">
        <v>263</v>
      </c>
      <c r="E1638">
        <v>19105006</v>
      </c>
      <c r="F1638" t="s">
        <v>264</v>
      </c>
      <c r="G1638" s="4">
        <v>43084</v>
      </c>
      <c r="H1638" t="s">
        <v>66</v>
      </c>
      <c r="I1638" s="2">
        <v>2500000</v>
      </c>
      <c r="K1638" s="2">
        <v>2500000</v>
      </c>
      <c r="L1638" s="3">
        <v>3.2904</v>
      </c>
      <c r="M1638" s="2">
        <v>8226000</v>
      </c>
      <c r="N1638" s="3">
        <f t="array" ref="N1638">$D$4</f>
        <v>3.55</v>
      </c>
      <c r="O1638" s="2">
        <f t="array" ref="O1638">IF(Tabela_padrão__GM_CONTAS_PAGAR_ABERTOS[[#This Row],[SIGLA_MOEDA]]="US$",Tabela_padrão__GM_CONTAS_PAGAR_ABERTOS[[#This Row],[VALOR_DOCUM]]*$D$4,Tabela_padrão__GM_CONTAS_PAGAR_ABERTOS[[#This Row],[SALDO_CONVERTIDO]])</f>
        <v>8875000</v>
      </c>
      <c r="P1638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638" t="s">
        <v>265</v>
      </c>
      <c r="R1638" t="s">
        <v>266</v>
      </c>
      <c r="S1638" s="1">
        <v>42557</v>
      </c>
      <c r="T1638" t="s">
        <v>267</v>
      </c>
      <c r="U1638" s="3">
        <v>2.6193</v>
      </c>
      <c r="V1638" s="2">
        <f>Tabela_padrão__GM_CONTAS_PAGAR_ABERTOS[[#This Row],[PTAX DESEMB]]*Tabela_padrão__GM_CONTAS_PAGAR_ABERTOS[[#This Row],[VALOR_DOCUM]]</f>
        <v>6548250</v>
      </c>
    </row>
    <row r="1639" spans="1:22" x14ac:dyDescent="0.2">
      <c r="A1639" t="s">
        <v>17</v>
      </c>
      <c r="B1639" t="s">
        <v>18</v>
      </c>
      <c r="C1639" s="1">
        <v>42214</v>
      </c>
      <c r="D1639" t="s">
        <v>263</v>
      </c>
      <c r="E1639">
        <v>19105006</v>
      </c>
      <c r="F1639" t="s">
        <v>344</v>
      </c>
      <c r="G1639" s="4">
        <v>43084</v>
      </c>
      <c r="H1639" t="s">
        <v>66</v>
      </c>
      <c r="I1639" s="2">
        <v>1500000</v>
      </c>
      <c r="K1639" s="2">
        <v>1500000</v>
      </c>
      <c r="L1639" s="3">
        <v>3.2904</v>
      </c>
      <c r="M1639" s="2">
        <v>4935600</v>
      </c>
      <c r="N1639" s="3">
        <f t="array" ref="N1639">$D$4</f>
        <v>3.55</v>
      </c>
      <c r="O1639" s="2">
        <f t="array" ref="O1639">IF(Tabela_padrão__GM_CONTAS_PAGAR_ABERTOS[[#This Row],[SIGLA_MOEDA]]="US$",Tabela_padrão__GM_CONTAS_PAGAR_ABERTOS[[#This Row],[VALOR_DOCUM]]*$D$4,Tabela_padrão__GM_CONTAS_PAGAR_ABERTOS[[#This Row],[SALDO_CONVERTIDO]])</f>
        <v>5325000</v>
      </c>
      <c r="P163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639" t="s">
        <v>265</v>
      </c>
      <c r="R1639" t="s">
        <v>345</v>
      </c>
      <c r="S1639" s="1">
        <v>42557</v>
      </c>
      <c r="T1639" t="s">
        <v>346</v>
      </c>
      <c r="U1639" s="3">
        <v>3.3815</v>
      </c>
      <c r="V1639" s="2">
        <f>Tabela_padrão__GM_CONTAS_PAGAR_ABERTOS[[#This Row],[PTAX DESEMB]]*Tabela_padrão__GM_CONTAS_PAGAR_ABERTOS[[#This Row],[VALOR_DOCUM]]</f>
        <v>5072250</v>
      </c>
    </row>
    <row r="1640" spans="1:22" hidden="1" x14ac:dyDescent="0.2">
      <c r="A1640" t="s">
        <v>45</v>
      </c>
      <c r="B1640" t="s">
        <v>18</v>
      </c>
      <c r="C1640" s="1">
        <v>41439</v>
      </c>
      <c r="D1640" t="s">
        <v>122</v>
      </c>
      <c r="E1640">
        <v>19105002</v>
      </c>
      <c r="F1640" t="s">
        <v>123</v>
      </c>
      <c r="G1640" s="4">
        <v>43084</v>
      </c>
      <c r="H1640" t="s">
        <v>21</v>
      </c>
      <c r="I1640" s="2">
        <v>8166.67</v>
      </c>
      <c r="K1640" s="2">
        <v>8166.67</v>
      </c>
      <c r="L1640" s="3">
        <v>1</v>
      </c>
      <c r="M1640" s="2">
        <v>8166.67</v>
      </c>
      <c r="N1640" s="3">
        <f t="array" ref="N1640">$D$4</f>
        <v>3.55</v>
      </c>
      <c r="O1640" s="2">
        <f t="array" ref="O1640">IF(Tabela_padrão__GM_CONTAS_PAGAR_ABERTOS[[#This Row],[SIGLA_MOEDA]]="US$",Tabela_padrão__GM_CONTAS_PAGAR_ABERTOS[[#This Row],[VALOR_DOCUM]]*$D$4,Tabela_padrão__GM_CONTAS_PAGAR_ABERTOS[[#This Row],[SALDO_CONVERTIDO]])</f>
        <v>8166.67</v>
      </c>
      <c r="P16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0" t="s">
        <v>124</v>
      </c>
      <c r="R1640" t="s">
        <v>125</v>
      </c>
      <c r="S1640" s="1">
        <v>42557</v>
      </c>
      <c r="T1640" t="s">
        <v>1185</v>
      </c>
      <c r="U1640" s="3">
        <v>2.1446999999999998</v>
      </c>
      <c r="V1640" s="2">
        <f>Tabela_padrão__GM_CONTAS_PAGAR_ABERTOS[[#This Row],[PTAX DESEMB]]*Tabela_padrão__GM_CONTAS_PAGAR_ABERTOS[[#This Row],[VALOR_DOCUM]]</f>
        <v>17515.057149</v>
      </c>
    </row>
    <row r="1641" spans="1:22" hidden="1" x14ac:dyDescent="0.2">
      <c r="A1641" t="s">
        <v>45</v>
      </c>
      <c r="B1641" t="s">
        <v>18</v>
      </c>
      <c r="C1641" s="1">
        <v>41768</v>
      </c>
      <c r="D1641" t="s">
        <v>122</v>
      </c>
      <c r="E1641">
        <v>19105002</v>
      </c>
      <c r="F1641" t="s">
        <v>210</v>
      </c>
      <c r="G1641" s="4">
        <v>43084</v>
      </c>
      <c r="H1641" t="s">
        <v>21</v>
      </c>
      <c r="I1641" s="2">
        <v>5083.33</v>
      </c>
      <c r="K1641" s="2">
        <v>5083.33</v>
      </c>
      <c r="L1641" s="3">
        <v>1</v>
      </c>
      <c r="M1641" s="2">
        <v>5083.33</v>
      </c>
      <c r="N1641" s="3">
        <f t="array" ref="N1641">$D$4</f>
        <v>3.55</v>
      </c>
      <c r="O1641" s="2">
        <f t="array" ref="O1641">IF(Tabela_padrão__GM_CONTAS_PAGAR_ABERTOS[[#This Row],[SIGLA_MOEDA]]="US$",Tabela_padrão__GM_CONTAS_PAGAR_ABERTOS[[#This Row],[VALOR_DOCUM]]*$D$4,Tabela_padrão__GM_CONTAS_PAGAR_ABERTOS[[#This Row],[SALDO_CONVERTIDO]])</f>
        <v>5083.33</v>
      </c>
      <c r="P16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1" t="s">
        <v>211</v>
      </c>
      <c r="R1641" t="s">
        <v>212</v>
      </c>
      <c r="S1641" s="1">
        <v>42557</v>
      </c>
      <c r="T1641" t="s">
        <v>1239</v>
      </c>
      <c r="U1641" s="3">
        <v>2.2107000000000001</v>
      </c>
      <c r="V1641" s="2">
        <f>Tabela_padrão__GM_CONTAS_PAGAR_ABERTOS[[#This Row],[PTAX DESEMB]]*Tabela_padrão__GM_CONTAS_PAGAR_ABERTOS[[#This Row],[VALOR_DOCUM]]</f>
        <v>11237.717631</v>
      </c>
    </row>
    <row r="1642" spans="1:22" hidden="1" x14ac:dyDescent="0.2">
      <c r="A1642" t="s">
        <v>45</v>
      </c>
      <c r="B1642" t="s">
        <v>18</v>
      </c>
      <c r="C1642" s="1">
        <v>41925</v>
      </c>
      <c r="D1642" t="s">
        <v>122</v>
      </c>
      <c r="E1642">
        <v>19105002</v>
      </c>
      <c r="F1642" t="s">
        <v>248</v>
      </c>
      <c r="G1642" s="4">
        <v>43084</v>
      </c>
      <c r="H1642" t="s">
        <v>21</v>
      </c>
      <c r="I1642" s="2">
        <v>3033.33</v>
      </c>
      <c r="K1642" s="2">
        <v>3033.33</v>
      </c>
      <c r="L1642" s="3">
        <v>1</v>
      </c>
      <c r="M1642" s="2">
        <v>3033.33</v>
      </c>
      <c r="N1642" s="3">
        <f t="array" ref="N1642">$D$4</f>
        <v>3.55</v>
      </c>
      <c r="O1642" s="2">
        <f t="array" ref="O1642">IF(Tabela_padrão__GM_CONTAS_PAGAR_ABERTOS[[#This Row],[SIGLA_MOEDA]]="US$",Tabela_padrão__GM_CONTAS_PAGAR_ABERTOS[[#This Row],[VALOR_DOCUM]]*$D$4,Tabela_padrão__GM_CONTAS_PAGAR_ABERTOS[[#This Row],[SALDO_CONVERTIDO]])</f>
        <v>3033.33</v>
      </c>
      <c r="P16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2" t="s">
        <v>211</v>
      </c>
      <c r="R1642" t="s">
        <v>249</v>
      </c>
      <c r="S1642" s="1">
        <v>42557</v>
      </c>
      <c r="T1642" t="s">
        <v>1265</v>
      </c>
      <c r="U1642" s="3">
        <v>2.4102999999999999</v>
      </c>
      <c r="V1642" s="2">
        <f>Tabela_padrão__GM_CONTAS_PAGAR_ABERTOS[[#This Row],[PTAX DESEMB]]*Tabela_padrão__GM_CONTAS_PAGAR_ABERTOS[[#This Row],[VALOR_DOCUM]]</f>
        <v>7311.235298999999</v>
      </c>
    </row>
    <row r="1643" spans="1:22" hidden="1" x14ac:dyDescent="0.2">
      <c r="A1643" t="s">
        <v>262</v>
      </c>
      <c r="B1643" t="s">
        <v>18</v>
      </c>
      <c r="C1643" s="1">
        <v>42023</v>
      </c>
      <c r="D1643" t="s">
        <v>263</v>
      </c>
      <c r="E1643">
        <v>13140003</v>
      </c>
      <c r="F1643" t="s">
        <v>264</v>
      </c>
      <c r="G1643" s="4">
        <v>43084</v>
      </c>
      <c r="H1643" t="s">
        <v>66</v>
      </c>
      <c r="I1643" s="2">
        <v>667187.5</v>
      </c>
      <c r="K1643" s="2">
        <v>667187.5</v>
      </c>
      <c r="L1643" s="3">
        <v>3.2904</v>
      </c>
      <c r="M1643" s="2">
        <v>2195313.75</v>
      </c>
      <c r="N1643" s="3">
        <f t="array" ref="N1643">$D$4</f>
        <v>3.55</v>
      </c>
      <c r="O1643" s="2">
        <f t="array" ref="O1643">IF(Tabela_padrão__GM_CONTAS_PAGAR_ABERTOS[[#This Row],[SIGLA_MOEDA]]="US$",Tabela_padrão__GM_CONTAS_PAGAR_ABERTOS[[#This Row],[VALOR_DOCUM]]*$D$4,Tabela_padrão__GM_CONTAS_PAGAR_ABERTOS[[#This Row],[SALDO_CONVERTIDO]])</f>
        <v>2368515.625</v>
      </c>
      <c r="P164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643" t="s">
        <v>268</v>
      </c>
      <c r="R1643" t="s">
        <v>266</v>
      </c>
      <c r="S1643" s="1">
        <v>42557</v>
      </c>
      <c r="T1643" t="s">
        <v>1279</v>
      </c>
      <c r="U1643" s="3">
        <v>2.6193</v>
      </c>
      <c r="V1643" s="2">
        <f>Tabela_padrão__GM_CONTAS_PAGAR_ABERTOS[[#This Row],[PTAX DESEMB]]*Tabela_padrão__GM_CONTAS_PAGAR_ABERTOS[[#This Row],[VALOR_DOCUM]]</f>
        <v>1747564.21875</v>
      </c>
    </row>
    <row r="1644" spans="1:22" x14ac:dyDescent="0.2">
      <c r="A1644" t="s">
        <v>262</v>
      </c>
      <c r="B1644" t="s">
        <v>18</v>
      </c>
      <c r="C1644" s="1">
        <v>42023</v>
      </c>
      <c r="D1644" t="s">
        <v>263</v>
      </c>
      <c r="E1644">
        <v>19105006</v>
      </c>
      <c r="F1644" t="s">
        <v>271</v>
      </c>
      <c r="G1644" s="4">
        <v>43084</v>
      </c>
      <c r="H1644" t="s">
        <v>66</v>
      </c>
      <c r="I1644" s="2">
        <v>2000000</v>
      </c>
      <c r="K1644" s="2">
        <v>2000000</v>
      </c>
      <c r="L1644" s="3">
        <v>3.2904</v>
      </c>
      <c r="M1644" s="2">
        <v>6580800</v>
      </c>
      <c r="N1644" s="3">
        <f t="array" ref="N1644">$D$4</f>
        <v>3.55</v>
      </c>
      <c r="O1644" s="2">
        <f t="array" ref="O1644">IF(Tabela_padrão__GM_CONTAS_PAGAR_ABERTOS[[#This Row],[SIGLA_MOEDA]]="US$",Tabela_padrão__GM_CONTAS_PAGAR_ABERTOS[[#This Row],[VALOR_DOCUM]]*$D$4,Tabela_padrão__GM_CONTAS_PAGAR_ABERTOS[[#This Row],[SALDO_CONVERTIDO]])</f>
        <v>7100000</v>
      </c>
      <c r="P164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644" t="s">
        <v>265</v>
      </c>
      <c r="R1644" t="s">
        <v>272</v>
      </c>
      <c r="S1644" s="1">
        <v>42557</v>
      </c>
      <c r="T1644" t="s">
        <v>1281</v>
      </c>
      <c r="U1644" s="3">
        <v>2.6193</v>
      </c>
      <c r="V1644" s="2">
        <f>Tabela_padrão__GM_CONTAS_PAGAR_ABERTOS[[#This Row],[PTAX DESEMB]]*Tabela_padrão__GM_CONTAS_PAGAR_ABERTOS[[#This Row],[VALOR_DOCUM]]</f>
        <v>5238600</v>
      </c>
    </row>
    <row r="1645" spans="1:22" hidden="1" x14ac:dyDescent="0.2">
      <c r="A1645" t="s">
        <v>17</v>
      </c>
      <c r="B1645" t="s">
        <v>18</v>
      </c>
      <c r="C1645" s="1">
        <v>42283</v>
      </c>
      <c r="D1645" t="s">
        <v>263</v>
      </c>
      <c r="E1645">
        <v>13140003</v>
      </c>
      <c r="F1645" t="s">
        <v>372</v>
      </c>
      <c r="G1645" s="4">
        <v>43084</v>
      </c>
      <c r="H1645" t="s">
        <v>66</v>
      </c>
      <c r="I1645" s="2">
        <v>165375</v>
      </c>
      <c r="K1645" s="2">
        <v>165375</v>
      </c>
      <c r="L1645" s="3">
        <v>3.2904</v>
      </c>
      <c r="M1645" s="2">
        <v>544149.9</v>
      </c>
      <c r="N1645" s="3">
        <f t="array" ref="N1645">$D$4</f>
        <v>3.55</v>
      </c>
      <c r="O1645" s="2">
        <f t="array" ref="O1645">IF(Tabela_padrão__GM_CONTAS_PAGAR_ABERTOS[[#This Row],[SIGLA_MOEDA]]="US$",Tabela_padrão__GM_CONTAS_PAGAR_ABERTOS[[#This Row],[VALOR_DOCUM]]*$D$4,Tabela_padrão__GM_CONTAS_PAGAR_ABERTOS[[#This Row],[SALDO_CONVERTIDO]])</f>
        <v>587081.25</v>
      </c>
      <c r="P1645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645" t="s">
        <v>268</v>
      </c>
      <c r="R1645" t="s">
        <v>373</v>
      </c>
      <c r="S1645" s="1">
        <v>42557</v>
      </c>
      <c r="T1645" t="s">
        <v>1342</v>
      </c>
      <c r="U1645" s="3">
        <v>3.9140999999999999</v>
      </c>
      <c r="V1645" s="2">
        <f>Tabela_padrão__GM_CONTAS_PAGAR_ABERTOS[[#This Row],[PTAX DESEMB]]*Tabela_padrão__GM_CONTAS_PAGAR_ABERTOS[[#This Row],[VALOR_DOCUM]]</f>
        <v>647294.28749999998</v>
      </c>
    </row>
    <row r="1646" spans="1:22" hidden="1" x14ac:dyDescent="0.2">
      <c r="A1646" t="s">
        <v>45</v>
      </c>
      <c r="B1646" t="s">
        <v>18</v>
      </c>
      <c r="C1646" s="1">
        <v>41331</v>
      </c>
      <c r="D1646" t="s">
        <v>19</v>
      </c>
      <c r="E1646">
        <v>13140001</v>
      </c>
      <c r="F1646" t="s">
        <v>46</v>
      </c>
      <c r="G1646" s="4">
        <v>43084</v>
      </c>
      <c r="H1646" t="s">
        <v>21</v>
      </c>
      <c r="I1646" s="2">
        <v>166.29</v>
      </c>
      <c r="K1646" s="2">
        <v>166.29</v>
      </c>
      <c r="L1646" s="3">
        <v>1</v>
      </c>
      <c r="M1646" s="2">
        <v>166.29</v>
      </c>
      <c r="N1646" s="3">
        <f t="array" ref="N1646">$D$4</f>
        <v>3.55</v>
      </c>
      <c r="O1646" s="2">
        <f t="array" ref="O1646">IF(Tabela_padrão__GM_CONTAS_PAGAR_ABERTOS[[#This Row],[SIGLA_MOEDA]]="US$",Tabela_padrão__GM_CONTAS_PAGAR_ABERTOS[[#This Row],[VALOR_DOCUM]]*$D$4,Tabela_padrão__GM_CONTAS_PAGAR_ABERTOS[[#This Row],[SALDO_CONVERTIDO]])</f>
        <v>166.29</v>
      </c>
      <c r="P16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6" t="s">
        <v>47</v>
      </c>
      <c r="R1646" t="s">
        <v>48</v>
      </c>
      <c r="S1646" s="1">
        <v>42557</v>
      </c>
      <c r="T1646" t="s">
        <v>1959</v>
      </c>
      <c r="U1646" s="3">
        <v>1.9676</v>
      </c>
      <c r="V1646" s="2">
        <f>Tabela_padrão__GM_CONTAS_PAGAR_ABERTOS[[#This Row],[PTAX DESEMB]]*Tabela_padrão__GM_CONTAS_PAGAR_ABERTOS[[#This Row],[VALOR_DOCUM]]</f>
        <v>327.192204</v>
      </c>
    </row>
    <row r="1647" spans="1:22" hidden="1" x14ac:dyDescent="0.2">
      <c r="A1647" t="s">
        <v>45</v>
      </c>
      <c r="B1647" t="s">
        <v>18</v>
      </c>
      <c r="C1647" s="1">
        <v>41823</v>
      </c>
      <c r="D1647" t="s">
        <v>72</v>
      </c>
      <c r="E1647">
        <v>19105002</v>
      </c>
      <c r="F1647" t="s">
        <v>233</v>
      </c>
      <c r="G1647" s="4">
        <v>43084</v>
      </c>
      <c r="H1647" t="s">
        <v>21</v>
      </c>
      <c r="I1647" s="2">
        <v>14210.53</v>
      </c>
      <c r="K1647" s="2">
        <v>14210.53</v>
      </c>
      <c r="L1647" s="3">
        <v>1</v>
      </c>
      <c r="M1647" s="2">
        <v>14210.53</v>
      </c>
      <c r="N1647" s="3">
        <f t="array" ref="N1647">$D$4</f>
        <v>3.55</v>
      </c>
      <c r="O1647" s="2">
        <f t="array" ref="O1647">IF(Tabela_padrão__GM_CONTAS_PAGAR_ABERTOS[[#This Row],[SIGLA_MOEDA]]="US$",Tabela_padrão__GM_CONTAS_PAGAR_ABERTOS[[#This Row],[VALOR_DOCUM]]*$D$4,Tabela_padrão__GM_CONTAS_PAGAR_ABERTOS[[#This Row],[SALDO_CONVERTIDO]])</f>
        <v>14210.53</v>
      </c>
      <c r="P16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7" t="s">
        <v>196</v>
      </c>
      <c r="R1647" t="s">
        <v>234</v>
      </c>
      <c r="S1647" s="1">
        <v>42557</v>
      </c>
      <c r="T1647" t="s">
        <v>2063</v>
      </c>
      <c r="U1647" s="3">
        <v>2.2134</v>
      </c>
      <c r="V1647" s="2">
        <f>Tabela_padrão__GM_CONTAS_PAGAR_ABERTOS[[#This Row],[PTAX DESEMB]]*Tabela_padrão__GM_CONTAS_PAGAR_ABERTOS[[#This Row],[VALOR_DOCUM]]</f>
        <v>31453.587102000001</v>
      </c>
    </row>
    <row r="1648" spans="1:22" hidden="1" x14ac:dyDescent="0.2">
      <c r="A1648" t="s">
        <v>45</v>
      </c>
      <c r="B1648" t="s">
        <v>18</v>
      </c>
      <c r="C1648" s="1">
        <v>41332</v>
      </c>
      <c r="D1648" t="s">
        <v>19</v>
      </c>
      <c r="E1648">
        <v>19105002</v>
      </c>
      <c r="F1648" t="s">
        <v>46</v>
      </c>
      <c r="G1648" s="4">
        <v>43084</v>
      </c>
      <c r="H1648" t="s">
        <v>21</v>
      </c>
      <c r="I1648" s="2">
        <v>5386.36</v>
      </c>
      <c r="K1648" s="2">
        <v>5386.36</v>
      </c>
      <c r="L1648" s="3">
        <v>1</v>
      </c>
      <c r="M1648" s="2">
        <v>5386.36</v>
      </c>
      <c r="N1648" s="3">
        <f t="array" ref="N1648">$D$4</f>
        <v>3.55</v>
      </c>
      <c r="O1648" s="2">
        <f t="array" ref="O1648">IF(Tabela_padrão__GM_CONTAS_PAGAR_ABERTOS[[#This Row],[SIGLA_MOEDA]]="US$",Tabela_padrão__GM_CONTAS_PAGAR_ABERTOS[[#This Row],[VALOR_DOCUM]]*$D$4,Tabela_padrão__GM_CONTAS_PAGAR_ABERTOS[[#This Row],[SALDO_CONVERTIDO]])</f>
        <v>5386.36</v>
      </c>
      <c r="P16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8" t="s">
        <v>22</v>
      </c>
      <c r="R1648" t="s">
        <v>48</v>
      </c>
      <c r="S1648" s="1">
        <v>42557</v>
      </c>
      <c r="T1648" t="s">
        <v>2699</v>
      </c>
      <c r="U1648" s="3">
        <v>1.9818</v>
      </c>
      <c r="V1648" s="2">
        <f>Tabela_padrão__GM_CONTAS_PAGAR_ABERTOS[[#This Row],[PTAX DESEMB]]*Tabela_padrão__GM_CONTAS_PAGAR_ABERTOS[[#This Row],[VALOR_DOCUM]]</f>
        <v>10674.688247999999</v>
      </c>
    </row>
    <row r="1649" spans="1:22" hidden="1" x14ac:dyDescent="0.2">
      <c r="A1649" t="s">
        <v>45</v>
      </c>
      <c r="B1649" t="s">
        <v>18</v>
      </c>
      <c r="C1649" s="1">
        <v>41339</v>
      </c>
      <c r="D1649" t="s">
        <v>91</v>
      </c>
      <c r="E1649">
        <v>19105002</v>
      </c>
      <c r="F1649" t="s">
        <v>92</v>
      </c>
      <c r="G1649" s="4">
        <v>43084</v>
      </c>
      <c r="H1649" t="s">
        <v>21</v>
      </c>
      <c r="I1649" s="2">
        <v>20000</v>
      </c>
      <c r="K1649" s="2">
        <v>20000</v>
      </c>
      <c r="L1649" s="3">
        <v>1</v>
      </c>
      <c r="M1649" s="2">
        <v>20000</v>
      </c>
      <c r="N1649" s="3">
        <f t="array" ref="N1649">$D$4</f>
        <v>3.55</v>
      </c>
      <c r="O1649" s="2">
        <f t="array" ref="O1649">IF(Tabela_padrão__GM_CONTAS_PAGAR_ABERTOS[[#This Row],[SIGLA_MOEDA]]="US$",Tabela_padrão__GM_CONTAS_PAGAR_ABERTOS[[#This Row],[VALOR_DOCUM]]*$D$4,Tabela_padrão__GM_CONTAS_PAGAR_ABERTOS[[#This Row],[SALDO_CONVERTIDO]])</f>
        <v>20000</v>
      </c>
      <c r="P16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49" t="s">
        <v>93</v>
      </c>
      <c r="R1649" t="s">
        <v>94</v>
      </c>
      <c r="S1649" s="1">
        <v>42557</v>
      </c>
      <c r="T1649" t="s">
        <v>2713</v>
      </c>
      <c r="U1649" s="3">
        <v>1.9693000000000001</v>
      </c>
      <c r="V1649" s="2">
        <f>Tabela_padrão__GM_CONTAS_PAGAR_ABERTOS[[#This Row],[PTAX DESEMB]]*Tabela_padrão__GM_CONTAS_PAGAR_ABERTOS[[#This Row],[VALOR_DOCUM]]</f>
        <v>39386</v>
      </c>
    </row>
    <row r="1650" spans="1:22" hidden="1" x14ac:dyDescent="0.2">
      <c r="A1650" t="s">
        <v>45</v>
      </c>
      <c r="B1650" t="s">
        <v>18</v>
      </c>
      <c r="C1650" s="1">
        <v>41319</v>
      </c>
      <c r="D1650" t="s">
        <v>91</v>
      </c>
      <c r="E1650">
        <v>19105002</v>
      </c>
      <c r="F1650" t="s">
        <v>102</v>
      </c>
      <c r="G1650" s="4">
        <v>43084</v>
      </c>
      <c r="H1650" t="s">
        <v>21</v>
      </c>
      <c r="I1650" s="2">
        <v>8000</v>
      </c>
      <c r="K1650" s="2">
        <v>8000</v>
      </c>
      <c r="L1650" s="3">
        <v>1</v>
      </c>
      <c r="M1650" s="2">
        <v>8000</v>
      </c>
      <c r="N1650" s="3">
        <f t="array" ref="N1650">$D$4</f>
        <v>3.55</v>
      </c>
      <c r="O1650" s="2">
        <f t="array" ref="O1650">IF(Tabela_padrão__GM_CONTAS_PAGAR_ABERTOS[[#This Row],[SIGLA_MOEDA]]="US$",Tabela_padrão__GM_CONTAS_PAGAR_ABERTOS[[#This Row],[VALOR_DOCUM]]*$D$4,Tabela_padrão__GM_CONTAS_PAGAR_ABERTOS[[#This Row],[SALDO_CONVERTIDO]])</f>
        <v>8000</v>
      </c>
      <c r="P16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0" t="s">
        <v>93</v>
      </c>
      <c r="R1650" t="s">
        <v>103</v>
      </c>
      <c r="S1650" s="1">
        <v>42557</v>
      </c>
      <c r="T1650" t="s">
        <v>2729</v>
      </c>
      <c r="U1650" s="3">
        <v>1.9670000000000001</v>
      </c>
      <c r="V1650" s="2">
        <f>Tabela_padrão__GM_CONTAS_PAGAR_ABERTOS[[#This Row],[PTAX DESEMB]]*Tabela_padrão__GM_CONTAS_PAGAR_ABERTOS[[#This Row],[VALOR_DOCUM]]</f>
        <v>15736</v>
      </c>
    </row>
    <row r="1651" spans="1:22" hidden="1" x14ac:dyDescent="0.2">
      <c r="A1651" t="s">
        <v>45</v>
      </c>
      <c r="B1651" t="s">
        <v>18</v>
      </c>
      <c r="C1651" s="1">
        <v>41925</v>
      </c>
      <c r="D1651" t="s">
        <v>122</v>
      </c>
      <c r="E1651">
        <v>13140001</v>
      </c>
      <c r="F1651" t="s">
        <v>248</v>
      </c>
      <c r="G1651" s="4">
        <v>43084</v>
      </c>
      <c r="H1651" t="s">
        <v>21</v>
      </c>
      <c r="I1651" s="2">
        <v>183.16</v>
      </c>
      <c r="K1651" s="2">
        <v>183.16</v>
      </c>
      <c r="L1651" s="3">
        <v>1</v>
      </c>
      <c r="M1651" s="2">
        <v>183.16</v>
      </c>
      <c r="N1651" s="3">
        <f t="array" ref="N1651">$D$4</f>
        <v>3.55</v>
      </c>
      <c r="O1651" s="2">
        <f t="array" ref="O1651">IF(Tabela_padrão__GM_CONTAS_PAGAR_ABERTOS[[#This Row],[SIGLA_MOEDA]]="US$",Tabela_padrão__GM_CONTAS_PAGAR_ABERTOS[[#This Row],[VALOR_DOCUM]]*$D$4,Tabela_padrão__GM_CONTAS_PAGAR_ABERTOS[[#This Row],[SALDO_CONVERTIDO]])</f>
        <v>183.16</v>
      </c>
      <c r="P16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1" t="s">
        <v>47</v>
      </c>
      <c r="R1651" t="s">
        <v>249</v>
      </c>
      <c r="S1651" s="1">
        <v>42557</v>
      </c>
      <c r="T1651" t="s">
        <v>2817</v>
      </c>
      <c r="U1651" s="3">
        <v>2.4102999999999999</v>
      </c>
      <c r="V1651" s="2">
        <f>Tabela_padrão__GM_CONTAS_PAGAR_ABERTOS[[#This Row],[PTAX DESEMB]]*Tabela_padrão__GM_CONTAS_PAGAR_ABERTOS[[#This Row],[VALOR_DOCUM]]</f>
        <v>441.47054799999995</v>
      </c>
    </row>
    <row r="1652" spans="1:22" x14ac:dyDescent="0.2">
      <c r="A1652" t="s">
        <v>17</v>
      </c>
      <c r="B1652" t="s">
        <v>18</v>
      </c>
      <c r="C1652" s="1">
        <v>42283</v>
      </c>
      <c r="D1652" t="s">
        <v>263</v>
      </c>
      <c r="E1652">
        <v>19105006</v>
      </c>
      <c r="F1652" t="s">
        <v>372</v>
      </c>
      <c r="G1652" s="4">
        <v>43084</v>
      </c>
      <c r="H1652" t="s">
        <v>66</v>
      </c>
      <c r="I1652" s="2">
        <v>500000</v>
      </c>
      <c r="K1652" s="2">
        <v>500000</v>
      </c>
      <c r="L1652" s="3">
        <v>3.2904</v>
      </c>
      <c r="M1652" s="2">
        <v>1645200</v>
      </c>
      <c r="N1652" s="3">
        <f t="array" ref="N1652">$D$4</f>
        <v>3.55</v>
      </c>
      <c r="O1652" s="2">
        <f t="array" ref="O1652">IF(Tabela_padrão__GM_CONTAS_PAGAR_ABERTOS[[#This Row],[SIGLA_MOEDA]]="US$",Tabela_padrão__GM_CONTAS_PAGAR_ABERTOS[[#This Row],[VALOR_DOCUM]]*$D$4,Tabela_padrão__GM_CONTAS_PAGAR_ABERTOS[[#This Row],[SALDO_CONVERTIDO]])</f>
        <v>1775000</v>
      </c>
      <c r="P165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652" t="s">
        <v>265</v>
      </c>
      <c r="R1652" t="s">
        <v>373</v>
      </c>
      <c r="S1652" s="1">
        <v>42557</v>
      </c>
      <c r="T1652" t="s">
        <v>2880</v>
      </c>
      <c r="U1652" s="3">
        <v>3.9140999999999999</v>
      </c>
      <c r="V1652" s="2">
        <f>Tabela_padrão__GM_CONTAS_PAGAR_ABERTOS[[#This Row],[PTAX DESEMB]]*Tabela_padrão__GM_CONTAS_PAGAR_ABERTOS[[#This Row],[VALOR_DOCUM]]</f>
        <v>1957050</v>
      </c>
    </row>
    <row r="1653" spans="1:22" hidden="1" x14ac:dyDescent="0.2">
      <c r="A1653" t="s">
        <v>45</v>
      </c>
      <c r="B1653" t="s">
        <v>18</v>
      </c>
      <c r="C1653" s="1">
        <v>41319</v>
      </c>
      <c r="D1653" t="s">
        <v>91</v>
      </c>
      <c r="E1653">
        <v>19105002</v>
      </c>
      <c r="F1653" t="s">
        <v>99</v>
      </c>
      <c r="G1653" s="4">
        <v>43084</v>
      </c>
      <c r="H1653" t="s">
        <v>21</v>
      </c>
      <c r="I1653" s="2">
        <v>2833.33</v>
      </c>
      <c r="K1653" s="2">
        <v>2833.33</v>
      </c>
      <c r="L1653" s="3">
        <v>1</v>
      </c>
      <c r="M1653" s="2">
        <v>2833.33</v>
      </c>
      <c r="N1653" s="3">
        <f t="array" ref="N1653">$D$4</f>
        <v>3.55</v>
      </c>
      <c r="O1653" s="2">
        <f t="array" ref="O1653">IF(Tabela_padrão__GM_CONTAS_PAGAR_ABERTOS[[#This Row],[SIGLA_MOEDA]]="US$",Tabela_padrão__GM_CONTAS_PAGAR_ABERTOS[[#This Row],[VALOR_DOCUM]]*$D$4,Tabela_padrão__GM_CONTAS_PAGAR_ABERTOS[[#This Row],[SALDO_CONVERTIDO]])</f>
        <v>2833.33</v>
      </c>
      <c r="P16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3" t="s">
        <v>93</v>
      </c>
      <c r="R1653" t="s">
        <v>100</v>
      </c>
      <c r="S1653" s="1">
        <v>42557</v>
      </c>
      <c r="T1653" t="s">
        <v>3441</v>
      </c>
      <c r="U1653" s="3">
        <v>1.9670000000000001</v>
      </c>
      <c r="V1653" s="2">
        <f>Tabela_padrão__GM_CONTAS_PAGAR_ABERTOS[[#This Row],[PTAX DESEMB]]*Tabela_padrão__GM_CONTAS_PAGAR_ABERTOS[[#This Row],[VALOR_DOCUM]]</f>
        <v>5573.1601099999998</v>
      </c>
    </row>
    <row r="1654" spans="1:22" hidden="1" x14ac:dyDescent="0.2">
      <c r="A1654" t="s">
        <v>17</v>
      </c>
      <c r="B1654" t="s">
        <v>18</v>
      </c>
      <c r="C1654" s="1">
        <v>42214</v>
      </c>
      <c r="D1654" t="s">
        <v>263</v>
      </c>
      <c r="E1654">
        <v>13140003</v>
      </c>
      <c r="F1654" t="s">
        <v>344</v>
      </c>
      <c r="G1654" s="4">
        <v>43084</v>
      </c>
      <c r="H1654" t="s">
        <v>66</v>
      </c>
      <c r="I1654" s="2">
        <v>496125</v>
      </c>
      <c r="K1654" s="2">
        <v>496125</v>
      </c>
      <c r="L1654" s="3">
        <v>3.2904</v>
      </c>
      <c r="M1654" s="2">
        <v>1632449.7</v>
      </c>
      <c r="N1654" s="3">
        <f t="array" ref="N1654">$D$4</f>
        <v>3.55</v>
      </c>
      <c r="O1654" s="2">
        <f t="array" ref="O1654">IF(Tabela_padrão__GM_CONTAS_PAGAR_ABERTOS[[#This Row],[SIGLA_MOEDA]]="US$",Tabela_padrão__GM_CONTAS_PAGAR_ABERTOS[[#This Row],[VALOR_DOCUM]]*$D$4,Tabela_padrão__GM_CONTAS_PAGAR_ABERTOS[[#This Row],[SALDO_CONVERTIDO]])</f>
        <v>1761243.75</v>
      </c>
      <c r="P1654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1654" t="s">
        <v>268</v>
      </c>
      <c r="R1654" t="s">
        <v>345</v>
      </c>
      <c r="S1654" s="1">
        <v>42557</v>
      </c>
      <c r="T1654" t="s">
        <v>3573</v>
      </c>
      <c r="U1654" s="3">
        <v>3.3815</v>
      </c>
      <c r="V1654" s="2">
        <f>Tabela_padrão__GM_CONTAS_PAGAR_ABERTOS[[#This Row],[PTAX DESEMB]]*Tabela_padrão__GM_CONTAS_PAGAR_ABERTOS[[#This Row],[VALOR_DOCUM]]</f>
        <v>1677646.6875</v>
      </c>
    </row>
    <row r="1655" spans="1:22" hidden="1" x14ac:dyDescent="0.2">
      <c r="A1655" t="s">
        <v>45</v>
      </c>
      <c r="B1655" t="s">
        <v>18</v>
      </c>
      <c r="C1655" s="1">
        <v>41823</v>
      </c>
      <c r="D1655" t="s">
        <v>72</v>
      </c>
      <c r="E1655">
        <v>13140001</v>
      </c>
      <c r="F1655" t="s">
        <v>233</v>
      </c>
      <c r="G1655" s="4">
        <v>43084</v>
      </c>
      <c r="H1655" t="s">
        <v>21</v>
      </c>
      <c r="I1655" s="2">
        <v>995.59</v>
      </c>
      <c r="K1655" s="2">
        <v>995.59</v>
      </c>
      <c r="L1655" s="3">
        <v>1</v>
      </c>
      <c r="M1655" s="2">
        <v>995.59</v>
      </c>
      <c r="N1655" s="3">
        <f t="array" ref="N1655">$D$4</f>
        <v>3.55</v>
      </c>
      <c r="O1655" s="2">
        <f t="array" ref="O1655">IF(Tabela_padrão__GM_CONTAS_PAGAR_ABERTOS[[#This Row],[SIGLA_MOEDA]]="US$",Tabela_padrão__GM_CONTAS_PAGAR_ABERTOS[[#This Row],[VALOR_DOCUM]]*$D$4,Tabela_padrão__GM_CONTAS_PAGAR_ABERTOS[[#This Row],[SALDO_CONVERTIDO]])</f>
        <v>995.59</v>
      </c>
      <c r="P16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5" t="s">
        <v>47</v>
      </c>
      <c r="R1655" t="s">
        <v>234</v>
      </c>
      <c r="S1655" s="1">
        <v>42557</v>
      </c>
      <c r="T1655" t="s">
        <v>4212</v>
      </c>
      <c r="U1655" s="3">
        <v>2.2134</v>
      </c>
      <c r="V1655" s="2">
        <f>Tabela_padrão__GM_CONTAS_PAGAR_ABERTOS[[#This Row],[PTAX DESEMB]]*Tabela_padrão__GM_CONTAS_PAGAR_ABERTOS[[#This Row],[VALOR_DOCUM]]</f>
        <v>2203.6389060000001</v>
      </c>
    </row>
    <row r="1656" spans="1:22" hidden="1" x14ac:dyDescent="0.2">
      <c r="A1656" t="s">
        <v>17</v>
      </c>
      <c r="B1656" t="s">
        <v>18</v>
      </c>
      <c r="C1656" s="1">
        <v>40941</v>
      </c>
      <c r="D1656" t="s">
        <v>19</v>
      </c>
      <c r="E1656">
        <v>19105002</v>
      </c>
      <c r="F1656" t="s">
        <v>69</v>
      </c>
      <c r="G1656" s="4">
        <v>43084</v>
      </c>
      <c r="H1656" t="s">
        <v>21</v>
      </c>
      <c r="I1656" s="2">
        <v>149850</v>
      </c>
      <c r="K1656" s="2">
        <v>149850</v>
      </c>
      <c r="L1656" s="3">
        <v>1</v>
      </c>
      <c r="M1656" s="2">
        <v>149850</v>
      </c>
      <c r="N1656" s="3">
        <f t="array" ref="N1656">$D$4</f>
        <v>3.55</v>
      </c>
      <c r="O1656" s="2">
        <f t="array" ref="O1656">IF(Tabela_padrão__GM_CONTAS_PAGAR_ABERTOS[[#This Row],[SIGLA_MOEDA]]="US$",Tabela_padrão__GM_CONTAS_PAGAR_ABERTOS[[#This Row],[VALOR_DOCUM]]*$D$4,Tabela_padrão__GM_CONTAS_PAGAR_ABERTOS[[#This Row],[SALDO_CONVERTIDO]])</f>
        <v>149850</v>
      </c>
      <c r="P16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6" t="s">
        <v>22</v>
      </c>
      <c r="R1656" t="s">
        <v>70</v>
      </c>
      <c r="S1656" s="1">
        <v>42557</v>
      </c>
      <c r="T1656" t="s">
        <v>4830</v>
      </c>
      <c r="U1656" s="3">
        <v>1.7376</v>
      </c>
      <c r="V1656" s="2">
        <f>Tabela_padrão__GM_CONTAS_PAGAR_ABERTOS[[#This Row],[PTAX DESEMB]]*Tabela_padrão__GM_CONTAS_PAGAR_ABERTOS[[#This Row],[VALOR_DOCUM]]</f>
        <v>260379.36000000002</v>
      </c>
    </row>
    <row r="1657" spans="1:22" hidden="1" x14ac:dyDescent="0.2">
      <c r="A1657" t="s">
        <v>45</v>
      </c>
      <c r="B1657" t="s">
        <v>18</v>
      </c>
      <c r="C1657" s="1">
        <v>41319</v>
      </c>
      <c r="D1657" t="s">
        <v>91</v>
      </c>
      <c r="E1657">
        <v>13140001</v>
      </c>
      <c r="F1657" t="s">
        <v>99</v>
      </c>
      <c r="G1657" s="4">
        <v>43084</v>
      </c>
      <c r="H1657" t="s">
        <v>21</v>
      </c>
      <c r="I1657" s="2">
        <v>11.52</v>
      </c>
      <c r="K1657" s="2">
        <v>11.52</v>
      </c>
      <c r="L1657" s="3">
        <v>1</v>
      </c>
      <c r="M1657" s="2">
        <v>11.52</v>
      </c>
      <c r="N1657" s="3">
        <f t="array" ref="N1657">$D$4</f>
        <v>3.55</v>
      </c>
      <c r="O1657" s="2">
        <f t="array" ref="O1657">IF(Tabela_padrão__GM_CONTAS_PAGAR_ABERTOS[[#This Row],[SIGLA_MOEDA]]="US$",Tabela_padrão__GM_CONTAS_PAGAR_ABERTOS[[#This Row],[VALOR_DOCUM]]*$D$4,Tabela_padrão__GM_CONTAS_PAGAR_ABERTOS[[#This Row],[SALDO_CONVERTIDO]])</f>
        <v>11.52</v>
      </c>
      <c r="P16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7" t="s">
        <v>47</v>
      </c>
      <c r="R1657" t="s">
        <v>100</v>
      </c>
      <c r="S1657" s="1">
        <v>42557</v>
      </c>
      <c r="T1657" t="s">
        <v>4885</v>
      </c>
      <c r="U1657" s="3">
        <v>1.9670000000000001</v>
      </c>
      <c r="V1657" s="2">
        <f>Tabela_padrão__GM_CONTAS_PAGAR_ABERTOS[[#This Row],[PTAX DESEMB]]*Tabela_padrão__GM_CONTAS_PAGAR_ABERTOS[[#This Row],[VALOR_DOCUM]]</f>
        <v>22.659839999999999</v>
      </c>
    </row>
    <row r="1658" spans="1:22" hidden="1" x14ac:dyDescent="0.2">
      <c r="A1658" t="s">
        <v>45</v>
      </c>
      <c r="B1658" t="s">
        <v>18</v>
      </c>
      <c r="C1658" s="1">
        <v>41771</v>
      </c>
      <c r="D1658" t="s">
        <v>122</v>
      </c>
      <c r="E1658">
        <v>13140001</v>
      </c>
      <c r="F1658" t="s">
        <v>214</v>
      </c>
      <c r="G1658" s="4">
        <v>43084</v>
      </c>
      <c r="H1658" t="s">
        <v>21</v>
      </c>
      <c r="I1658" s="2">
        <v>435.13</v>
      </c>
      <c r="K1658" s="2">
        <v>435.13</v>
      </c>
      <c r="L1658" s="3">
        <v>1</v>
      </c>
      <c r="M1658" s="2">
        <v>435.13</v>
      </c>
      <c r="N1658" s="3">
        <f t="array" ref="N1658">$D$4</f>
        <v>3.55</v>
      </c>
      <c r="O1658" s="2">
        <f t="array" ref="O1658">IF(Tabela_padrão__GM_CONTAS_PAGAR_ABERTOS[[#This Row],[SIGLA_MOEDA]]="US$",Tabela_padrão__GM_CONTAS_PAGAR_ABERTOS[[#This Row],[VALOR_DOCUM]]*$D$4,Tabela_padrão__GM_CONTAS_PAGAR_ABERTOS[[#This Row],[SALDO_CONVERTIDO]])</f>
        <v>435.13</v>
      </c>
      <c r="P16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8" t="s">
        <v>47</v>
      </c>
      <c r="R1658" t="s">
        <v>215</v>
      </c>
      <c r="S1658" s="1">
        <v>42557</v>
      </c>
      <c r="T1658" t="s">
        <v>4926</v>
      </c>
      <c r="U1658" s="3">
        <v>2.2191999999999998</v>
      </c>
      <c r="V1658" s="2">
        <f>Tabela_padrão__GM_CONTAS_PAGAR_ABERTOS[[#This Row],[PTAX DESEMB]]*Tabela_padrão__GM_CONTAS_PAGAR_ABERTOS[[#This Row],[VALOR_DOCUM]]</f>
        <v>965.64049599999987</v>
      </c>
    </row>
    <row r="1659" spans="1:22" hidden="1" x14ac:dyDescent="0.2">
      <c r="A1659" t="s">
        <v>17</v>
      </c>
      <c r="B1659" t="s">
        <v>18</v>
      </c>
      <c r="C1659" s="1">
        <v>41394</v>
      </c>
      <c r="D1659" t="s">
        <v>31</v>
      </c>
      <c r="E1659">
        <v>13140003</v>
      </c>
      <c r="F1659" t="s">
        <v>1200</v>
      </c>
      <c r="G1659" s="4">
        <v>45961</v>
      </c>
      <c r="H1659" t="s">
        <v>21</v>
      </c>
      <c r="I1659" s="2">
        <v>2645.53</v>
      </c>
      <c r="K1659" s="2">
        <v>2645.53</v>
      </c>
      <c r="L1659" s="3">
        <v>1</v>
      </c>
      <c r="M1659" s="2">
        <v>2645.53</v>
      </c>
      <c r="N1659" s="3">
        <f t="array" ref="N1659">$D$4</f>
        <v>3.55</v>
      </c>
      <c r="O1659" s="2">
        <f t="array" ref="O1659">IF(Tabela_padrão__GM_CONTAS_PAGAR_ABERTOS[[#This Row],[SIGLA_MOEDA]]="US$",Tabela_padrão__GM_CONTAS_PAGAR_ABERTOS[[#This Row],[VALOR_DOCUM]]*$D$4,Tabela_padrão__GM_CONTAS_PAGAR_ABERTOS[[#This Row],[SALDO_CONVERTIDO]])</f>
        <v>2645.53</v>
      </c>
      <c r="P16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59" t="s">
        <v>33</v>
      </c>
      <c r="R1659" t="s">
        <v>146</v>
      </c>
      <c r="S1659" s="1">
        <v>42557</v>
      </c>
      <c r="T1659" t="s">
        <v>3471</v>
      </c>
      <c r="U1659" s="3">
        <v>1.9999</v>
      </c>
      <c r="V1659" s="2">
        <f>Tabela_padrão__GM_CONTAS_PAGAR_ABERTOS[[#This Row],[PTAX DESEMB]]*Tabela_padrão__GM_CONTAS_PAGAR_ABERTOS[[#This Row],[VALOR_DOCUM]]</f>
        <v>5290.7954470000004</v>
      </c>
    </row>
    <row r="1660" spans="1:22" hidden="1" x14ac:dyDescent="0.2">
      <c r="A1660" t="s">
        <v>17</v>
      </c>
      <c r="B1660" t="s">
        <v>18</v>
      </c>
      <c r="C1660" s="1">
        <v>41394</v>
      </c>
      <c r="D1660" t="s">
        <v>31</v>
      </c>
      <c r="E1660">
        <v>19105006</v>
      </c>
      <c r="F1660" t="s">
        <v>139</v>
      </c>
      <c r="G1660" s="4">
        <v>42674</v>
      </c>
      <c r="H1660" t="s">
        <v>21</v>
      </c>
      <c r="I1660" s="2">
        <v>8332.01</v>
      </c>
      <c r="K1660" s="2">
        <v>8332.01</v>
      </c>
      <c r="L1660" s="3">
        <v>1</v>
      </c>
      <c r="M1660" s="2">
        <v>8332.01</v>
      </c>
      <c r="N1660" s="3">
        <f t="array" ref="N1660">$D$4</f>
        <v>3.55</v>
      </c>
      <c r="O1660" s="2">
        <f t="array" ref="O1660">IF(Tabela_padrão__GM_CONTAS_PAGAR_ABERTOS[[#This Row],[SIGLA_MOEDA]]="US$",Tabela_padrão__GM_CONTAS_PAGAR_ABERTOS[[#This Row],[VALOR_DOCUM]]*$D$4,Tabela_padrão__GM_CONTAS_PAGAR_ABERTOS[[#This Row],[SALDO_CONVERTIDO]])</f>
        <v>8332.01</v>
      </c>
      <c r="P16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0" t="s">
        <v>38</v>
      </c>
      <c r="R1660" t="s">
        <v>137</v>
      </c>
      <c r="S1660" s="1">
        <v>42557</v>
      </c>
      <c r="T1660" t="s">
        <v>3472</v>
      </c>
      <c r="U1660" s="3">
        <v>1.9999</v>
      </c>
      <c r="V1660" s="2">
        <f>Tabela_padrão__GM_CONTAS_PAGAR_ABERTOS[[#This Row],[PTAX DESEMB]]*Tabela_padrão__GM_CONTAS_PAGAR_ABERTOS[[#This Row],[VALOR_DOCUM]]</f>
        <v>16663.186798999999</v>
      </c>
    </row>
    <row r="1661" spans="1:22" hidden="1" x14ac:dyDescent="0.2">
      <c r="A1661" t="s">
        <v>17</v>
      </c>
      <c r="B1661" t="s">
        <v>18</v>
      </c>
      <c r="C1661" s="1">
        <v>41394</v>
      </c>
      <c r="D1661" t="s">
        <v>31</v>
      </c>
      <c r="E1661">
        <v>19105006</v>
      </c>
      <c r="F1661" t="s">
        <v>139</v>
      </c>
      <c r="G1661" s="4">
        <v>44135</v>
      </c>
      <c r="H1661" t="s">
        <v>21</v>
      </c>
      <c r="I1661" s="2">
        <v>9647.2800000000007</v>
      </c>
      <c r="K1661" s="2">
        <v>9647.2800000000007</v>
      </c>
      <c r="L1661" s="3">
        <v>1</v>
      </c>
      <c r="M1661" s="2">
        <v>9647.2800000000007</v>
      </c>
      <c r="N1661" s="3">
        <f t="array" ref="N1661">$D$4</f>
        <v>3.55</v>
      </c>
      <c r="O1661" s="2">
        <f t="array" ref="O1661">IF(Tabela_padrão__GM_CONTAS_PAGAR_ABERTOS[[#This Row],[SIGLA_MOEDA]]="US$",Tabela_padrão__GM_CONTAS_PAGAR_ABERTOS[[#This Row],[VALOR_DOCUM]]*$D$4,Tabela_padrão__GM_CONTAS_PAGAR_ABERTOS[[#This Row],[SALDO_CONVERTIDO]])</f>
        <v>9647.2800000000007</v>
      </c>
      <c r="P16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1" t="s">
        <v>38</v>
      </c>
      <c r="R1661" t="s">
        <v>137</v>
      </c>
      <c r="S1661" s="1">
        <v>42557</v>
      </c>
      <c r="T1661" t="s">
        <v>3473</v>
      </c>
      <c r="U1661" s="3">
        <v>1.9999</v>
      </c>
      <c r="V1661" s="2">
        <f>Tabela_padrão__GM_CONTAS_PAGAR_ABERTOS[[#This Row],[PTAX DESEMB]]*Tabela_padrão__GM_CONTAS_PAGAR_ABERTOS[[#This Row],[VALOR_DOCUM]]</f>
        <v>19293.595272000002</v>
      </c>
    </row>
    <row r="1662" spans="1:22" hidden="1" x14ac:dyDescent="0.2">
      <c r="A1662" t="s">
        <v>1205</v>
      </c>
      <c r="B1662" t="s">
        <v>18</v>
      </c>
      <c r="C1662" s="1">
        <v>41432</v>
      </c>
      <c r="D1662" t="s">
        <v>1206</v>
      </c>
      <c r="E1662">
        <v>15101001</v>
      </c>
      <c r="F1662" t="s">
        <v>1207</v>
      </c>
      <c r="G1662" s="4">
        <v>43556</v>
      </c>
      <c r="H1662" t="s">
        <v>21</v>
      </c>
      <c r="I1662" s="2">
        <v>500000</v>
      </c>
      <c r="K1662" s="2">
        <v>500000</v>
      </c>
      <c r="L1662" s="3">
        <v>1</v>
      </c>
      <c r="M1662" s="2">
        <v>500000</v>
      </c>
      <c r="N1662" s="3">
        <f t="array" ref="N1662">$D$4</f>
        <v>3.55</v>
      </c>
      <c r="O1662" s="2">
        <f t="array" ref="O1662">IF(Tabela_padrão__GM_CONTAS_PAGAR_ABERTOS[[#This Row],[SIGLA_MOEDA]]="US$",Tabela_padrão__GM_CONTAS_PAGAR_ABERTOS[[#This Row],[VALOR_DOCUM]]*$D$4,Tabela_padrão__GM_CONTAS_PAGAR_ABERTOS[[#This Row],[SALDO_CONVERTIDO]])</f>
        <v>500000</v>
      </c>
      <c r="P16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2" t="s">
        <v>1208</v>
      </c>
      <c r="R1662" t="s">
        <v>1209</v>
      </c>
      <c r="S1662" s="1">
        <v>42557</v>
      </c>
      <c r="T1662" t="s">
        <v>3474</v>
      </c>
      <c r="U1662" s="3">
        <v>2.125</v>
      </c>
      <c r="V1662" s="2">
        <f>Tabela_padrão__GM_CONTAS_PAGAR_ABERTOS[[#This Row],[PTAX DESEMB]]*Tabela_padrão__GM_CONTAS_PAGAR_ABERTOS[[#This Row],[VALOR_DOCUM]]</f>
        <v>1062500</v>
      </c>
    </row>
    <row r="1663" spans="1:22" hidden="1" x14ac:dyDescent="0.2">
      <c r="A1663" t="s">
        <v>262</v>
      </c>
      <c r="B1663" t="s">
        <v>18</v>
      </c>
      <c r="C1663" s="1">
        <v>42023</v>
      </c>
      <c r="D1663" t="s">
        <v>263</v>
      </c>
      <c r="E1663">
        <v>13140003</v>
      </c>
      <c r="F1663" t="s">
        <v>271</v>
      </c>
      <c r="G1663" s="4">
        <v>43084</v>
      </c>
      <c r="H1663" t="s">
        <v>66</v>
      </c>
      <c r="I1663" s="2">
        <v>165803</v>
      </c>
      <c r="K1663" s="2">
        <v>165803</v>
      </c>
      <c r="L1663" s="3">
        <v>3.2904</v>
      </c>
      <c r="M1663" s="2">
        <v>545558.1912</v>
      </c>
      <c r="N1663" s="3">
        <f t="array" ref="N1663">$D$4</f>
        <v>3.55</v>
      </c>
      <c r="O1663" s="2">
        <f t="array" ref="O1663">IF(Tabela_padrão__GM_CONTAS_PAGAR_ABERTOS[[#This Row],[SIGLA_MOEDA]]="US$",Tabela_padrão__GM_CONTAS_PAGAR_ABERTOS[[#This Row],[VALOR_DOCUM]]*$D$4,Tabela_padrão__GM_CONTAS_PAGAR_ABERTOS[[#This Row],[SALDO_CONVERTIDO]])</f>
        <v>588600.65</v>
      </c>
      <c r="P1663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1663" t="s">
        <v>268</v>
      </c>
      <c r="R1663" t="s">
        <v>272</v>
      </c>
      <c r="S1663" s="1">
        <v>42557</v>
      </c>
      <c r="T1663" t="s">
        <v>4957</v>
      </c>
      <c r="U1663" s="3">
        <v>2.6193</v>
      </c>
      <c r="V1663" s="2">
        <f>Tabela_padrão__GM_CONTAS_PAGAR_ABERTOS[[#This Row],[PTAX DESEMB]]*Tabela_padrão__GM_CONTAS_PAGAR_ABERTOS[[#This Row],[VALOR_DOCUM]]</f>
        <v>434287.79790000001</v>
      </c>
    </row>
    <row r="1664" spans="1:22" hidden="1" x14ac:dyDescent="0.2">
      <c r="A1664" t="s">
        <v>45</v>
      </c>
      <c r="B1664" t="s">
        <v>18</v>
      </c>
      <c r="C1664" s="1">
        <v>41441</v>
      </c>
      <c r="D1664" t="s">
        <v>122</v>
      </c>
      <c r="E1664">
        <v>13140001</v>
      </c>
      <c r="F1664" t="s">
        <v>130</v>
      </c>
      <c r="G1664" s="4">
        <v>43084</v>
      </c>
      <c r="H1664" t="s">
        <v>21</v>
      </c>
      <c r="I1664" s="2">
        <v>119.17</v>
      </c>
      <c r="K1664" s="2">
        <v>119.17</v>
      </c>
      <c r="L1664" s="3">
        <v>1</v>
      </c>
      <c r="M1664" s="2">
        <v>119.17</v>
      </c>
      <c r="N1664" s="3">
        <f t="array" ref="N1664">$D$4</f>
        <v>3.55</v>
      </c>
      <c r="O1664" s="2">
        <f t="array" ref="O1664">IF(Tabela_padrão__GM_CONTAS_PAGAR_ABERTOS[[#This Row],[SIGLA_MOEDA]]="US$",Tabela_padrão__GM_CONTAS_PAGAR_ABERTOS[[#This Row],[VALOR_DOCUM]]*$D$4,Tabela_padrão__GM_CONTAS_PAGAR_ABERTOS[[#This Row],[SALDO_CONVERTIDO]])</f>
        <v>119.17</v>
      </c>
      <c r="P16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4" t="s">
        <v>47</v>
      </c>
      <c r="R1664" t="s">
        <v>125</v>
      </c>
      <c r="S1664" s="1">
        <v>42557</v>
      </c>
      <c r="T1664" t="s">
        <v>5579</v>
      </c>
      <c r="U1664" s="3">
        <v>2.1366999999999998</v>
      </c>
      <c r="V1664" s="2">
        <f>Tabela_padrão__GM_CONTAS_PAGAR_ABERTOS[[#This Row],[PTAX DESEMB]]*Tabela_padrão__GM_CONTAS_PAGAR_ABERTOS[[#This Row],[VALOR_DOCUM]]</f>
        <v>254.63053899999997</v>
      </c>
    </row>
    <row r="1665" spans="1:22" hidden="1" x14ac:dyDescent="0.2">
      <c r="A1665" t="s">
        <v>45</v>
      </c>
      <c r="B1665" t="s">
        <v>18</v>
      </c>
      <c r="C1665" s="1">
        <v>41768</v>
      </c>
      <c r="D1665" t="s">
        <v>122</v>
      </c>
      <c r="E1665">
        <v>13140001</v>
      </c>
      <c r="F1665" t="s">
        <v>210</v>
      </c>
      <c r="G1665" s="4">
        <v>43084</v>
      </c>
      <c r="H1665" t="s">
        <v>21</v>
      </c>
      <c r="I1665" s="2">
        <v>270.83999999999997</v>
      </c>
      <c r="K1665" s="2">
        <v>270.83999999999997</v>
      </c>
      <c r="L1665" s="3">
        <v>1</v>
      </c>
      <c r="M1665" s="2">
        <v>270.83999999999997</v>
      </c>
      <c r="N1665" s="3">
        <f t="array" ref="N1665">$D$4</f>
        <v>3.55</v>
      </c>
      <c r="O1665" s="2">
        <f t="array" ref="O1665">IF(Tabela_padrão__GM_CONTAS_PAGAR_ABERTOS[[#This Row],[SIGLA_MOEDA]]="US$",Tabela_padrão__GM_CONTAS_PAGAR_ABERTOS[[#This Row],[VALOR_DOCUM]]*$D$4,Tabela_padrão__GM_CONTAS_PAGAR_ABERTOS[[#This Row],[SALDO_CONVERTIDO]])</f>
        <v>270.83999999999997</v>
      </c>
      <c r="P16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5" t="s">
        <v>47</v>
      </c>
      <c r="R1665" t="s">
        <v>212</v>
      </c>
      <c r="S1665" s="1">
        <v>42557</v>
      </c>
      <c r="T1665" t="s">
        <v>5616</v>
      </c>
      <c r="U1665" s="3">
        <v>2.2107000000000001</v>
      </c>
      <c r="V1665" s="2">
        <f>Tabela_padrão__GM_CONTAS_PAGAR_ABERTOS[[#This Row],[PTAX DESEMB]]*Tabela_padrão__GM_CONTAS_PAGAR_ABERTOS[[#This Row],[VALOR_DOCUM]]</f>
        <v>598.74598800000001</v>
      </c>
    </row>
    <row r="1666" spans="1:22" hidden="1" x14ac:dyDescent="0.2">
      <c r="A1666" t="s">
        <v>17</v>
      </c>
      <c r="B1666" t="s">
        <v>18</v>
      </c>
      <c r="C1666" s="1">
        <v>42277</v>
      </c>
      <c r="D1666" t="s">
        <v>60</v>
      </c>
      <c r="E1666">
        <v>19105002</v>
      </c>
      <c r="F1666" t="s">
        <v>365</v>
      </c>
      <c r="G1666" s="4">
        <v>43110</v>
      </c>
      <c r="H1666" t="s">
        <v>21</v>
      </c>
      <c r="I1666" s="2">
        <v>9113.31</v>
      </c>
      <c r="K1666" s="2">
        <v>9113.31</v>
      </c>
      <c r="L1666" s="3">
        <v>1</v>
      </c>
      <c r="M1666" s="2">
        <v>9113.31</v>
      </c>
      <c r="N1666" s="3">
        <f t="array" ref="N1666">$D$4</f>
        <v>3.55</v>
      </c>
      <c r="O1666" s="2">
        <f t="array" ref="O1666">IF(Tabela_padrão__GM_CONTAS_PAGAR_ABERTOS[[#This Row],[SIGLA_MOEDA]]="US$",Tabela_padrão__GM_CONTAS_PAGAR_ABERTOS[[#This Row],[VALOR_DOCUM]]*$D$4,Tabela_padrão__GM_CONTAS_PAGAR_ABERTOS[[#This Row],[SALDO_CONVERTIDO]])</f>
        <v>9113.31</v>
      </c>
      <c r="P16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6" t="s">
        <v>62</v>
      </c>
      <c r="R1666" t="s">
        <v>366</v>
      </c>
      <c r="S1666" s="1">
        <v>42557</v>
      </c>
      <c r="T1666" t="s">
        <v>5687</v>
      </c>
      <c r="U1666" s="3">
        <v>4.1172000000000004</v>
      </c>
      <c r="V1666" s="2">
        <f>Tabela_padrão__GM_CONTAS_PAGAR_ABERTOS[[#This Row],[PTAX DESEMB]]*Tabela_padrão__GM_CONTAS_PAGAR_ABERTOS[[#This Row],[VALOR_DOCUM]]</f>
        <v>37521.319931999999</v>
      </c>
    </row>
    <row r="1667" spans="1:22" hidden="1" x14ac:dyDescent="0.2">
      <c r="A1667" t="s">
        <v>45</v>
      </c>
      <c r="B1667" t="s">
        <v>18</v>
      </c>
      <c r="C1667" s="1">
        <v>41332</v>
      </c>
      <c r="D1667" t="s">
        <v>19</v>
      </c>
      <c r="E1667">
        <v>19105002</v>
      </c>
      <c r="F1667" t="s">
        <v>46</v>
      </c>
      <c r="G1667" s="4">
        <v>43115</v>
      </c>
      <c r="H1667" t="s">
        <v>21</v>
      </c>
      <c r="I1667" s="2">
        <v>5386.36</v>
      </c>
      <c r="K1667" s="2">
        <v>5386.36</v>
      </c>
      <c r="L1667" s="3">
        <v>1</v>
      </c>
      <c r="M1667" s="2">
        <v>5386.36</v>
      </c>
      <c r="N1667" s="3">
        <f t="array" ref="N1667">$D$4</f>
        <v>3.55</v>
      </c>
      <c r="O1667" s="2">
        <f t="array" ref="O1667">IF(Tabela_padrão__GM_CONTAS_PAGAR_ABERTOS[[#This Row],[SIGLA_MOEDA]]="US$",Tabela_padrão__GM_CONTAS_PAGAR_ABERTOS[[#This Row],[VALOR_DOCUM]]*$D$4,Tabela_padrão__GM_CONTAS_PAGAR_ABERTOS[[#This Row],[SALDO_CONVERTIDO]])</f>
        <v>5386.36</v>
      </c>
      <c r="P16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7" t="s">
        <v>22</v>
      </c>
      <c r="R1667" t="s">
        <v>48</v>
      </c>
      <c r="S1667" s="1">
        <v>42557</v>
      </c>
      <c r="T1667" t="s">
        <v>53</v>
      </c>
      <c r="U1667" s="3">
        <v>1.9818</v>
      </c>
      <c r="V1667" s="2">
        <f>Tabela_padrão__GM_CONTAS_PAGAR_ABERTOS[[#This Row],[PTAX DESEMB]]*Tabela_padrão__GM_CONTAS_PAGAR_ABERTOS[[#This Row],[VALOR_DOCUM]]</f>
        <v>10674.688247999999</v>
      </c>
    </row>
    <row r="1668" spans="1:22" hidden="1" x14ac:dyDescent="0.2">
      <c r="A1668" t="s">
        <v>45</v>
      </c>
      <c r="B1668" t="s">
        <v>18</v>
      </c>
      <c r="C1668" s="1">
        <v>41771</v>
      </c>
      <c r="D1668" t="s">
        <v>122</v>
      </c>
      <c r="E1668">
        <v>13140001</v>
      </c>
      <c r="F1668" t="s">
        <v>214</v>
      </c>
      <c r="G1668" s="4">
        <v>43115</v>
      </c>
      <c r="H1668" t="s">
        <v>21</v>
      </c>
      <c r="I1668" s="2">
        <v>434.17</v>
      </c>
      <c r="K1668" s="2">
        <v>434.17</v>
      </c>
      <c r="L1668" s="3">
        <v>1</v>
      </c>
      <c r="M1668" s="2">
        <v>434.17</v>
      </c>
      <c r="N1668" s="3">
        <f t="array" ref="N1668">$D$4</f>
        <v>3.55</v>
      </c>
      <c r="O1668" s="2">
        <f t="array" ref="O1668">IF(Tabela_padrão__GM_CONTAS_PAGAR_ABERTOS[[#This Row],[SIGLA_MOEDA]]="US$",Tabela_padrão__GM_CONTAS_PAGAR_ABERTOS[[#This Row],[VALOR_DOCUM]]*$D$4,Tabela_padrão__GM_CONTAS_PAGAR_ABERTOS[[#This Row],[SALDO_CONVERTIDO]])</f>
        <v>434.17</v>
      </c>
      <c r="P16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8" t="s">
        <v>47</v>
      </c>
      <c r="R1668" t="s">
        <v>215</v>
      </c>
      <c r="S1668" s="1">
        <v>42557</v>
      </c>
      <c r="T1668" t="s">
        <v>221</v>
      </c>
      <c r="U1668" s="3">
        <v>2.2191999999999998</v>
      </c>
      <c r="V1668" s="2">
        <f>Tabela_padrão__GM_CONTAS_PAGAR_ABERTOS[[#This Row],[PTAX DESEMB]]*Tabela_padrão__GM_CONTAS_PAGAR_ABERTOS[[#This Row],[VALOR_DOCUM]]</f>
        <v>963.51006399999994</v>
      </c>
    </row>
    <row r="1669" spans="1:22" hidden="1" x14ac:dyDescent="0.2">
      <c r="A1669" t="s">
        <v>45</v>
      </c>
      <c r="B1669" t="s">
        <v>18</v>
      </c>
      <c r="C1669" s="1">
        <v>41768</v>
      </c>
      <c r="D1669" t="s">
        <v>122</v>
      </c>
      <c r="E1669">
        <v>13140001</v>
      </c>
      <c r="F1669" t="s">
        <v>210</v>
      </c>
      <c r="G1669" s="4">
        <v>43115</v>
      </c>
      <c r="H1669" t="s">
        <v>21</v>
      </c>
      <c r="I1669" s="2">
        <v>270.24</v>
      </c>
      <c r="K1669" s="2">
        <v>270.24</v>
      </c>
      <c r="L1669" s="3">
        <v>1</v>
      </c>
      <c r="M1669" s="2">
        <v>270.24</v>
      </c>
      <c r="N1669" s="3">
        <f t="array" ref="N1669">$D$4</f>
        <v>3.55</v>
      </c>
      <c r="O1669" s="2">
        <f t="array" ref="O1669">IF(Tabela_padrão__GM_CONTAS_PAGAR_ABERTOS[[#This Row],[SIGLA_MOEDA]]="US$",Tabela_padrão__GM_CONTAS_PAGAR_ABERTOS[[#This Row],[VALOR_DOCUM]]*$D$4,Tabela_padrão__GM_CONTAS_PAGAR_ABERTOS[[#This Row],[SALDO_CONVERTIDO]])</f>
        <v>270.24</v>
      </c>
      <c r="P16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69" t="s">
        <v>47</v>
      </c>
      <c r="R1669" t="s">
        <v>212</v>
      </c>
      <c r="S1669" s="1">
        <v>42557</v>
      </c>
      <c r="T1669" t="s">
        <v>226</v>
      </c>
      <c r="U1669" s="3">
        <v>2.2107000000000001</v>
      </c>
      <c r="V1669" s="2">
        <f>Tabela_padrão__GM_CONTAS_PAGAR_ABERTOS[[#This Row],[PTAX DESEMB]]*Tabela_padrão__GM_CONTAS_PAGAR_ABERTOS[[#This Row],[VALOR_DOCUM]]</f>
        <v>597.41956800000003</v>
      </c>
    </row>
    <row r="1670" spans="1:22" hidden="1" x14ac:dyDescent="0.2">
      <c r="A1670" t="s">
        <v>45</v>
      </c>
      <c r="B1670" t="s">
        <v>18</v>
      </c>
      <c r="C1670" s="1">
        <v>41925</v>
      </c>
      <c r="D1670" t="s">
        <v>122</v>
      </c>
      <c r="E1670">
        <v>13140001</v>
      </c>
      <c r="F1670" t="s">
        <v>248</v>
      </c>
      <c r="G1670" s="4">
        <v>43115</v>
      </c>
      <c r="H1670" t="s">
        <v>21</v>
      </c>
      <c r="I1670" s="2">
        <v>184.3</v>
      </c>
      <c r="K1670" s="2">
        <v>184.3</v>
      </c>
      <c r="L1670" s="3">
        <v>1</v>
      </c>
      <c r="M1670" s="2">
        <v>184.3</v>
      </c>
      <c r="N1670" s="3">
        <f t="array" ref="N1670">$D$4</f>
        <v>3.55</v>
      </c>
      <c r="O1670" s="2">
        <f t="array" ref="O1670">IF(Tabela_padrão__GM_CONTAS_PAGAR_ABERTOS[[#This Row],[SIGLA_MOEDA]]="US$",Tabela_padrão__GM_CONTAS_PAGAR_ABERTOS[[#This Row],[VALOR_DOCUM]]*$D$4,Tabela_padrão__GM_CONTAS_PAGAR_ABERTOS[[#This Row],[SALDO_CONVERTIDO]])</f>
        <v>184.3</v>
      </c>
      <c r="P16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0" t="s">
        <v>47</v>
      </c>
      <c r="R1670" t="s">
        <v>249</v>
      </c>
      <c r="S1670" s="1">
        <v>42557</v>
      </c>
      <c r="T1670" t="s">
        <v>257</v>
      </c>
      <c r="U1670" s="3">
        <v>2.4102999999999999</v>
      </c>
      <c r="V1670" s="2">
        <f>Tabela_padrão__GM_CONTAS_PAGAR_ABERTOS[[#This Row],[PTAX DESEMB]]*Tabela_padrão__GM_CONTAS_PAGAR_ABERTOS[[#This Row],[VALOR_DOCUM]]</f>
        <v>444.21829000000002</v>
      </c>
    </row>
    <row r="1671" spans="1:22" hidden="1" x14ac:dyDescent="0.2">
      <c r="A1671" t="s">
        <v>45</v>
      </c>
      <c r="B1671" t="s">
        <v>18</v>
      </c>
      <c r="C1671" s="1">
        <v>41768</v>
      </c>
      <c r="D1671" t="s">
        <v>122</v>
      </c>
      <c r="E1671">
        <v>19105002</v>
      </c>
      <c r="F1671" t="s">
        <v>210</v>
      </c>
      <c r="G1671" s="4">
        <v>43115</v>
      </c>
      <c r="H1671" t="s">
        <v>21</v>
      </c>
      <c r="I1671" s="2">
        <v>5083.33</v>
      </c>
      <c r="K1671" s="2">
        <v>5083.33</v>
      </c>
      <c r="L1671" s="3">
        <v>1</v>
      </c>
      <c r="M1671" s="2">
        <v>5083.33</v>
      </c>
      <c r="N1671" s="3">
        <f t="array" ref="N1671">$D$4</f>
        <v>3.55</v>
      </c>
      <c r="O1671" s="2">
        <f t="array" ref="O1671">IF(Tabela_padrão__GM_CONTAS_PAGAR_ABERTOS[[#This Row],[SIGLA_MOEDA]]="US$",Tabela_padrão__GM_CONTAS_PAGAR_ABERTOS[[#This Row],[VALOR_DOCUM]]*$D$4,Tabela_padrão__GM_CONTAS_PAGAR_ABERTOS[[#This Row],[SALDO_CONVERTIDO]])</f>
        <v>5083.33</v>
      </c>
      <c r="P16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1" t="s">
        <v>211</v>
      </c>
      <c r="R1671" t="s">
        <v>212</v>
      </c>
      <c r="S1671" s="1">
        <v>42557</v>
      </c>
      <c r="T1671" t="s">
        <v>1240</v>
      </c>
      <c r="U1671" s="3">
        <v>2.2107000000000001</v>
      </c>
      <c r="V1671" s="2">
        <f>Tabela_padrão__GM_CONTAS_PAGAR_ABERTOS[[#This Row],[PTAX DESEMB]]*Tabela_padrão__GM_CONTAS_PAGAR_ABERTOS[[#This Row],[VALOR_DOCUM]]</f>
        <v>11237.717631</v>
      </c>
    </row>
    <row r="1672" spans="1:22" hidden="1" x14ac:dyDescent="0.2">
      <c r="A1672" t="s">
        <v>45</v>
      </c>
      <c r="B1672" t="s">
        <v>18</v>
      </c>
      <c r="C1672" s="1">
        <v>41823</v>
      </c>
      <c r="D1672" t="s">
        <v>72</v>
      </c>
      <c r="E1672">
        <v>13140001</v>
      </c>
      <c r="F1672" t="s">
        <v>233</v>
      </c>
      <c r="G1672" s="4">
        <v>43115</v>
      </c>
      <c r="H1672" t="s">
        <v>21</v>
      </c>
      <c r="I1672" s="2">
        <v>1011.15</v>
      </c>
      <c r="K1672" s="2">
        <v>1011.15</v>
      </c>
      <c r="L1672" s="3">
        <v>1</v>
      </c>
      <c r="M1672" s="2">
        <v>1011.15</v>
      </c>
      <c r="N1672" s="3">
        <f t="array" ref="N1672">$D$4</f>
        <v>3.55</v>
      </c>
      <c r="O1672" s="2">
        <f t="array" ref="O1672">IF(Tabela_padrão__GM_CONTAS_PAGAR_ABERTOS[[#This Row],[SIGLA_MOEDA]]="US$",Tabela_padrão__GM_CONTAS_PAGAR_ABERTOS[[#This Row],[VALOR_DOCUM]]*$D$4,Tabela_padrão__GM_CONTAS_PAGAR_ABERTOS[[#This Row],[SALDO_CONVERTIDO]])</f>
        <v>1011.15</v>
      </c>
      <c r="P16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2" t="s">
        <v>47</v>
      </c>
      <c r="R1672" t="s">
        <v>234</v>
      </c>
      <c r="S1672" s="1">
        <v>42557</v>
      </c>
      <c r="T1672" t="s">
        <v>1255</v>
      </c>
      <c r="U1672" s="3">
        <v>2.2134</v>
      </c>
      <c r="V1672" s="2">
        <f>Tabela_padrão__GM_CONTAS_PAGAR_ABERTOS[[#This Row],[PTAX DESEMB]]*Tabela_padrão__GM_CONTAS_PAGAR_ABERTOS[[#This Row],[VALOR_DOCUM]]</f>
        <v>2238.0794099999998</v>
      </c>
    </row>
    <row r="1673" spans="1:22" hidden="1" x14ac:dyDescent="0.2">
      <c r="A1673" t="s">
        <v>45</v>
      </c>
      <c r="B1673" t="s">
        <v>18</v>
      </c>
      <c r="C1673" s="1">
        <v>41441</v>
      </c>
      <c r="D1673" t="s">
        <v>122</v>
      </c>
      <c r="E1673">
        <v>13140001</v>
      </c>
      <c r="F1673" t="s">
        <v>130</v>
      </c>
      <c r="G1673" s="4">
        <v>43115</v>
      </c>
      <c r="H1673" t="s">
        <v>21</v>
      </c>
      <c r="I1673" s="2">
        <v>102.65</v>
      </c>
      <c r="K1673" s="2">
        <v>102.65</v>
      </c>
      <c r="L1673" s="3">
        <v>1</v>
      </c>
      <c r="M1673" s="2">
        <v>102.65</v>
      </c>
      <c r="N1673" s="3">
        <f t="array" ref="N1673">$D$4</f>
        <v>3.55</v>
      </c>
      <c r="O1673" s="2">
        <f t="array" ref="O1673">IF(Tabela_padrão__GM_CONTAS_PAGAR_ABERTOS[[#This Row],[SIGLA_MOEDA]]="US$",Tabela_padrão__GM_CONTAS_PAGAR_ABERTOS[[#This Row],[VALOR_DOCUM]]*$D$4,Tabela_padrão__GM_CONTAS_PAGAR_ABERTOS[[#This Row],[SALDO_CONVERTIDO]])</f>
        <v>102.65</v>
      </c>
      <c r="P16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3" t="s">
        <v>47</v>
      </c>
      <c r="R1673" t="s">
        <v>125</v>
      </c>
      <c r="S1673" s="1">
        <v>42557</v>
      </c>
      <c r="T1673" t="s">
        <v>3468</v>
      </c>
      <c r="U1673" s="3">
        <v>2.1366999999999998</v>
      </c>
      <c r="V1673" s="2">
        <f>Tabela_padrão__GM_CONTAS_PAGAR_ABERTOS[[#This Row],[PTAX DESEMB]]*Tabela_padrão__GM_CONTAS_PAGAR_ABERTOS[[#This Row],[VALOR_DOCUM]]</f>
        <v>219.332255</v>
      </c>
    </row>
    <row r="1674" spans="1:22" hidden="1" x14ac:dyDescent="0.2">
      <c r="A1674" t="s">
        <v>45</v>
      </c>
      <c r="B1674" t="s">
        <v>18</v>
      </c>
      <c r="C1674" s="1">
        <v>41823</v>
      </c>
      <c r="D1674" t="s">
        <v>72</v>
      </c>
      <c r="E1674">
        <v>19105002</v>
      </c>
      <c r="F1674" t="s">
        <v>233</v>
      </c>
      <c r="G1674" s="4">
        <v>43115</v>
      </c>
      <c r="H1674" t="s">
        <v>21</v>
      </c>
      <c r="I1674" s="2">
        <v>14210.53</v>
      </c>
      <c r="K1674" s="2">
        <v>14210.53</v>
      </c>
      <c r="L1674" s="3">
        <v>1</v>
      </c>
      <c r="M1674" s="2">
        <v>14210.53</v>
      </c>
      <c r="N1674" s="3">
        <f t="array" ref="N1674">$D$4</f>
        <v>3.55</v>
      </c>
      <c r="O1674" s="2">
        <f t="array" ref="O1674">IF(Tabela_padrão__GM_CONTAS_PAGAR_ABERTOS[[#This Row],[SIGLA_MOEDA]]="US$",Tabela_padrão__GM_CONTAS_PAGAR_ABERTOS[[#This Row],[VALOR_DOCUM]]*$D$4,Tabela_padrão__GM_CONTAS_PAGAR_ABERTOS[[#This Row],[SALDO_CONVERTIDO]])</f>
        <v>14210.53</v>
      </c>
      <c r="P16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4" t="s">
        <v>196</v>
      </c>
      <c r="R1674" t="s">
        <v>234</v>
      </c>
      <c r="S1674" s="1">
        <v>42557</v>
      </c>
      <c r="T1674" t="s">
        <v>3516</v>
      </c>
      <c r="U1674" s="3">
        <v>2.2134</v>
      </c>
      <c r="V1674" s="2">
        <f>Tabela_padrão__GM_CONTAS_PAGAR_ABERTOS[[#This Row],[PTAX DESEMB]]*Tabela_padrão__GM_CONTAS_PAGAR_ABERTOS[[#This Row],[VALOR_DOCUM]]</f>
        <v>31453.587102000001</v>
      </c>
    </row>
    <row r="1675" spans="1:22" hidden="1" x14ac:dyDescent="0.2">
      <c r="A1675" t="s">
        <v>45</v>
      </c>
      <c r="B1675" t="s">
        <v>18</v>
      </c>
      <c r="C1675" s="1">
        <v>41439</v>
      </c>
      <c r="D1675" t="s">
        <v>122</v>
      </c>
      <c r="E1675">
        <v>19105002</v>
      </c>
      <c r="F1675" t="s">
        <v>123</v>
      </c>
      <c r="G1675" s="4">
        <v>43115</v>
      </c>
      <c r="H1675" t="s">
        <v>21</v>
      </c>
      <c r="I1675" s="2">
        <v>8166.67</v>
      </c>
      <c r="K1675" s="2">
        <v>8166.67</v>
      </c>
      <c r="L1675" s="3">
        <v>1</v>
      </c>
      <c r="M1675" s="2">
        <v>8166.67</v>
      </c>
      <c r="N1675" s="3">
        <f t="array" ref="N1675">$D$4</f>
        <v>3.55</v>
      </c>
      <c r="O1675" s="2">
        <f t="array" ref="O1675">IF(Tabela_padrão__GM_CONTAS_PAGAR_ABERTOS[[#This Row],[SIGLA_MOEDA]]="US$",Tabela_padrão__GM_CONTAS_PAGAR_ABERTOS[[#This Row],[VALOR_DOCUM]]*$D$4,Tabela_padrão__GM_CONTAS_PAGAR_ABERTOS[[#This Row],[SALDO_CONVERTIDO]])</f>
        <v>8166.67</v>
      </c>
      <c r="P16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5" t="s">
        <v>124</v>
      </c>
      <c r="R1675" t="s">
        <v>125</v>
      </c>
      <c r="S1675" s="1">
        <v>42557</v>
      </c>
      <c r="T1675" t="s">
        <v>4161</v>
      </c>
      <c r="U1675" s="3">
        <v>2.1446999999999998</v>
      </c>
      <c r="V1675" s="2">
        <f>Tabela_padrão__GM_CONTAS_PAGAR_ABERTOS[[#This Row],[PTAX DESEMB]]*Tabela_padrão__GM_CONTAS_PAGAR_ABERTOS[[#This Row],[VALOR_DOCUM]]</f>
        <v>17515.057149</v>
      </c>
    </row>
    <row r="1676" spans="1:22" hidden="1" x14ac:dyDescent="0.2">
      <c r="A1676" t="s">
        <v>45</v>
      </c>
      <c r="B1676" t="s">
        <v>18</v>
      </c>
      <c r="C1676" s="1">
        <v>41925</v>
      </c>
      <c r="D1676" t="s">
        <v>122</v>
      </c>
      <c r="E1676">
        <v>19105002</v>
      </c>
      <c r="F1676" t="s">
        <v>248</v>
      </c>
      <c r="G1676" s="4">
        <v>43115</v>
      </c>
      <c r="H1676" t="s">
        <v>21</v>
      </c>
      <c r="I1676" s="2">
        <v>3033.33</v>
      </c>
      <c r="K1676" s="2">
        <v>3033.33</v>
      </c>
      <c r="L1676" s="3">
        <v>1</v>
      </c>
      <c r="M1676" s="2">
        <v>3033.33</v>
      </c>
      <c r="N1676" s="3">
        <f t="array" ref="N1676">$D$4</f>
        <v>3.55</v>
      </c>
      <c r="O1676" s="2">
        <f t="array" ref="O1676">IF(Tabela_padrão__GM_CONTAS_PAGAR_ABERTOS[[#This Row],[SIGLA_MOEDA]]="US$",Tabela_padrão__GM_CONTAS_PAGAR_ABERTOS[[#This Row],[VALOR_DOCUM]]*$D$4,Tabela_padrão__GM_CONTAS_PAGAR_ABERTOS[[#This Row],[SALDO_CONVERTIDO]])</f>
        <v>3033.33</v>
      </c>
      <c r="P16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6" t="s">
        <v>211</v>
      </c>
      <c r="R1676" t="s">
        <v>249</v>
      </c>
      <c r="S1676" s="1">
        <v>42557</v>
      </c>
      <c r="T1676" t="s">
        <v>4230</v>
      </c>
      <c r="U1676" s="3">
        <v>2.4102999999999999</v>
      </c>
      <c r="V1676" s="2">
        <f>Tabela_padrão__GM_CONTAS_PAGAR_ABERTOS[[#This Row],[PTAX DESEMB]]*Tabela_padrão__GM_CONTAS_PAGAR_ABERTOS[[#This Row],[VALOR_DOCUM]]</f>
        <v>7311.235298999999</v>
      </c>
    </row>
    <row r="1677" spans="1:22" hidden="1" x14ac:dyDescent="0.2">
      <c r="A1677" t="s">
        <v>45</v>
      </c>
      <c r="B1677" t="s">
        <v>18</v>
      </c>
      <c r="C1677" s="1">
        <v>41331</v>
      </c>
      <c r="D1677" t="s">
        <v>19</v>
      </c>
      <c r="E1677">
        <v>13140001</v>
      </c>
      <c r="F1677" t="s">
        <v>46</v>
      </c>
      <c r="G1677" s="4">
        <v>43115</v>
      </c>
      <c r="H1677" t="s">
        <v>21</v>
      </c>
      <c r="I1677" s="2">
        <v>147.30000000000001</v>
      </c>
      <c r="K1677" s="2">
        <v>147.30000000000001</v>
      </c>
      <c r="L1677" s="3">
        <v>1</v>
      </c>
      <c r="M1677" s="2">
        <v>147.30000000000001</v>
      </c>
      <c r="N1677" s="3">
        <f t="array" ref="N1677">$D$4</f>
        <v>3.55</v>
      </c>
      <c r="O1677" s="2">
        <f t="array" ref="O1677">IF(Tabela_padrão__GM_CONTAS_PAGAR_ABERTOS[[#This Row],[SIGLA_MOEDA]]="US$",Tabela_padrão__GM_CONTAS_PAGAR_ABERTOS[[#This Row],[VALOR_DOCUM]]*$D$4,Tabela_padrão__GM_CONTAS_PAGAR_ABERTOS[[#This Row],[SALDO_CONVERTIDO]])</f>
        <v>147.30000000000001</v>
      </c>
      <c r="P16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7" t="s">
        <v>47</v>
      </c>
      <c r="R1677" t="s">
        <v>48</v>
      </c>
      <c r="S1677" s="1">
        <v>42557</v>
      </c>
      <c r="T1677" t="s">
        <v>4845</v>
      </c>
      <c r="U1677" s="3">
        <v>1.9676</v>
      </c>
      <c r="V1677" s="2">
        <f>Tabela_padrão__GM_CONTAS_PAGAR_ABERTOS[[#This Row],[PTAX DESEMB]]*Tabela_padrão__GM_CONTAS_PAGAR_ABERTOS[[#This Row],[VALOR_DOCUM]]</f>
        <v>289.82748000000004</v>
      </c>
    </row>
    <row r="1678" spans="1:22" hidden="1" x14ac:dyDescent="0.2">
      <c r="A1678" t="s">
        <v>45</v>
      </c>
      <c r="B1678" t="s">
        <v>18</v>
      </c>
      <c r="C1678" s="1">
        <v>41771</v>
      </c>
      <c r="D1678" t="s">
        <v>122</v>
      </c>
      <c r="E1678">
        <v>19105002</v>
      </c>
      <c r="F1678" t="s">
        <v>214</v>
      </c>
      <c r="G1678" s="4">
        <v>43115</v>
      </c>
      <c r="H1678" t="s">
        <v>21</v>
      </c>
      <c r="I1678" s="2">
        <v>8166.66</v>
      </c>
      <c r="K1678" s="2">
        <v>8166.66</v>
      </c>
      <c r="L1678" s="3">
        <v>1</v>
      </c>
      <c r="M1678" s="2">
        <v>8166.66</v>
      </c>
      <c r="N1678" s="3">
        <f t="array" ref="N1678">$D$4</f>
        <v>3.55</v>
      </c>
      <c r="O1678" s="2">
        <f t="array" ref="O1678">IF(Tabela_padrão__GM_CONTAS_PAGAR_ABERTOS[[#This Row],[SIGLA_MOEDA]]="US$",Tabela_padrão__GM_CONTAS_PAGAR_ABERTOS[[#This Row],[VALOR_DOCUM]]*$D$4,Tabela_padrão__GM_CONTAS_PAGAR_ABERTOS[[#This Row],[SALDO_CONVERTIDO]])</f>
        <v>8166.66</v>
      </c>
      <c r="P16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8" t="s">
        <v>211</v>
      </c>
      <c r="R1678" t="s">
        <v>215</v>
      </c>
      <c r="S1678" s="1">
        <v>42557</v>
      </c>
      <c r="T1678" t="s">
        <v>4922</v>
      </c>
      <c r="U1678" s="3">
        <v>2.2191999999999998</v>
      </c>
      <c r="V1678" s="2">
        <f>Tabela_padrão__GM_CONTAS_PAGAR_ABERTOS[[#This Row],[PTAX DESEMB]]*Tabela_padrão__GM_CONTAS_PAGAR_ABERTOS[[#This Row],[VALOR_DOCUM]]</f>
        <v>18123.451871999998</v>
      </c>
    </row>
    <row r="1679" spans="1:22" hidden="1" x14ac:dyDescent="0.2">
      <c r="A1679" t="s">
        <v>17</v>
      </c>
      <c r="B1679" t="s">
        <v>18</v>
      </c>
      <c r="C1679" s="1">
        <v>42277</v>
      </c>
      <c r="D1679" t="s">
        <v>60</v>
      </c>
      <c r="E1679">
        <v>19105002</v>
      </c>
      <c r="F1679" t="s">
        <v>365</v>
      </c>
      <c r="G1679" s="4">
        <v>43141</v>
      </c>
      <c r="H1679" t="s">
        <v>21</v>
      </c>
      <c r="I1679" s="2">
        <v>9113.31</v>
      </c>
      <c r="K1679" s="2">
        <v>9113.31</v>
      </c>
      <c r="L1679" s="3">
        <v>1</v>
      </c>
      <c r="M1679" s="2">
        <v>9113.31</v>
      </c>
      <c r="N1679" s="3">
        <f t="array" ref="N1679">$D$4</f>
        <v>3.55</v>
      </c>
      <c r="O1679" s="2">
        <f t="array" ref="O1679">IF(Tabela_padrão__GM_CONTAS_PAGAR_ABERTOS[[#This Row],[SIGLA_MOEDA]]="US$",Tabela_padrão__GM_CONTAS_PAGAR_ABERTOS[[#This Row],[VALOR_DOCUM]]*$D$4,Tabela_padrão__GM_CONTAS_PAGAR_ABERTOS[[#This Row],[SALDO_CONVERTIDO]])</f>
        <v>9113.31</v>
      </c>
      <c r="P16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79" t="s">
        <v>62</v>
      </c>
      <c r="R1679" t="s">
        <v>366</v>
      </c>
      <c r="S1679" s="1">
        <v>42557</v>
      </c>
      <c r="T1679" t="s">
        <v>370</v>
      </c>
      <c r="U1679" s="3">
        <v>4.1172000000000004</v>
      </c>
      <c r="V1679" s="2">
        <f>Tabela_padrão__GM_CONTAS_PAGAR_ABERTOS[[#This Row],[PTAX DESEMB]]*Tabela_padrão__GM_CONTAS_PAGAR_ABERTOS[[#This Row],[VALOR_DOCUM]]</f>
        <v>37521.319931999999</v>
      </c>
    </row>
    <row r="1680" spans="1:22" hidden="1" x14ac:dyDescent="0.2">
      <c r="A1680" t="s">
        <v>45</v>
      </c>
      <c r="B1680" t="s">
        <v>18</v>
      </c>
      <c r="C1680" s="1">
        <v>41768</v>
      </c>
      <c r="D1680" t="s">
        <v>122</v>
      </c>
      <c r="E1680">
        <v>13140001</v>
      </c>
      <c r="F1680" t="s">
        <v>210</v>
      </c>
      <c r="G1680" s="4">
        <v>43146</v>
      </c>
      <c r="H1680" t="s">
        <v>21</v>
      </c>
      <c r="I1680" s="2">
        <v>250.94</v>
      </c>
      <c r="K1680" s="2">
        <v>250.94</v>
      </c>
      <c r="L1680" s="3">
        <v>1</v>
      </c>
      <c r="M1680" s="2">
        <v>250.94</v>
      </c>
      <c r="N1680" s="3">
        <f t="array" ref="N1680">$D$4</f>
        <v>3.55</v>
      </c>
      <c r="O1680" s="2">
        <f t="array" ref="O1680">IF(Tabela_padrão__GM_CONTAS_PAGAR_ABERTOS[[#This Row],[SIGLA_MOEDA]]="US$",Tabela_padrão__GM_CONTAS_PAGAR_ABERTOS[[#This Row],[VALOR_DOCUM]]*$D$4,Tabela_padrão__GM_CONTAS_PAGAR_ABERTOS[[#This Row],[SALDO_CONVERTIDO]])</f>
        <v>250.94</v>
      </c>
      <c r="P16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0" t="s">
        <v>47</v>
      </c>
      <c r="R1680" t="s">
        <v>212</v>
      </c>
      <c r="S1680" s="1">
        <v>42557</v>
      </c>
      <c r="T1680" t="s">
        <v>227</v>
      </c>
      <c r="U1680" s="3">
        <v>2.2107000000000001</v>
      </c>
      <c r="V1680" s="2">
        <f>Tabela_padrão__GM_CONTAS_PAGAR_ABERTOS[[#This Row],[PTAX DESEMB]]*Tabela_padrão__GM_CONTAS_PAGAR_ABERTOS[[#This Row],[VALOR_DOCUM]]</f>
        <v>554.75305800000001</v>
      </c>
    </row>
    <row r="1681" spans="1:22" hidden="1" x14ac:dyDescent="0.2">
      <c r="A1681" t="s">
        <v>45</v>
      </c>
      <c r="B1681" t="s">
        <v>18</v>
      </c>
      <c r="C1681" s="1">
        <v>41925</v>
      </c>
      <c r="D1681" t="s">
        <v>122</v>
      </c>
      <c r="E1681">
        <v>19105002</v>
      </c>
      <c r="F1681" t="s">
        <v>248</v>
      </c>
      <c r="G1681" s="4">
        <v>43146</v>
      </c>
      <c r="H1681" t="s">
        <v>21</v>
      </c>
      <c r="I1681" s="2">
        <v>3033.33</v>
      </c>
      <c r="K1681" s="2">
        <v>3033.33</v>
      </c>
      <c r="L1681" s="3">
        <v>1</v>
      </c>
      <c r="M1681" s="2">
        <v>3033.33</v>
      </c>
      <c r="N1681" s="3">
        <f t="array" ref="N1681">$D$4</f>
        <v>3.55</v>
      </c>
      <c r="O1681" s="2">
        <f t="array" ref="O1681">IF(Tabela_padrão__GM_CONTAS_PAGAR_ABERTOS[[#This Row],[SIGLA_MOEDA]]="US$",Tabela_padrão__GM_CONTAS_PAGAR_ABERTOS[[#This Row],[VALOR_DOCUM]]*$D$4,Tabela_padrão__GM_CONTAS_PAGAR_ABERTOS[[#This Row],[SALDO_CONVERTIDO]])</f>
        <v>3033.33</v>
      </c>
      <c r="P16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1" t="s">
        <v>211</v>
      </c>
      <c r="R1681" t="s">
        <v>249</v>
      </c>
      <c r="S1681" s="1">
        <v>42557</v>
      </c>
      <c r="T1681" t="s">
        <v>251</v>
      </c>
      <c r="U1681" s="3">
        <v>2.4102999999999999</v>
      </c>
      <c r="V1681" s="2">
        <f>Tabela_padrão__GM_CONTAS_PAGAR_ABERTOS[[#This Row],[PTAX DESEMB]]*Tabela_padrão__GM_CONTAS_PAGAR_ABERTOS[[#This Row],[VALOR_DOCUM]]</f>
        <v>7311.235298999999</v>
      </c>
    </row>
    <row r="1682" spans="1:22" hidden="1" x14ac:dyDescent="0.2">
      <c r="A1682" t="s">
        <v>45</v>
      </c>
      <c r="B1682" t="s">
        <v>18</v>
      </c>
      <c r="C1682" s="1">
        <v>41771</v>
      </c>
      <c r="D1682" t="s">
        <v>122</v>
      </c>
      <c r="E1682">
        <v>19105002</v>
      </c>
      <c r="F1682" t="s">
        <v>214</v>
      </c>
      <c r="G1682" s="4">
        <v>43146</v>
      </c>
      <c r="H1682" t="s">
        <v>21</v>
      </c>
      <c r="I1682" s="2">
        <v>8166.66</v>
      </c>
      <c r="K1682" s="2">
        <v>8166.66</v>
      </c>
      <c r="L1682" s="3">
        <v>1</v>
      </c>
      <c r="M1682" s="2">
        <v>8166.66</v>
      </c>
      <c r="N1682" s="3">
        <f t="array" ref="N1682">$D$4</f>
        <v>3.55</v>
      </c>
      <c r="O1682" s="2">
        <f t="array" ref="O1682">IF(Tabela_padrão__GM_CONTAS_PAGAR_ABERTOS[[#This Row],[SIGLA_MOEDA]]="US$",Tabela_padrão__GM_CONTAS_PAGAR_ABERTOS[[#This Row],[VALOR_DOCUM]]*$D$4,Tabela_padrão__GM_CONTAS_PAGAR_ABERTOS[[#This Row],[SALDO_CONVERTIDO]])</f>
        <v>8166.66</v>
      </c>
      <c r="P16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2" t="s">
        <v>211</v>
      </c>
      <c r="R1682" t="s">
        <v>215</v>
      </c>
      <c r="S1682" s="1">
        <v>42557</v>
      </c>
      <c r="T1682" t="s">
        <v>1244</v>
      </c>
      <c r="U1682" s="3">
        <v>2.2191999999999998</v>
      </c>
      <c r="V1682" s="2">
        <f>Tabela_padrão__GM_CONTAS_PAGAR_ABERTOS[[#This Row],[PTAX DESEMB]]*Tabela_padrão__GM_CONTAS_PAGAR_ABERTOS[[#This Row],[VALOR_DOCUM]]</f>
        <v>18123.451871999998</v>
      </c>
    </row>
    <row r="1683" spans="1:22" hidden="1" x14ac:dyDescent="0.2">
      <c r="A1683" t="s">
        <v>17</v>
      </c>
      <c r="B1683" t="s">
        <v>18</v>
      </c>
      <c r="C1683" s="1">
        <v>41438</v>
      </c>
      <c r="D1683" t="s">
        <v>19</v>
      </c>
      <c r="E1683">
        <v>13140001</v>
      </c>
      <c r="F1683" t="s">
        <v>1191</v>
      </c>
      <c r="G1683" s="4">
        <v>43146</v>
      </c>
      <c r="H1683" t="s">
        <v>21</v>
      </c>
      <c r="I1683" s="2">
        <v>5567.4</v>
      </c>
      <c r="K1683" s="2">
        <v>5567.4</v>
      </c>
      <c r="L1683" s="3">
        <v>1</v>
      </c>
      <c r="M1683" s="2">
        <v>5567.4</v>
      </c>
      <c r="N1683" s="3">
        <f t="array" ref="N1683">$D$4</f>
        <v>3.55</v>
      </c>
      <c r="O1683" s="2">
        <f t="array" ref="O1683">IF(Tabela_padrão__GM_CONTAS_PAGAR_ABERTOS[[#This Row],[SIGLA_MOEDA]]="US$",Tabela_padrão__GM_CONTAS_PAGAR_ABERTOS[[#This Row],[VALOR_DOCUM]]*$D$4,Tabela_padrão__GM_CONTAS_PAGAR_ABERTOS[[#This Row],[SALDO_CONVERTIDO]])</f>
        <v>5567.4</v>
      </c>
      <c r="P16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3" t="s">
        <v>47</v>
      </c>
      <c r="R1683" t="s">
        <v>1192</v>
      </c>
      <c r="S1683" s="1">
        <v>42557</v>
      </c>
      <c r="T1683" t="s">
        <v>1994</v>
      </c>
      <c r="U1683" s="3">
        <v>2.1419999999999999</v>
      </c>
      <c r="V1683" s="2">
        <f>Tabela_padrão__GM_CONTAS_PAGAR_ABERTOS[[#This Row],[PTAX DESEMB]]*Tabela_padrão__GM_CONTAS_PAGAR_ABERTOS[[#This Row],[VALOR_DOCUM]]</f>
        <v>11925.370799999999</v>
      </c>
    </row>
    <row r="1684" spans="1:22" hidden="1" x14ac:dyDescent="0.2">
      <c r="A1684" t="s">
        <v>45</v>
      </c>
      <c r="B1684" t="s">
        <v>18</v>
      </c>
      <c r="C1684" s="1">
        <v>41771</v>
      </c>
      <c r="D1684" t="s">
        <v>122</v>
      </c>
      <c r="E1684">
        <v>13140001</v>
      </c>
      <c r="F1684" t="s">
        <v>214</v>
      </c>
      <c r="G1684" s="4">
        <v>43146</v>
      </c>
      <c r="H1684" t="s">
        <v>21</v>
      </c>
      <c r="I1684" s="2">
        <v>403.17</v>
      </c>
      <c r="K1684" s="2">
        <v>403.17</v>
      </c>
      <c r="L1684" s="3">
        <v>1</v>
      </c>
      <c r="M1684" s="2">
        <v>403.17</v>
      </c>
      <c r="N1684" s="3">
        <f t="array" ref="N1684">$D$4</f>
        <v>3.55</v>
      </c>
      <c r="O1684" s="2">
        <f t="array" ref="O1684">IF(Tabela_padrão__GM_CONTAS_PAGAR_ABERTOS[[#This Row],[SIGLA_MOEDA]]="US$",Tabela_padrão__GM_CONTAS_PAGAR_ABERTOS[[#This Row],[VALOR_DOCUM]]*$D$4,Tabela_padrão__GM_CONTAS_PAGAR_ABERTOS[[#This Row],[SALDO_CONVERTIDO]])</f>
        <v>403.17</v>
      </c>
      <c r="P16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4" t="s">
        <v>47</v>
      </c>
      <c r="R1684" t="s">
        <v>215</v>
      </c>
      <c r="S1684" s="1">
        <v>42557</v>
      </c>
      <c r="T1684" t="s">
        <v>2046</v>
      </c>
      <c r="U1684" s="3">
        <v>2.2191999999999998</v>
      </c>
      <c r="V1684" s="2">
        <f>Tabela_padrão__GM_CONTAS_PAGAR_ABERTOS[[#This Row],[PTAX DESEMB]]*Tabela_padrão__GM_CONTAS_PAGAR_ABERTOS[[#This Row],[VALOR_DOCUM]]</f>
        <v>894.71486399999992</v>
      </c>
    </row>
    <row r="1685" spans="1:22" hidden="1" x14ac:dyDescent="0.2">
      <c r="A1685" t="s">
        <v>17</v>
      </c>
      <c r="B1685" t="s">
        <v>18</v>
      </c>
      <c r="C1685" s="1">
        <v>41438</v>
      </c>
      <c r="D1685" t="s">
        <v>19</v>
      </c>
      <c r="E1685">
        <v>19105002</v>
      </c>
      <c r="F1685" t="s">
        <v>1191</v>
      </c>
      <c r="G1685" s="4">
        <v>43146</v>
      </c>
      <c r="H1685" t="s">
        <v>21</v>
      </c>
      <c r="I1685" s="2">
        <v>91500</v>
      </c>
      <c r="K1685" s="2">
        <v>91500</v>
      </c>
      <c r="L1685" s="3">
        <v>1</v>
      </c>
      <c r="M1685" s="2">
        <v>91500</v>
      </c>
      <c r="N1685" s="3">
        <f t="array" ref="N1685">$D$4</f>
        <v>3.55</v>
      </c>
      <c r="O1685" s="2">
        <f t="array" ref="O1685">IF(Tabela_padrão__GM_CONTAS_PAGAR_ABERTOS[[#This Row],[SIGLA_MOEDA]]="US$",Tabela_padrão__GM_CONTAS_PAGAR_ABERTOS[[#This Row],[VALOR_DOCUM]]*$D$4,Tabela_padrão__GM_CONTAS_PAGAR_ABERTOS[[#This Row],[SALDO_CONVERTIDO]])</f>
        <v>91500</v>
      </c>
      <c r="P16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5" t="s">
        <v>22</v>
      </c>
      <c r="R1685" t="s">
        <v>1192</v>
      </c>
      <c r="S1685" s="1">
        <v>42557</v>
      </c>
      <c r="T1685" t="s">
        <v>2754</v>
      </c>
      <c r="U1685" s="3">
        <v>2.1419999999999999</v>
      </c>
      <c r="V1685" s="2">
        <f>Tabela_padrão__GM_CONTAS_PAGAR_ABERTOS[[#This Row],[PTAX DESEMB]]*Tabela_padrão__GM_CONTAS_PAGAR_ABERTOS[[#This Row],[VALOR_DOCUM]]</f>
        <v>195993</v>
      </c>
    </row>
    <row r="1686" spans="1:22" hidden="1" x14ac:dyDescent="0.2">
      <c r="A1686" t="s">
        <v>45</v>
      </c>
      <c r="B1686" t="s">
        <v>18</v>
      </c>
      <c r="C1686" s="1">
        <v>41768</v>
      </c>
      <c r="D1686" t="s">
        <v>122</v>
      </c>
      <c r="E1686">
        <v>19105002</v>
      </c>
      <c r="F1686" t="s">
        <v>3495</v>
      </c>
      <c r="G1686" s="4">
        <v>43146</v>
      </c>
      <c r="H1686" t="s">
        <v>21</v>
      </c>
      <c r="I1686" s="2">
        <v>5083.33</v>
      </c>
      <c r="K1686" s="2">
        <v>5083.33</v>
      </c>
      <c r="L1686" s="3">
        <v>1</v>
      </c>
      <c r="M1686" s="2">
        <v>5083.33</v>
      </c>
      <c r="N1686" s="3">
        <f t="array" ref="N1686">$D$4</f>
        <v>3.55</v>
      </c>
      <c r="O1686" s="2">
        <f t="array" ref="O1686">IF(Tabela_padrão__GM_CONTAS_PAGAR_ABERTOS[[#This Row],[SIGLA_MOEDA]]="US$",Tabela_padrão__GM_CONTAS_PAGAR_ABERTOS[[#This Row],[VALOR_DOCUM]]*$D$4,Tabela_padrão__GM_CONTAS_PAGAR_ABERTOS[[#This Row],[SALDO_CONVERTIDO]])</f>
        <v>5083.33</v>
      </c>
      <c r="P16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6" t="s">
        <v>211</v>
      </c>
      <c r="R1686" t="s">
        <v>212</v>
      </c>
      <c r="S1686" s="1">
        <v>42557</v>
      </c>
      <c r="T1686" t="s">
        <v>3496</v>
      </c>
      <c r="U1686" s="3">
        <v>2.2107000000000001</v>
      </c>
      <c r="V1686" s="2">
        <f>Tabela_padrão__GM_CONTAS_PAGAR_ABERTOS[[#This Row],[PTAX DESEMB]]*Tabela_padrão__GM_CONTAS_PAGAR_ABERTOS[[#This Row],[VALOR_DOCUM]]</f>
        <v>11237.717631</v>
      </c>
    </row>
    <row r="1687" spans="1:22" hidden="1" x14ac:dyDescent="0.2">
      <c r="A1687" t="s">
        <v>17</v>
      </c>
      <c r="B1687" t="s">
        <v>18</v>
      </c>
      <c r="C1687" s="1">
        <v>42072</v>
      </c>
      <c r="D1687" t="s">
        <v>274</v>
      </c>
      <c r="E1687">
        <v>13140001</v>
      </c>
      <c r="F1687" t="s">
        <v>275</v>
      </c>
      <c r="G1687" s="4">
        <v>43146</v>
      </c>
      <c r="H1687" t="s">
        <v>21</v>
      </c>
      <c r="I1687" s="2">
        <v>4442.5200000000004</v>
      </c>
      <c r="K1687" s="2">
        <v>4442.5200000000004</v>
      </c>
      <c r="L1687" s="3">
        <v>1</v>
      </c>
      <c r="M1687" s="2">
        <v>4442.5200000000004</v>
      </c>
      <c r="N1687" s="3">
        <f t="array" ref="N1687">$D$4</f>
        <v>3.55</v>
      </c>
      <c r="O1687" s="2">
        <f t="array" ref="O1687">IF(Tabela_padrão__GM_CONTAS_PAGAR_ABERTOS[[#This Row],[SIGLA_MOEDA]]="US$",Tabela_padrão__GM_CONTAS_PAGAR_ABERTOS[[#This Row],[VALOR_DOCUM]]*$D$4,Tabela_padrão__GM_CONTAS_PAGAR_ABERTOS[[#This Row],[SALDO_CONVERTIDO]])</f>
        <v>4442.5200000000004</v>
      </c>
      <c r="P16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7" t="s">
        <v>47</v>
      </c>
      <c r="R1687" t="s">
        <v>276</v>
      </c>
      <c r="S1687" s="1">
        <v>42557</v>
      </c>
      <c r="T1687" t="s">
        <v>4242</v>
      </c>
      <c r="U1687" s="3">
        <v>3.0366</v>
      </c>
      <c r="V1687" s="2">
        <f>Tabela_padrão__GM_CONTAS_PAGAR_ABERTOS[[#This Row],[PTAX DESEMB]]*Tabela_padrão__GM_CONTAS_PAGAR_ABERTOS[[#This Row],[VALOR_DOCUM]]</f>
        <v>13490.156232000001</v>
      </c>
    </row>
    <row r="1688" spans="1:22" hidden="1" x14ac:dyDescent="0.2">
      <c r="A1688" t="s">
        <v>45</v>
      </c>
      <c r="B1688" t="s">
        <v>18</v>
      </c>
      <c r="C1688" s="1">
        <v>41332</v>
      </c>
      <c r="D1688" t="s">
        <v>19</v>
      </c>
      <c r="E1688">
        <v>19105002</v>
      </c>
      <c r="F1688" t="s">
        <v>46</v>
      </c>
      <c r="G1688" s="4">
        <v>43146</v>
      </c>
      <c r="H1688" t="s">
        <v>21</v>
      </c>
      <c r="I1688" s="2">
        <v>5386.36</v>
      </c>
      <c r="K1688" s="2">
        <v>5386.36</v>
      </c>
      <c r="L1688" s="3">
        <v>1</v>
      </c>
      <c r="M1688" s="2">
        <v>5386.36</v>
      </c>
      <c r="N1688" s="3">
        <f t="array" ref="N1688">$D$4</f>
        <v>3.55</v>
      </c>
      <c r="O1688" s="2">
        <f t="array" ref="O1688">IF(Tabela_padrão__GM_CONTAS_PAGAR_ABERTOS[[#This Row],[SIGLA_MOEDA]]="US$",Tabela_padrão__GM_CONTAS_PAGAR_ABERTOS[[#This Row],[VALOR_DOCUM]]*$D$4,Tabela_padrão__GM_CONTAS_PAGAR_ABERTOS[[#This Row],[SALDO_CONVERTIDO]])</f>
        <v>5386.36</v>
      </c>
      <c r="P16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8" t="s">
        <v>22</v>
      </c>
      <c r="R1688" t="s">
        <v>48</v>
      </c>
      <c r="S1688" s="1">
        <v>42557</v>
      </c>
      <c r="T1688" t="s">
        <v>4843</v>
      </c>
      <c r="U1688" s="3">
        <v>1.9818</v>
      </c>
      <c r="V1688" s="2">
        <f>Tabela_padrão__GM_CONTAS_PAGAR_ABERTOS[[#This Row],[PTAX DESEMB]]*Tabela_padrão__GM_CONTAS_PAGAR_ABERTOS[[#This Row],[VALOR_DOCUM]]</f>
        <v>10674.688247999999</v>
      </c>
    </row>
    <row r="1689" spans="1:22" hidden="1" x14ac:dyDescent="0.2">
      <c r="A1689" t="s">
        <v>45</v>
      </c>
      <c r="B1689" t="s">
        <v>18</v>
      </c>
      <c r="C1689" s="1">
        <v>41823</v>
      </c>
      <c r="D1689" t="s">
        <v>72</v>
      </c>
      <c r="E1689">
        <v>13140001</v>
      </c>
      <c r="F1689" t="s">
        <v>233</v>
      </c>
      <c r="G1689" s="4">
        <v>43146</v>
      </c>
      <c r="H1689" t="s">
        <v>21</v>
      </c>
      <c r="I1689" s="2">
        <v>957.93</v>
      </c>
      <c r="K1689" s="2">
        <v>957.93</v>
      </c>
      <c r="L1689" s="3">
        <v>1</v>
      </c>
      <c r="M1689" s="2">
        <v>957.93</v>
      </c>
      <c r="N1689" s="3">
        <f t="array" ref="N1689">$D$4</f>
        <v>3.55</v>
      </c>
      <c r="O1689" s="2">
        <f t="array" ref="O1689">IF(Tabela_padrão__GM_CONTAS_PAGAR_ABERTOS[[#This Row],[SIGLA_MOEDA]]="US$",Tabela_padrão__GM_CONTAS_PAGAR_ABERTOS[[#This Row],[VALOR_DOCUM]]*$D$4,Tabela_padrão__GM_CONTAS_PAGAR_ABERTOS[[#This Row],[SALDO_CONVERTIDO]])</f>
        <v>957.93</v>
      </c>
      <c r="P16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89" t="s">
        <v>47</v>
      </c>
      <c r="R1689" t="s">
        <v>234</v>
      </c>
      <c r="S1689" s="1">
        <v>42557</v>
      </c>
      <c r="T1689" t="s">
        <v>4931</v>
      </c>
      <c r="U1689" s="3">
        <v>2.2134</v>
      </c>
      <c r="V1689" s="2">
        <f>Tabela_padrão__GM_CONTAS_PAGAR_ABERTOS[[#This Row],[PTAX DESEMB]]*Tabela_padrão__GM_CONTAS_PAGAR_ABERTOS[[#This Row],[VALOR_DOCUM]]</f>
        <v>2120.2822619999997</v>
      </c>
    </row>
    <row r="1690" spans="1:22" hidden="1" x14ac:dyDescent="0.2">
      <c r="A1690" t="s">
        <v>45</v>
      </c>
      <c r="B1690" t="s">
        <v>18</v>
      </c>
      <c r="C1690" s="1">
        <v>41823</v>
      </c>
      <c r="D1690" t="s">
        <v>72</v>
      </c>
      <c r="E1690">
        <v>19105002</v>
      </c>
      <c r="F1690" t="s">
        <v>233</v>
      </c>
      <c r="G1690" s="4">
        <v>43146</v>
      </c>
      <c r="H1690" t="s">
        <v>21</v>
      </c>
      <c r="I1690" s="2">
        <v>14210.53</v>
      </c>
      <c r="K1690" s="2">
        <v>14210.53</v>
      </c>
      <c r="L1690" s="3">
        <v>1</v>
      </c>
      <c r="M1690" s="2">
        <v>14210.53</v>
      </c>
      <c r="N1690" s="3">
        <f t="array" ref="N1690">$D$4</f>
        <v>3.55</v>
      </c>
      <c r="O1690" s="2">
        <f t="array" ref="O1690">IF(Tabela_padrão__GM_CONTAS_PAGAR_ABERTOS[[#This Row],[SIGLA_MOEDA]]="US$",Tabela_padrão__GM_CONTAS_PAGAR_ABERTOS[[#This Row],[VALOR_DOCUM]]*$D$4,Tabela_padrão__GM_CONTAS_PAGAR_ABERTOS[[#This Row],[SALDO_CONVERTIDO]])</f>
        <v>14210.53</v>
      </c>
      <c r="P16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0" t="s">
        <v>196</v>
      </c>
      <c r="R1690" t="s">
        <v>234</v>
      </c>
      <c r="S1690" s="1">
        <v>42557</v>
      </c>
      <c r="T1690" t="s">
        <v>4937</v>
      </c>
      <c r="U1690" s="3">
        <v>2.2134</v>
      </c>
      <c r="V1690" s="2">
        <f>Tabela_padrão__GM_CONTAS_PAGAR_ABERTOS[[#This Row],[PTAX DESEMB]]*Tabela_padrão__GM_CONTAS_PAGAR_ABERTOS[[#This Row],[VALOR_DOCUM]]</f>
        <v>31453.587102000001</v>
      </c>
    </row>
    <row r="1691" spans="1:22" hidden="1" x14ac:dyDescent="0.2">
      <c r="A1691" t="s">
        <v>17</v>
      </c>
      <c r="B1691" t="s">
        <v>18</v>
      </c>
      <c r="C1691" s="1">
        <v>42072</v>
      </c>
      <c r="D1691" t="s">
        <v>274</v>
      </c>
      <c r="E1691">
        <v>19105002</v>
      </c>
      <c r="F1691" t="s">
        <v>275</v>
      </c>
      <c r="G1691" s="4">
        <v>43146</v>
      </c>
      <c r="H1691" t="s">
        <v>21</v>
      </c>
      <c r="I1691" s="2">
        <v>49500</v>
      </c>
      <c r="K1691" s="2">
        <v>49500</v>
      </c>
      <c r="L1691" s="3">
        <v>1</v>
      </c>
      <c r="M1691" s="2">
        <v>49500</v>
      </c>
      <c r="N1691" s="3">
        <f t="array" ref="N1691">$D$4</f>
        <v>3.55</v>
      </c>
      <c r="O1691" s="2">
        <f t="array" ref="O1691">IF(Tabela_padrão__GM_CONTAS_PAGAR_ABERTOS[[#This Row],[SIGLA_MOEDA]]="US$",Tabela_padrão__GM_CONTAS_PAGAR_ABERTOS[[#This Row],[VALOR_DOCUM]]*$D$4,Tabela_padrão__GM_CONTAS_PAGAR_ABERTOS[[#This Row],[SALDO_CONVERTIDO]])</f>
        <v>49500</v>
      </c>
      <c r="P16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1" t="s">
        <v>3543</v>
      </c>
      <c r="R1691" t="s">
        <v>276</v>
      </c>
      <c r="S1691" s="1">
        <v>42557</v>
      </c>
      <c r="T1691" t="s">
        <v>4960</v>
      </c>
      <c r="U1691" s="3">
        <v>3.0366</v>
      </c>
      <c r="V1691" s="2">
        <f>Tabela_padrão__GM_CONTAS_PAGAR_ABERTOS[[#This Row],[PTAX DESEMB]]*Tabela_padrão__GM_CONTAS_PAGAR_ABERTOS[[#This Row],[VALOR_DOCUM]]</f>
        <v>150311.70000000001</v>
      </c>
    </row>
    <row r="1692" spans="1:22" hidden="1" x14ac:dyDescent="0.2">
      <c r="A1692" t="s">
        <v>45</v>
      </c>
      <c r="B1692" t="s">
        <v>18</v>
      </c>
      <c r="C1692" s="1">
        <v>41331</v>
      </c>
      <c r="D1692" t="s">
        <v>19</v>
      </c>
      <c r="E1692">
        <v>13140001</v>
      </c>
      <c r="F1692" t="s">
        <v>46</v>
      </c>
      <c r="G1692" s="4">
        <v>43146</v>
      </c>
      <c r="H1692" t="s">
        <v>21</v>
      </c>
      <c r="I1692" s="2">
        <v>122.75</v>
      </c>
      <c r="K1692" s="2">
        <v>122.75</v>
      </c>
      <c r="L1692" s="3">
        <v>1</v>
      </c>
      <c r="M1692" s="2">
        <v>122.75</v>
      </c>
      <c r="N1692" s="3">
        <f t="array" ref="N1692">$D$4</f>
        <v>3.55</v>
      </c>
      <c r="O1692" s="2">
        <f t="array" ref="O1692">IF(Tabela_padrão__GM_CONTAS_PAGAR_ABERTOS[[#This Row],[SIGLA_MOEDA]]="US$",Tabela_padrão__GM_CONTAS_PAGAR_ABERTOS[[#This Row],[VALOR_DOCUM]]*$D$4,Tabela_padrão__GM_CONTAS_PAGAR_ABERTOS[[#This Row],[SALDO_CONVERTIDO]])</f>
        <v>122.75</v>
      </c>
      <c r="P16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2" t="s">
        <v>47</v>
      </c>
      <c r="R1692" t="s">
        <v>48</v>
      </c>
      <c r="S1692" s="1">
        <v>42557</v>
      </c>
      <c r="T1692" t="s">
        <v>5539</v>
      </c>
      <c r="U1692" s="3">
        <v>1.9676</v>
      </c>
      <c r="V1692" s="2">
        <f>Tabela_padrão__GM_CONTAS_PAGAR_ABERTOS[[#This Row],[PTAX DESEMB]]*Tabela_padrão__GM_CONTAS_PAGAR_ABERTOS[[#This Row],[VALOR_DOCUM]]</f>
        <v>241.52289999999999</v>
      </c>
    </row>
    <row r="1693" spans="1:22" hidden="1" x14ac:dyDescent="0.2">
      <c r="A1693" t="s">
        <v>45</v>
      </c>
      <c r="B1693" t="s">
        <v>18</v>
      </c>
      <c r="C1693" s="1">
        <v>41439</v>
      </c>
      <c r="D1693" t="s">
        <v>122</v>
      </c>
      <c r="E1693">
        <v>19105002</v>
      </c>
      <c r="F1693" t="s">
        <v>123</v>
      </c>
      <c r="G1693" s="4">
        <v>43146</v>
      </c>
      <c r="H1693" t="s">
        <v>21</v>
      </c>
      <c r="I1693" s="2">
        <v>8166.67</v>
      </c>
      <c r="K1693" s="2">
        <v>8166.67</v>
      </c>
      <c r="L1693" s="3">
        <v>1</v>
      </c>
      <c r="M1693" s="2">
        <v>8166.67</v>
      </c>
      <c r="N1693" s="3">
        <f t="array" ref="N1693">$D$4</f>
        <v>3.55</v>
      </c>
      <c r="O1693" s="2">
        <f t="array" ref="O1693">IF(Tabela_padrão__GM_CONTAS_PAGAR_ABERTOS[[#This Row],[SIGLA_MOEDA]]="US$",Tabela_padrão__GM_CONTAS_PAGAR_ABERTOS[[#This Row],[VALOR_DOCUM]]*$D$4,Tabela_padrão__GM_CONTAS_PAGAR_ABERTOS[[#This Row],[SALDO_CONVERTIDO]])</f>
        <v>8166.67</v>
      </c>
      <c r="P16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3" t="s">
        <v>124</v>
      </c>
      <c r="R1693" t="s">
        <v>125</v>
      </c>
      <c r="S1693" s="1">
        <v>42557</v>
      </c>
      <c r="T1693" t="s">
        <v>5574</v>
      </c>
      <c r="U1693" s="3">
        <v>2.1446999999999998</v>
      </c>
      <c r="V1693" s="2">
        <f>Tabela_padrão__GM_CONTAS_PAGAR_ABERTOS[[#This Row],[PTAX DESEMB]]*Tabela_padrão__GM_CONTAS_PAGAR_ABERTOS[[#This Row],[VALOR_DOCUM]]</f>
        <v>17515.057149</v>
      </c>
    </row>
    <row r="1694" spans="1:22" hidden="1" x14ac:dyDescent="0.2">
      <c r="A1694" t="s">
        <v>45</v>
      </c>
      <c r="B1694" t="s">
        <v>18</v>
      </c>
      <c r="C1694" s="1">
        <v>41925</v>
      </c>
      <c r="D1694" t="s">
        <v>122</v>
      </c>
      <c r="E1694">
        <v>13140001</v>
      </c>
      <c r="F1694" t="s">
        <v>248</v>
      </c>
      <c r="G1694" s="4">
        <v>43146</v>
      </c>
      <c r="H1694" t="s">
        <v>21</v>
      </c>
      <c r="I1694" s="2">
        <v>172.78</v>
      </c>
      <c r="K1694" s="2">
        <v>172.78</v>
      </c>
      <c r="L1694" s="3">
        <v>1</v>
      </c>
      <c r="M1694" s="2">
        <v>172.78</v>
      </c>
      <c r="N1694" s="3">
        <f t="array" ref="N1694">$D$4</f>
        <v>3.55</v>
      </c>
      <c r="O1694" s="2">
        <f t="array" ref="O1694">IF(Tabela_padrão__GM_CONTAS_PAGAR_ABERTOS[[#This Row],[SIGLA_MOEDA]]="US$",Tabela_padrão__GM_CONTAS_PAGAR_ABERTOS[[#This Row],[VALOR_DOCUM]]*$D$4,Tabela_padrão__GM_CONTAS_PAGAR_ABERTOS[[#This Row],[SALDO_CONVERTIDO]])</f>
        <v>172.78</v>
      </c>
      <c r="P16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4" t="s">
        <v>47</v>
      </c>
      <c r="R1694" t="s">
        <v>249</v>
      </c>
      <c r="S1694" s="1">
        <v>42557</v>
      </c>
      <c r="T1694" t="s">
        <v>5643</v>
      </c>
      <c r="U1694" s="3">
        <v>2.4102999999999999</v>
      </c>
      <c r="V1694" s="2">
        <f>Tabela_padrão__GM_CONTAS_PAGAR_ABERTOS[[#This Row],[PTAX DESEMB]]*Tabela_padrão__GM_CONTAS_PAGAR_ABERTOS[[#This Row],[VALOR_DOCUM]]</f>
        <v>416.45163399999996</v>
      </c>
    </row>
    <row r="1695" spans="1:22" hidden="1" x14ac:dyDescent="0.2">
      <c r="A1695" t="s">
        <v>17</v>
      </c>
      <c r="B1695" t="s">
        <v>202</v>
      </c>
      <c r="C1695" s="1">
        <v>41736</v>
      </c>
      <c r="D1695" t="s">
        <v>203</v>
      </c>
      <c r="E1695">
        <v>13140001</v>
      </c>
      <c r="F1695" t="s">
        <v>204</v>
      </c>
      <c r="G1695" s="4">
        <v>43169</v>
      </c>
      <c r="H1695" t="s">
        <v>21</v>
      </c>
      <c r="I1695" s="2">
        <v>198538.5</v>
      </c>
      <c r="K1695" s="2">
        <v>198538.5</v>
      </c>
      <c r="L1695" s="3">
        <v>1</v>
      </c>
      <c r="M1695" s="2">
        <v>198538.5</v>
      </c>
      <c r="N1695" s="3">
        <f t="array" ref="N1695">$D$4</f>
        <v>3.55</v>
      </c>
      <c r="O1695" s="2">
        <f t="array" ref="O1695">IF(Tabela_padrão__GM_CONTAS_PAGAR_ABERTOS[[#This Row],[SIGLA_MOEDA]]="US$",Tabela_padrão__GM_CONTAS_PAGAR_ABERTOS[[#This Row],[VALOR_DOCUM]]*$D$4,Tabela_padrão__GM_CONTAS_PAGAR_ABERTOS[[#This Row],[SALDO_CONVERTIDO]])</f>
        <v>198538.5</v>
      </c>
      <c r="P16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5" t="s">
        <v>47</v>
      </c>
      <c r="R1695" t="s">
        <v>206</v>
      </c>
      <c r="S1695" s="1">
        <v>42557</v>
      </c>
      <c r="T1695" t="s">
        <v>4200</v>
      </c>
      <c r="U1695" s="3">
        <v>2.242</v>
      </c>
      <c r="V1695" s="2">
        <f>Tabela_padrão__GM_CONTAS_PAGAR_ABERTOS[[#This Row],[PTAX DESEMB]]*Tabela_padrão__GM_CONTAS_PAGAR_ABERTOS[[#This Row],[VALOR_DOCUM]]</f>
        <v>445123.31699999998</v>
      </c>
    </row>
    <row r="1696" spans="1:22" hidden="1" x14ac:dyDescent="0.2">
      <c r="A1696" t="s">
        <v>17</v>
      </c>
      <c r="B1696" t="s">
        <v>202</v>
      </c>
      <c r="C1696" s="1">
        <v>41736</v>
      </c>
      <c r="D1696" t="s">
        <v>203</v>
      </c>
      <c r="E1696">
        <v>19105002</v>
      </c>
      <c r="F1696" t="s">
        <v>204</v>
      </c>
      <c r="G1696" s="4">
        <v>43169</v>
      </c>
      <c r="H1696" t="s">
        <v>21</v>
      </c>
      <c r="I1696" s="2">
        <v>130725</v>
      </c>
      <c r="K1696" s="2">
        <v>130725</v>
      </c>
      <c r="L1696" s="3">
        <v>1</v>
      </c>
      <c r="M1696" s="2">
        <v>130725</v>
      </c>
      <c r="N1696" s="3">
        <f t="array" ref="N1696">$D$4</f>
        <v>3.55</v>
      </c>
      <c r="O1696" s="2">
        <f t="array" ref="O1696">IF(Tabela_padrão__GM_CONTAS_PAGAR_ABERTOS[[#This Row],[SIGLA_MOEDA]]="US$",Tabela_padrão__GM_CONTAS_PAGAR_ABERTOS[[#This Row],[VALOR_DOCUM]]*$D$4,Tabela_padrão__GM_CONTAS_PAGAR_ABERTOS[[#This Row],[SALDO_CONVERTIDO]])</f>
        <v>130725</v>
      </c>
      <c r="P16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6" t="s">
        <v>205</v>
      </c>
      <c r="R1696" t="s">
        <v>206</v>
      </c>
      <c r="S1696" s="1">
        <v>42557</v>
      </c>
      <c r="T1696" t="s">
        <v>5600</v>
      </c>
      <c r="U1696" s="3">
        <v>2.242</v>
      </c>
      <c r="V1696" s="2">
        <f>Tabela_padrão__GM_CONTAS_PAGAR_ABERTOS[[#This Row],[PTAX DESEMB]]*Tabela_padrão__GM_CONTAS_PAGAR_ABERTOS[[#This Row],[VALOR_DOCUM]]</f>
        <v>293085.45</v>
      </c>
    </row>
    <row r="1697" spans="1:22" hidden="1" x14ac:dyDescent="0.2">
      <c r="A1697" t="s">
        <v>17</v>
      </c>
      <c r="B1697" t="s">
        <v>18</v>
      </c>
      <c r="C1697" s="1">
        <v>42277</v>
      </c>
      <c r="D1697" t="s">
        <v>60</v>
      </c>
      <c r="E1697">
        <v>19105002</v>
      </c>
      <c r="F1697" t="s">
        <v>365</v>
      </c>
      <c r="G1697" s="4">
        <v>43169</v>
      </c>
      <c r="H1697" t="s">
        <v>21</v>
      </c>
      <c r="I1697" s="2">
        <v>9113.31</v>
      </c>
      <c r="K1697" s="2">
        <v>9113.31</v>
      </c>
      <c r="L1697" s="3">
        <v>1</v>
      </c>
      <c r="M1697" s="2">
        <v>9113.31</v>
      </c>
      <c r="N1697" s="3">
        <f t="array" ref="N1697">$D$4</f>
        <v>3.55</v>
      </c>
      <c r="O1697" s="2">
        <f t="array" ref="O1697">IF(Tabela_padrão__GM_CONTAS_PAGAR_ABERTOS[[#This Row],[SIGLA_MOEDA]]="US$",Tabela_padrão__GM_CONTAS_PAGAR_ABERTOS[[#This Row],[VALOR_DOCUM]]*$D$4,Tabela_padrão__GM_CONTAS_PAGAR_ABERTOS[[#This Row],[SALDO_CONVERTIDO]])</f>
        <v>9113.31</v>
      </c>
      <c r="P16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7" t="s">
        <v>62</v>
      </c>
      <c r="R1697" t="s">
        <v>366</v>
      </c>
      <c r="S1697" s="1">
        <v>42557</v>
      </c>
      <c r="T1697" t="s">
        <v>5688</v>
      </c>
      <c r="U1697" s="3">
        <v>4.1172000000000004</v>
      </c>
      <c r="V1697" s="2">
        <f>Tabela_padrão__GM_CONTAS_PAGAR_ABERTOS[[#This Row],[PTAX DESEMB]]*Tabela_padrão__GM_CONTAS_PAGAR_ABERTOS[[#This Row],[VALOR_DOCUM]]</f>
        <v>37521.319931999999</v>
      </c>
    </row>
    <row r="1698" spans="1:22" hidden="1" x14ac:dyDescent="0.2">
      <c r="A1698" t="s">
        <v>45</v>
      </c>
      <c r="B1698" t="s">
        <v>18</v>
      </c>
      <c r="C1698" s="1">
        <v>41332</v>
      </c>
      <c r="D1698" t="s">
        <v>19</v>
      </c>
      <c r="E1698">
        <v>19105002</v>
      </c>
      <c r="F1698" t="s">
        <v>46</v>
      </c>
      <c r="G1698" s="4">
        <v>43174</v>
      </c>
      <c r="H1698" t="s">
        <v>21</v>
      </c>
      <c r="I1698" s="2">
        <v>5386.36</v>
      </c>
      <c r="K1698" s="2">
        <v>5386.36</v>
      </c>
      <c r="L1698" s="3">
        <v>1</v>
      </c>
      <c r="M1698" s="2">
        <v>5386.36</v>
      </c>
      <c r="N1698" s="3">
        <f t="array" ref="N1698">$D$4</f>
        <v>3.55</v>
      </c>
      <c r="O1698" s="2">
        <f t="array" ref="O1698">IF(Tabela_padrão__GM_CONTAS_PAGAR_ABERTOS[[#This Row],[SIGLA_MOEDA]]="US$",Tabela_padrão__GM_CONTAS_PAGAR_ABERTOS[[#This Row],[VALOR_DOCUM]]*$D$4,Tabela_padrão__GM_CONTAS_PAGAR_ABERTOS[[#This Row],[SALDO_CONVERTIDO]])</f>
        <v>5386.36</v>
      </c>
      <c r="P16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8" t="s">
        <v>22</v>
      </c>
      <c r="R1698" t="s">
        <v>48</v>
      </c>
      <c r="S1698" s="1">
        <v>42557</v>
      </c>
      <c r="T1698" t="s">
        <v>1130</v>
      </c>
      <c r="U1698" s="3">
        <v>1.9818</v>
      </c>
      <c r="V1698" s="2">
        <f>Tabela_padrão__GM_CONTAS_PAGAR_ABERTOS[[#This Row],[PTAX DESEMB]]*Tabela_padrão__GM_CONTAS_PAGAR_ABERTOS[[#This Row],[VALOR_DOCUM]]</f>
        <v>10674.688247999999</v>
      </c>
    </row>
    <row r="1699" spans="1:22" hidden="1" x14ac:dyDescent="0.2">
      <c r="A1699" t="s">
        <v>45</v>
      </c>
      <c r="B1699" t="s">
        <v>18</v>
      </c>
      <c r="C1699" s="1">
        <v>41771</v>
      </c>
      <c r="D1699" t="s">
        <v>122</v>
      </c>
      <c r="E1699">
        <v>19105002</v>
      </c>
      <c r="F1699" t="s">
        <v>214</v>
      </c>
      <c r="G1699" s="4">
        <v>43174</v>
      </c>
      <c r="H1699" t="s">
        <v>21</v>
      </c>
      <c r="I1699" s="2">
        <v>8166.66</v>
      </c>
      <c r="K1699" s="2">
        <v>8166.66</v>
      </c>
      <c r="L1699" s="3">
        <v>1</v>
      </c>
      <c r="M1699" s="2">
        <v>8166.66</v>
      </c>
      <c r="N1699" s="3">
        <f t="array" ref="N1699">$D$4</f>
        <v>3.55</v>
      </c>
      <c r="O1699" s="2">
        <f t="array" ref="O1699">IF(Tabela_padrão__GM_CONTAS_PAGAR_ABERTOS[[#This Row],[SIGLA_MOEDA]]="US$",Tabela_padrão__GM_CONTAS_PAGAR_ABERTOS[[#This Row],[VALOR_DOCUM]]*$D$4,Tabela_padrão__GM_CONTAS_PAGAR_ABERTOS[[#This Row],[SALDO_CONVERTIDO]])</f>
        <v>8166.66</v>
      </c>
      <c r="P16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699" t="s">
        <v>211</v>
      </c>
      <c r="R1699" t="s">
        <v>215</v>
      </c>
      <c r="S1699" s="1">
        <v>42557</v>
      </c>
      <c r="T1699" t="s">
        <v>1245</v>
      </c>
      <c r="U1699" s="3">
        <v>2.2191999999999998</v>
      </c>
      <c r="V1699" s="2">
        <f>Tabela_padrão__GM_CONTAS_PAGAR_ABERTOS[[#This Row],[PTAX DESEMB]]*Tabela_padrão__GM_CONTAS_PAGAR_ABERTOS[[#This Row],[VALOR_DOCUM]]</f>
        <v>18123.451871999998</v>
      </c>
    </row>
    <row r="1700" spans="1:22" hidden="1" x14ac:dyDescent="0.2">
      <c r="A1700" t="s">
        <v>45</v>
      </c>
      <c r="B1700" t="s">
        <v>18</v>
      </c>
      <c r="C1700" s="1">
        <v>41768</v>
      </c>
      <c r="D1700" t="s">
        <v>122</v>
      </c>
      <c r="E1700">
        <v>19105002</v>
      </c>
      <c r="F1700" t="s">
        <v>210</v>
      </c>
      <c r="G1700" s="4">
        <v>43174</v>
      </c>
      <c r="H1700" t="s">
        <v>21</v>
      </c>
      <c r="I1700" s="2">
        <v>5083.33</v>
      </c>
      <c r="K1700" s="2">
        <v>5083.33</v>
      </c>
      <c r="L1700" s="3">
        <v>1</v>
      </c>
      <c r="M1700" s="2">
        <v>5083.33</v>
      </c>
      <c r="N1700" s="3">
        <f t="array" ref="N1700">$D$4</f>
        <v>3.55</v>
      </c>
      <c r="O1700" s="2">
        <f t="array" ref="O1700">IF(Tabela_padrão__GM_CONTAS_PAGAR_ABERTOS[[#This Row],[SIGLA_MOEDA]]="US$",Tabela_padrão__GM_CONTAS_PAGAR_ABERTOS[[#This Row],[VALOR_DOCUM]]*$D$4,Tabela_padrão__GM_CONTAS_PAGAR_ABERTOS[[#This Row],[SALDO_CONVERTIDO]])</f>
        <v>5083.33</v>
      </c>
      <c r="P17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0" t="s">
        <v>211</v>
      </c>
      <c r="R1700" t="s">
        <v>212</v>
      </c>
      <c r="S1700" s="1">
        <v>42557</v>
      </c>
      <c r="T1700" t="s">
        <v>2036</v>
      </c>
      <c r="U1700" s="3">
        <v>2.2107000000000001</v>
      </c>
      <c r="V1700" s="2">
        <f>Tabela_padrão__GM_CONTAS_PAGAR_ABERTOS[[#This Row],[PTAX DESEMB]]*Tabela_padrão__GM_CONTAS_PAGAR_ABERTOS[[#This Row],[VALOR_DOCUM]]</f>
        <v>11237.717631</v>
      </c>
    </row>
    <row r="1701" spans="1:22" hidden="1" x14ac:dyDescent="0.2">
      <c r="A1701" t="s">
        <v>45</v>
      </c>
      <c r="B1701" t="s">
        <v>18</v>
      </c>
      <c r="C1701" s="1">
        <v>41439</v>
      </c>
      <c r="D1701" t="s">
        <v>122</v>
      </c>
      <c r="E1701">
        <v>19105002</v>
      </c>
      <c r="F1701" t="s">
        <v>123</v>
      </c>
      <c r="G1701" s="4">
        <v>43174</v>
      </c>
      <c r="H1701" t="s">
        <v>21</v>
      </c>
      <c r="I1701" s="2">
        <v>8166.67</v>
      </c>
      <c r="K1701" s="2">
        <v>8166.67</v>
      </c>
      <c r="L1701" s="3">
        <v>1</v>
      </c>
      <c r="M1701" s="2">
        <v>8166.67</v>
      </c>
      <c r="N1701" s="3">
        <f t="array" ref="N1701">$D$4</f>
        <v>3.55</v>
      </c>
      <c r="O1701" s="2">
        <f t="array" ref="O1701">IF(Tabela_padrão__GM_CONTAS_PAGAR_ABERTOS[[#This Row],[SIGLA_MOEDA]]="US$",Tabela_padrão__GM_CONTAS_PAGAR_ABERTOS[[#This Row],[VALOR_DOCUM]]*$D$4,Tabela_padrão__GM_CONTAS_PAGAR_ABERTOS[[#This Row],[SALDO_CONVERTIDO]])</f>
        <v>8166.67</v>
      </c>
      <c r="P17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1" t="s">
        <v>124</v>
      </c>
      <c r="R1701" t="s">
        <v>125</v>
      </c>
      <c r="S1701" s="1">
        <v>42557</v>
      </c>
      <c r="T1701" t="s">
        <v>3465</v>
      </c>
      <c r="U1701" s="3">
        <v>2.1446999999999998</v>
      </c>
      <c r="V1701" s="2">
        <f>Tabela_padrão__GM_CONTAS_PAGAR_ABERTOS[[#This Row],[PTAX DESEMB]]*Tabela_padrão__GM_CONTAS_PAGAR_ABERTOS[[#This Row],[VALOR_DOCUM]]</f>
        <v>17515.057149</v>
      </c>
    </row>
    <row r="1702" spans="1:22" hidden="1" x14ac:dyDescent="0.2">
      <c r="A1702" t="s">
        <v>45</v>
      </c>
      <c r="B1702" t="s">
        <v>18</v>
      </c>
      <c r="C1702" s="1">
        <v>41771</v>
      </c>
      <c r="D1702" t="s">
        <v>122</v>
      </c>
      <c r="E1702">
        <v>13140001</v>
      </c>
      <c r="F1702" t="s">
        <v>214</v>
      </c>
      <c r="G1702" s="4">
        <v>43174</v>
      </c>
      <c r="H1702" t="s">
        <v>21</v>
      </c>
      <c r="I1702" s="2">
        <v>336.07</v>
      </c>
      <c r="K1702" s="2">
        <v>336.07</v>
      </c>
      <c r="L1702" s="3">
        <v>1</v>
      </c>
      <c r="M1702" s="2">
        <v>336.07</v>
      </c>
      <c r="N1702" s="3">
        <f t="array" ref="N1702">$D$4</f>
        <v>3.55</v>
      </c>
      <c r="O1702" s="2">
        <f t="array" ref="O1702">IF(Tabela_padrão__GM_CONTAS_PAGAR_ABERTOS[[#This Row],[SIGLA_MOEDA]]="US$",Tabela_padrão__GM_CONTAS_PAGAR_ABERTOS[[#This Row],[VALOR_DOCUM]]*$D$4,Tabela_padrão__GM_CONTAS_PAGAR_ABERTOS[[#This Row],[SALDO_CONVERTIDO]])</f>
        <v>336.07</v>
      </c>
      <c r="P17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2" t="s">
        <v>47</v>
      </c>
      <c r="R1702" t="s">
        <v>215</v>
      </c>
      <c r="S1702" s="1">
        <v>42557</v>
      </c>
      <c r="T1702" t="s">
        <v>3505</v>
      </c>
      <c r="U1702" s="3">
        <v>2.2191999999999998</v>
      </c>
      <c r="V1702" s="2">
        <f>Tabela_padrão__GM_CONTAS_PAGAR_ABERTOS[[#This Row],[PTAX DESEMB]]*Tabela_padrão__GM_CONTAS_PAGAR_ABERTOS[[#This Row],[VALOR_DOCUM]]</f>
        <v>745.80654399999992</v>
      </c>
    </row>
    <row r="1703" spans="1:22" hidden="1" x14ac:dyDescent="0.2">
      <c r="A1703" t="s">
        <v>45</v>
      </c>
      <c r="B1703" t="s">
        <v>18</v>
      </c>
      <c r="C1703" s="1">
        <v>41768</v>
      </c>
      <c r="D1703" t="s">
        <v>122</v>
      </c>
      <c r="E1703">
        <v>13140001</v>
      </c>
      <c r="F1703" t="s">
        <v>210</v>
      </c>
      <c r="G1703" s="4">
        <v>43174</v>
      </c>
      <c r="H1703" t="s">
        <v>21</v>
      </c>
      <c r="I1703" s="2">
        <v>209.18</v>
      </c>
      <c r="K1703" s="2">
        <v>209.18</v>
      </c>
      <c r="L1703" s="3">
        <v>1</v>
      </c>
      <c r="M1703" s="2">
        <v>209.18</v>
      </c>
      <c r="N1703" s="3">
        <f t="array" ref="N1703">$D$4</f>
        <v>3.55</v>
      </c>
      <c r="O1703" s="2">
        <f t="array" ref="O1703">IF(Tabela_padrão__GM_CONTAS_PAGAR_ABERTOS[[#This Row],[SIGLA_MOEDA]]="US$",Tabela_padrão__GM_CONTAS_PAGAR_ABERTOS[[#This Row],[VALOR_DOCUM]]*$D$4,Tabela_padrão__GM_CONTAS_PAGAR_ABERTOS[[#This Row],[SALDO_CONVERTIDO]])</f>
        <v>209.18</v>
      </c>
      <c r="P17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3" t="s">
        <v>47</v>
      </c>
      <c r="R1703" t="s">
        <v>212</v>
      </c>
      <c r="S1703" s="1">
        <v>42557</v>
      </c>
      <c r="T1703" t="s">
        <v>3509</v>
      </c>
      <c r="U1703" s="3">
        <v>2.2107000000000001</v>
      </c>
      <c r="V1703" s="2">
        <f>Tabela_padrão__GM_CONTAS_PAGAR_ABERTOS[[#This Row],[PTAX DESEMB]]*Tabela_padrão__GM_CONTAS_PAGAR_ABERTOS[[#This Row],[VALOR_DOCUM]]</f>
        <v>462.43422600000002</v>
      </c>
    </row>
    <row r="1704" spans="1:22" hidden="1" x14ac:dyDescent="0.2">
      <c r="A1704" t="s">
        <v>45</v>
      </c>
      <c r="B1704" t="s">
        <v>18</v>
      </c>
      <c r="C1704" s="1">
        <v>41823</v>
      </c>
      <c r="D1704" t="s">
        <v>72</v>
      </c>
      <c r="E1704">
        <v>13140001</v>
      </c>
      <c r="F1704" t="s">
        <v>233</v>
      </c>
      <c r="G1704" s="4">
        <v>43174</v>
      </c>
      <c r="H1704" t="s">
        <v>21</v>
      </c>
      <c r="I1704" s="2">
        <v>817.02</v>
      </c>
      <c r="K1704" s="2">
        <v>817.02</v>
      </c>
      <c r="L1704" s="3">
        <v>1</v>
      </c>
      <c r="M1704" s="2">
        <v>817.02</v>
      </c>
      <c r="N1704" s="3">
        <f t="array" ref="N1704">$D$4</f>
        <v>3.55</v>
      </c>
      <c r="O1704" s="2">
        <f t="array" ref="O1704">IF(Tabela_padrão__GM_CONTAS_PAGAR_ABERTOS[[#This Row],[SIGLA_MOEDA]]="US$",Tabela_padrão__GM_CONTAS_PAGAR_ABERTOS[[#This Row],[VALOR_DOCUM]]*$D$4,Tabela_padrão__GM_CONTAS_PAGAR_ABERTOS[[#This Row],[SALDO_CONVERTIDO]])</f>
        <v>817.02</v>
      </c>
      <c r="P17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4" t="s">
        <v>47</v>
      </c>
      <c r="R1704" t="s">
        <v>234</v>
      </c>
      <c r="S1704" s="1">
        <v>42557</v>
      </c>
      <c r="T1704" t="s">
        <v>4213</v>
      </c>
      <c r="U1704" s="3">
        <v>2.2134</v>
      </c>
      <c r="V1704" s="2">
        <f>Tabela_padrão__GM_CONTAS_PAGAR_ABERTOS[[#This Row],[PTAX DESEMB]]*Tabela_padrão__GM_CONTAS_PAGAR_ABERTOS[[#This Row],[VALOR_DOCUM]]</f>
        <v>1808.3920679999999</v>
      </c>
    </row>
    <row r="1705" spans="1:22" hidden="1" x14ac:dyDescent="0.2">
      <c r="A1705" t="s">
        <v>45</v>
      </c>
      <c r="B1705" t="s">
        <v>18</v>
      </c>
      <c r="C1705" s="1">
        <v>41823</v>
      </c>
      <c r="D1705" t="s">
        <v>72</v>
      </c>
      <c r="E1705">
        <v>19105002</v>
      </c>
      <c r="F1705" t="s">
        <v>233</v>
      </c>
      <c r="G1705" s="4">
        <v>43174</v>
      </c>
      <c r="H1705" t="s">
        <v>21</v>
      </c>
      <c r="I1705" s="2">
        <v>14210.53</v>
      </c>
      <c r="K1705" s="2">
        <v>14210.53</v>
      </c>
      <c r="L1705" s="3">
        <v>1</v>
      </c>
      <c r="M1705" s="2">
        <v>14210.53</v>
      </c>
      <c r="N1705" s="3">
        <f t="array" ref="N1705">$D$4</f>
        <v>3.55</v>
      </c>
      <c r="O1705" s="2">
        <f t="array" ref="O1705">IF(Tabela_padrão__GM_CONTAS_PAGAR_ABERTOS[[#This Row],[SIGLA_MOEDA]]="US$",Tabela_padrão__GM_CONTAS_PAGAR_ABERTOS[[#This Row],[VALOR_DOCUM]]*$D$4,Tabela_padrão__GM_CONTAS_PAGAR_ABERTOS[[#This Row],[SALDO_CONVERTIDO]])</f>
        <v>14210.53</v>
      </c>
      <c r="P17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5" t="s">
        <v>196</v>
      </c>
      <c r="R1705" t="s">
        <v>234</v>
      </c>
      <c r="S1705" s="1">
        <v>42557</v>
      </c>
      <c r="T1705" t="s">
        <v>4217</v>
      </c>
      <c r="U1705" s="3">
        <v>2.2134</v>
      </c>
      <c r="V1705" s="2">
        <f>Tabela_padrão__GM_CONTAS_PAGAR_ABERTOS[[#This Row],[PTAX DESEMB]]*Tabela_padrão__GM_CONTAS_PAGAR_ABERTOS[[#This Row],[VALOR_DOCUM]]</f>
        <v>31453.587102000001</v>
      </c>
    </row>
    <row r="1706" spans="1:22" hidden="1" x14ac:dyDescent="0.2">
      <c r="A1706" t="s">
        <v>45</v>
      </c>
      <c r="B1706" t="s">
        <v>18</v>
      </c>
      <c r="C1706" s="1">
        <v>41331</v>
      </c>
      <c r="D1706" t="s">
        <v>19</v>
      </c>
      <c r="E1706">
        <v>13140001</v>
      </c>
      <c r="F1706" t="s">
        <v>46</v>
      </c>
      <c r="G1706" s="4">
        <v>43174</v>
      </c>
      <c r="H1706" t="s">
        <v>21</v>
      </c>
      <c r="I1706" s="2">
        <v>88.67</v>
      </c>
      <c r="K1706" s="2">
        <v>88.67</v>
      </c>
      <c r="L1706" s="3">
        <v>1</v>
      </c>
      <c r="M1706" s="2">
        <v>88.67</v>
      </c>
      <c r="N1706" s="3">
        <f t="array" ref="N1706">$D$4</f>
        <v>3.55</v>
      </c>
      <c r="O1706" s="2">
        <f t="array" ref="O1706">IF(Tabela_padrão__GM_CONTAS_PAGAR_ABERTOS[[#This Row],[SIGLA_MOEDA]]="US$",Tabela_padrão__GM_CONTAS_PAGAR_ABERTOS[[#This Row],[VALOR_DOCUM]]*$D$4,Tabela_padrão__GM_CONTAS_PAGAR_ABERTOS[[#This Row],[SALDO_CONVERTIDO]])</f>
        <v>88.67</v>
      </c>
      <c r="P17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6" t="s">
        <v>47</v>
      </c>
      <c r="R1706" t="s">
        <v>48</v>
      </c>
      <c r="S1706" s="1">
        <v>42557</v>
      </c>
      <c r="T1706" t="s">
        <v>5540</v>
      </c>
      <c r="U1706" s="3">
        <v>1.9676</v>
      </c>
      <c r="V1706" s="2">
        <f>Tabela_padrão__GM_CONTAS_PAGAR_ABERTOS[[#This Row],[PTAX DESEMB]]*Tabela_padrão__GM_CONTAS_PAGAR_ABERTOS[[#This Row],[VALOR_DOCUM]]</f>
        <v>174.46709200000001</v>
      </c>
    </row>
    <row r="1707" spans="1:22" hidden="1" x14ac:dyDescent="0.2">
      <c r="A1707" t="s">
        <v>45</v>
      </c>
      <c r="B1707" t="s">
        <v>18</v>
      </c>
      <c r="C1707" s="1">
        <v>41925</v>
      </c>
      <c r="D1707" t="s">
        <v>122</v>
      </c>
      <c r="E1707">
        <v>19105002</v>
      </c>
      <c r="F1707" t="s">
        <v>248</v>
      </c>
      <c r="G1707" s="4">
        <v>43174</v>
      </c>
      <c r="H1707" t="s">
        <v>21</v>
      </c>
      <c r="I1707" s="2">
        <v>3033.33</v>
      </c>
      <c r="K1707" s="2">
        <v>3033.33</v>
      </c>
      <c r="L1707" s="3">
        <v>1</v>
      </c>
      <c r="M1707" s="2">
        <v>3033.33</v>
      </c>
      <c r="N1707" s="3">
        <f t="array" ref="N1707">$D$4</f>
        <v>3.55</v>
      </c>
      <c r="O1707" s="2">
        <f t="array" ref="O1707">IF(Tabela_padrão__GM_CONTAS_PAGAR_ABERTOS[[#This Row],[SIGLA_MOEDA]]="US$",Tabela_padrão__GM_CONTAS_PAGAR_ABERTOS[[#This Row],[VALOR_DOCUM]]*$D$4,Tabela_padrão__GM_CONTAS_PAGAR_ABERTOS[[#This Row],[SALDO_CONVERTIDO]])</f>
        <v>3033.33</v>
      </c>
      <c r="P17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7" t="s">
        <v>211</v>
      </c>
      <c r="R1707" t="s">
        <v>249</v>
      </c>
      <c r="S1707" s="1">
        <v>42557</v>
      </c>
      <c r="T1707" t="s">
        <v>5640</v>
      </c>
      <c r="U1707" s="3">
        <v>2.4102999999999999</v>
      </c>
      <c r="V1707" s="2">
        <f>Tabela_padrão__GM_CONTAS_PAGAR_ABERTOS[[#This Row],[PTAX DESEMB]]*Tabela_padrão__GM_CONTAS_PAGAR_ABERTOS[[#This Row],[VALOR_DOCUM]]</f>
        <v>7311.235298999999</v>
      </c>
    </row>
    <row r="1708" spans="1:22" hidden="1" x14ac:dyDescent="0.2">
      <c r="A1708" t="s">
        <v>45</v>
      </c>
      <c r="B1708" t="s">
        <v>18</v>
      </c>
      <c r="C1708" s="1">
        <v>41925</v>
      </c>
      <c r="D1708" t="s">
        <v>122</v>
      </c>
      <c r="E1708">
        <v>13140001</v>
      </c>
      <c r="F1708" t="s">
        <v>248</v>
      </c>
      <c r="G1708" s="4">
        <v>43174</v>
      </c>
      <c r="H1708" t="s">
        <v>21</v>
      </c>
      <c r="I1708" s="2">
        <v>145.63</v>
      </c>
      <c r="K1708" s="2">
        <v>145.63</v>
      </c>
      <c r="L1708" s="3">
        <v>1</v>
      </c>
      <c r="M1708" s="2">
        <v>145.63</v>
      </c>
      <c r="N1708" s="3">
        <f t="array" ref="N1708">$D$4</f>
        <v>3.55</v>
      </c>
      <c r="O1708" s="2">
        <f t="array" ref="O1708">IF(Tabela_padrão__GM_CONTAS_PAGAR_ABERTOS[[#This Row],[SIGLA_MOEDA]]="US$",Tabela_padrão__GM_CONTAS_PAGAR_ABERTOS[[#This Row],[VALOR_DOCUM]]*$D$4,Tabela_padrão__GM_CONTAS_PAGAR_ABERTOS[[#This Row],[SALDO_CONVERTIDO]])</f>
        <v>145.63</v>
      </c>
      <c r="P17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8" t="s">
        <v>47</v>
      </c>
      <c r="R1708" t="s">
        <v>249</v>
      </c>
      <c r="S1708" s="1">
        <v>42557</v>
      </c>
      <c r="T1708" t="s">
        <v>5644</v>
      </c>
      <c r="U1708" s="3">
        <v>2.4102999999999999</v>
      </c>
      <c r="V1708" s="2">
        <f>Tabela_padrão__GM_CONTAS_PAGAR_ABERTOS[[#This Row],[PTAX DESEMB]]*Tabela_padrão__GM_CONTAS_PAGAR_ABERTOS[[#This Row],[VALOR_DOCUM]]</f>
        <v>351.01198899999997</v>
      </c>
    </row>
    <row r="1709" spans="1:22" hidden="1" x14ac:dyDescent="0.2">
      <c r="A1709" t="s">
        <v>17</v>
      </c>
      <c r="B1709" t="s">
        <v>18</v>
      </c>
      <c r="C1709" s="1">
        <v>42277</v>
      </c>
      <c r="D1709" t="s">
        <v>60</v>
      </c>
      <c r="E1709">
        <v>19105002</v>
      </c>
      <c r="F1709" t="s">
        <v>365</v>
      </c>
      <c r="G1709" s="4">
        <v>43200</v>
      </c>
      <c r="H1709" t="s">
        <v>21</v>
      </c>
      <c r="I1709" s="2">
        <v>9113.31</v>
      </c>
      <c r="K1709" s="2">
        <v>9113.31</v>
      </c>
      <c r="L1709" s="3">
        <v>1</v>
      </c>
      <c r="M1709" s="2">
        <v>9113.31</v>
      </c>
      <c r="N1709" s="3">
        <f t="array" ref="N1709">$D$4</f>
        <v>3.55</v>
      </c>
      <c r="O1709" s="2">
        <f t="array" ref="O1709">IF(Tabela_padrão__GM_CONTAS_PAGAR_ABERTOS[[#This Row],[SIGLA_MOEDA]]="US$",Tabela_padrão__GM_CONTAS_PAGAR_ABERTOS[[#This Row],[VALOR_DOCUM]]*$D$4,Tabela_padrão__GM_CONTAS_PAGAR_ABERTOS[[#This Row],[SALDO_CONVERTIDO]])</f>
        <v>9113.31</v>
      </c>
      <c r="P17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09" t="s">
        <v>62</v>
      </c>
      <c r="R1709" t="s">
        <v>366</v>
      </c>
      <c r="S1709" s="1">
        <v>42557</v>
      </c>
      <c r="T1709" t="s">
        <v>1336</v>
      </c>
      <c r="U1709" s="3">
        <v>4.1172000000000004</v>
      </c>
      <c r="V1709" s="2">
        <f>Tabela_padrão__GM_CONTAS_PAGAR_ABERTOS[[#This Row],[PTAX DESEMB]]*Tabela_padrão__GM_CONTAS_PAGAR_ABERTOS[[#This Row],[VALOR_DOCUM]]</f>
        <v>37521.319931999999</v>
      </c>
    </row>
    <row r="1710" spans="1:22" hidden="1" x14ac:dyDescent="0.2">
      <c r="A1710" t="s">
        <v>17</v>
      </c>
      <c r="B1710" t="s">
        <v>25</v>
      </c>
      <c r="C1710" s="1">
        <v>41865</v>
      </c>
      <c r="D1710" t="s">
        <v>60</v>
      </c>
      <c r="E1710">
        <v>13140001</v>
      </c>
      <c r="F1710" t="s">
        <v>1257</v>
      </c>
      <c r="G1710" s="4">
        <v>43205</v>
      </c>
      <c r="H1710" t="s">
        <v>66</v>
      </c>
      <c r="I1710" s="2">
        <v>6875.57</v>
      </c>
      <c r="K1710" s="2">
        <v>6875.57</v>
      </c>
      <c r="L1710" s="3">
        <v>3.2904</v>
      </c>
      <c r="M1710" s="2">
        <v>22623.375528</v>
      </c>
      <c r="N1710" s="3">
        <f t="array" ref="N1710">$D$4</f>
        <v>3.55</v>
      </c>
      <c r="O1710" s="2">
        <f t="array" ref="O1710">IF(Tabela_padrão__GM_CONTAS_PAGAR_ABERTOS[[#This Row],[SIGLA_MOEDA]]="US$",Tabela_padrão__GM_CONTAS_PAGAR_ABERTOS[[#This Row],[VALOR_DOCUM]]*$D$4,Tabela_padrão__GM_CONTAS_PAGAR_ABERTOS[[#This Row],[SALDO_CONVERTIDO]])</f>
        <v>24408.273499999999</v>
      </c>
      <c r="P1710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1710" t="s">
        <v>47</v>
      </c>
      <c r="R1710" t="s">
        <v>1258</v>
      </c>
      <c r="S1710" s="1">
        <v>42557</v>
      </c>
      <c r="T1710" t="s">
        <v>1259</v>
      </c>
      <c r="U1710" s="3">
        <v>2.2692000000000001</v>
      </c>
      <c r="V1710" s="2">
        <f>Tabela_padrão__GM_CONTAS_PAGAR_ABERTOS[[#This Row],[PTAX DESEMB]]*Tabela_padrão__GM_CONTAS_PAGAR_ABERTOS[[#This Row],[VALOR_DOCUM]]</f>
        <v>15602.043444000001</v>
      </c>
    </row>
    <row r="1711" spans="1:22" x14ac:dyDescent="0.2">
      <c r="A1711" t="s">
        <v>17</v>
      </c>
      <c r="B1711" t="s">
        <v>18</v>
      </c>
      <c r="C1711" s="1">
        <v>41759</v>
      </c>
      <c r="D1711" t="s">
        <v>60</v>
      </c>
      <c r="E1711">
        <v>19105002</v>
      </c>
      <c r="F1711" t="s">
        <v>230</v>
      </c>
      <c r="G1711" s="4">
        <v>43205</v>
      </c>
      <c r="H1711" t="s">
        <v>66</v>
      </c>
      <c r="I1711" s="2">
        <v>134823.79</v>
      </c>
      <c r="K1711" s="2">
        <v>134823.79</v>
      </c>
      <c r="L1711" s="3">
        <v>3.2904</v>
      </c>
      <c r="M1711" s="2">
        <v>443624.19861600001</v>
      </c>
      <c r="N1711" s="3">
        <f t="array" ref="N1711">$D$4</f>
        <v>3.55</v>
      </c>
      <c r="O1711" s="2">
        <f t="array" ref="O1711">IF(Tabela_padrão__GM_CONTAS_PAGAR_ABERTOS[[#This Row],[SIGLA_MOEDA]]="US$",Tabela_padrão__GM_CONTAS_PAGAR_ABERTOS[[#This Row],[VALOR_DOCUM]]*$D$4,Tabela_padrão__GM_CONTAS_PAGAR_ABERTOS[[#This Row],[SALDO_CONVERTIDO]])</f>
        <v>478624.45449999999</v>
      </c>
      <c r="P1711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711" t="s">
        <v>62</v>
      </c>
      <c r="R1711" t="s">
        <v>231</v>
      </c>
      <c r="S1711" s="1">
        <v>42557</v>
      </c>
      <c r="T1711" t="s">
        <v>2055</v>
      </c>
      <c r="U1711" s="3">
        <v>2.2199</v>
      </c>
      <c r="V1711" s="2">
        <f>Tabela_padrão__GM_CONTAS_PAGAR_ABERTOS[[#This Row],[PTAX DESEMB]]*Tabela_padrão__GM_CONTAS_PAGAR_ABERTOS[[#This Row],[VALOR_DOCUM]]</f>
        <v>299295.33142100001</v>
      </c>
    </row>
    <row r="1712" spans="1:22" hidden="1" x14ac:dyDescent="0.2">
      <c r="A1712" t="s">
        <v>45</v>
      </c>
      <c r="B1712" t="s">
        <v>18</v>
      </c>
      <c r="C1712" s="1">
        <v>41823</v>
      </c>
      <c r="D1712" t="s">
        <v>72</v>
      </c>
      <c r="E1712">
        <v>19105002</v>
      </c>
      <c r="F1712" t="s">
        <v>233</v>
      </c>
      <c r="G1712" s="4">
        <v>43205</v>
      </c>
      <c r="H1712" t="s">
        <v>21</v>
      </c>
      <c r="I1712" s="2">
        <v>14210.53</v>
      </c>
      <c r="K1712" s="2">
        <v>14210.53</v>
      </c>
      <c r="L1712" s="3">
        <v>1</v>
      </c>
      <c r="M1712" s="2">
        <v>14210.53</v>
      </c>
      <c r="N1712" s="3">
        <f t="array" ref="N1712">$D$4</f>
        <v>3.55</v>
      </c>
      <c r="O1712" s="2">
        <f t="array" ref="O1712">IF(Tabela_padrão__GM_CONTAS_PAGAR_ABERTOS[[#This Row],[SIGLA_MOEDA]]="US$",Tabela_padrão__GM_CONTAS_PAGAR_ABERTOS[[#This Row],[VALOR_DOCUM]]*$D$4,Tabela_padrão__GM_CONTAS_PAGAR_ABERTOS[[#This Row],[SALDO_CONVERTIDO]])</f>
        <v>14210.53</v>
      </c>
      <c r="P17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12" t="s">
        <v>196</v>
      </c>
      <c r="R1712" t="s">
        <v>234</v>
      </c>
      <c r="S1712" s="1">
        <v>42557</v>
      </c>
      <c r="T1712" t="s">
        <v>2064</v>
      </c>
      <c r="U1712" s="3">
        <v>2.2134</v>
      </c>
      <c r="V1712" s="2">
        <f>Tabela_padrão__GM_CONTAS_PAGAR_ABERTOS[[#This Row],[PTAX DESEMB]]*Tabela_padrão__GM_CONTAS_PAGAR_ABERTOS[[#This Row],[VALOR_DOCUM]]</f>
        <v>31453.587102000001</v>
      </c>
    </row>
    <row r="1713" spans="1:22" hidden="1" x14ac:dyDescent="0.2">
      <c r="A1713" t="s">
        <v>45</v>
      </c>
      <c r="B1713" t="s">
        <v>18</v>
      </c>
      <c r="C1713" s="1">
        <v>41925</v>
      </c>
      <c r="D1713" t="s">
        <v>122</v>
      </c>
      <c r="E1713">
        <v>19105002</v>
      </c>
      <c r="F1713" t="s">
        <v>248</v>
      </c>
      <c r="G1713" s="4">
        <v>43205</v>
      </c>
      <c r="H1713" t="s">
        <v>21</v>
      </c>
      <c r="I1713" s="2">
        <v>3033.33</v>
      </c>
      <c r="K1713" s="2">
        <v>3033.33</v>
      </c>
      <c r="L1713" s="3">
        <v>1</v>
      </c>
      <c r="M1713" s="2">
        <v>3033.33</v>
      </c>
      <c r="N1713" s="3">
        <f t="array" ref="N1713">$D$4</f>
        <v>3.55</v>
      </c>
      <c r="O1713" s="2">
        <f t="array" ref="O1713">IF(Tabela_padrão__GM_CONTAS_PAGAR_ABERTOS[[#This Row],[SIGLA_MOEDA]]="US$",Tabela_padrão__GM_CONTAS_PAGAR_ABERTOS[[#This Row],[VALOR_DOCUM]]*$D$4,Tabela_padrão__GM_CONTAS_PAGAR_ABERTOS[[#This Row],[SALDO_CONVERTIDO]])</f>
        <v>3033.33</v>
      </c>
      <c r="P17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13" t="s">
        <v>211</v>
      </c>
      <c r="R1713" t="s">
        <v>249</v>
      </c>
      <c r="S1713" s="1">
        <v>42557</v>
      </c>
      <c r="T1713" t="s">
        <v>2079</v>
      </c>
      <c r="U1713" s="3">
        <v>2.4102999999999999</v>
      </c>
      <c r="V1713" s="2">
        <f>Tabela_padrão__GM_CONTAS_PAGAR_ABERTOS[[#This Row],[PTAX DESEMB]]*Tabela_padrão__GM_CONTAS_PAGAR_ABERTOS[[#This Row],[VALOR_DOCUM]]</f>
        <v>7311.235298999999</v>
      </c>
    </row>
    <row r="1714" spans="1:22" hidden="1" x14ac:dyDescent="0.2">
      <c r="A1714" t="s">
        <v>45</v>
      </c>
      <c r="B1714" t="s">
        <v>18</v>
      </c>
      <c r="C1714" s="1">
        <v>41332</v>
      </c>
      <c r="D1714" t="s">
        <v>19</v>
      </c>
      <c r="E1714">
        <v>19105002</v>
      </c>
      <c r="F1714" t="s">
        <v>46</v>
      </c>
      <c r="G1714" s="4">
        <v>43205</v>
      </c>
      <c r="H1714" t="s">
        <v>21</v>
      </c>
      <c r="I1714" s="2">
        <v>5386.36</v>
      </c>
      <c r="K1714" s="2">
        <v>5386.36</v>
      </c>
      <c r="L1714" s="3">
        <v>1</v>
      </c>
      <c r="M1714" s="2">
        <v>5386.36</v>
      </c>
      <c r="N1714" s="3">
        <f t="array" ref="N1714">$D$4</f>
        <v>3.55</v>
      </c>
      <c r="O1714" s="2">
        <f t="array" ref="O1714">IF(Tabela_padrão__GM_CONTAS_PAGAR_ABERTOS[[#This Row],[SIGLA_MOEDA]]="US$",Tabela_padrão__GM_CONTAS_PAGAR_ABERTOS[[#This Row],[VALOR_DOCUM]]*$D$4,Tabela_padrão__GM_CONTAS_PAGAR_ABERTOS[[#This Row],[SALDO_CONVERTIDO]])</f>
        <v>5386.36</v>
      </c>
      <c r="P17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14" t="s">
        <v>22</v>
      </c>
      <c r="R1714" t="s">
        <v>48</v>
      </c>
      <c r="S1714" s="1">
        <v>42557</v>
      </c>
      <c r="T1714" t="s">
        <v>2698</v>
      </c>
      <c r="U1714" s="3">
        <v>1.9818</v>
      </c>
      <c r="V1714" s="2">
        <f>Tabela_padrão__GM_CONTAS_PAGAR_ABERTOS[[#This Row],[PTAX DESEMB]]*Tabela_padrão__GM_CONTAS_PAGAR_ABERTOS[[#This Row],[VALOR_DOCUM]]</f>
        <v>10674.688247999999</v>
      </c>
    </row>
    <row r="1715" spans="1:22" hidden="1" x14ac:dyDescent="0.2">
      <c r="A1715" t="s">
        <v>45</v>
      </c>
      <c r="B1715" t="s">
        <v>18</v>
      </c>
      <c r="C1715" s="1">
        <v>41925</v>
      </c>
      <c r="D1715" t="s">
        <v>122</v>
      </c>
      <c r="E1715">
        <v>13140001</v>
      </c>
      <c r="F1715" t="s">
        <v>248</v>
      </c>
      <c r="G1715" s="4">
        <v>43205</v>
      </c>
      <c r="H1715" t="s">
        <v>21</v>
      </c>
      <c r="I1715" s="2">
        <v>154.58000000000001</v>
      </c>
      <c r="K1715" s="2">
        <v>154.58000000000001</v>
      </c>
      <c r="L1715" s="3">
        <v>1</v>
      </c>
      <c r="M1715" s="2">
        <v>154.58000000000001</v>
      </c>
      <c r="N1715" s="3">
        <f t="array" ref="N1715">$D$4</f>
        <v>3.55</v>
      </c>
      <c r="O1715" s="2">
        <f t="array" ref="O1715">IF(Tabela_padrão__GM_CONTAS_PAGAR_ABERTOS[[#This Row],[SIGLA_MOEDA]]="US$",Tabela_padrão__GM_CONTAS_PAGAR_ABERTOS[[#This Row],[VALOR_DOCUM]]*$D$4,Tabela_padrão__GM_CONTAS_PAGAR_ABERTOS[[#This Row],[SALDO_CONVERTIDO]])</f>
        <v>154.58000000000001</v>
      </c>
      <c r="P17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15" t="s">
        <v>47</v>
      </c>
      <c r="R1715" t="s">
        <v>249</v>
      </c>
      <c r="S1715" s="1">
        <v>42557</v>
      </c>
      <c r="T1715" t="s">
        <v>3531</v>
      </c>
      <c r="U1715" s="3">
        <v>2.4102999999999999</v>
      </c>
      <c r="V1715" s="2">
        <f>Tabela_padrão__GM_CONTAS_PAGAR_ABERTOS[[#This Row],[PTAX DESEMB]]*Tabela_padrão__GM_CONTAS_PAGAR_ABERTOS[[#This Row],[VALOR_DOCUM]]</f>
        <v>372.58417400000002</v>
      </c>
    </row>
    <row r="1716" spans="1:22" hidden="1" x14ac:dyDescent="0.2">
      <c r="A1716" t="s">
        <v>45</v>
      </c>
      <c r="B1716" t="s">
        <v>18</v>
      </c>
      <c r="C1716" s="1">
        <v>41439</v>
      </c>
      <c r="D1716" t="s">
        <v>122</v>
      </c>
      <c r="E1716">
        <v>19105002</v>
      </c>
      <c r="F1716" t="s">
        <v>123</v>
      </c>
      <c r="G1716" s="4">
        <v>43205</v>
      </c>
      <c r="H1716" t="s">
        <v>21</v>
      </c>
      <c r="I1716" s="2">
        <v>8166.67</v>
      </c>
      <c r="K1716" s="2">
        <v>8166.67</v>
      </c>
      <c r="L1716" s="3">
        <v>1</v>
      </c>
      <c r="M1716" s="2">
        <v>8166.67</v>
      </c>
      <c r="N1716" s="3">
        <f t="array" ref="N1716">$D$4</f>
        <v>3.55</v>
      </c>
      <c r="O1716" s="2">
        <f t="array" ref="O1716">IF(Tabela_padrão__GM_CONTAS_PAGAR_ABERTOS[[#This Row],[SIGLA_MOEDA]]="US$",Tabela_padrão__GM_CONTAS_PAGAR_ABERTOS[[#This Row],[VALOR_DOCUM]]*$D$4,Tabela_padrão__GM_CONTAS_PAGAR_ABERTOS[[#This Row],[SALDO_CONVERTIDO]])</f>
        <v>8166.67</v>
      </c>
      <c r="P17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16" t="s">
        <v>124</v>
      </c>
      <c r="R1716" t="s">
        <v>125</v>
      </c>
      <c r="S1716" s="1">
        <v>42557</v>
      </c>
      <c r="T1716" t="s">
        <v>4162</v>
      </c>
      <c r="U1716" s="3">
        <v>2.1446999999999998</v>
      </c>
      <c r="V1716" s="2">
        <f>Tabela_padrão__GM_CONTAS_PAGAR_ABERTOS[[#This Row],[PTAX DESEMB]]*Tabela_padrão__GM_CONTAS_PAGAR_ABERTOS[[#This Row],[VALOR_DOCUM]]</f>
        <v>17515.057149</v>
      </c>
    </row>
    <row r="1717" spans="1:22" hidden="1" x14ac:dyDescent="0.2">
      <c r="A1717" t="s">
        <v>17</v>
      </c>
      <c r="B1717" t="s">
        <v>18</v>
      </c>
      <c r="C1717" s="1">
        <v>41780</v>
      </c>
      <c r="D1717" t="s">
        <v>60</v>
      </c>
      <c r="E1717">
        <v>13140001</v>
      </c>
      <c r="F1717" t="s">
        <v>230</v>
      </c>
      <c r="G1717" s="4">
        <v>43205</v>
      </c>
      <c r="H1717" t="s">
        <v>66</v>
      </c>
      <c r="I1717" s="2">
        <v>14546.95</v>
      </c>
      <c r="K1717" s="2">
        <v>14546.95</v>
      </c>
      <c r="L1717" s="3">
        <v>3.2904</v>
      </c>
      <c r="M1717" s="2">
        <v>47865.28428</v>
      </c>
      <c r="N1717" s="3">
        <f t="array" ref="N1717">$D$4</f>
        <v>3.55</v>
      </c>
      <c r="O1717" s="2">
        <f t="array" ref="O1717">IF(Tabela_padrão__GM_CONTAS_PAGAR_ABERTOS[[#This Row],[SIGLA_MOEDA]]="US$",Tabela_padrão__GM_CONTAS_PAGAR_ABERTOS[[#This Row],[VALOR_DOCUM]]*$D$4,Tabela_padrão__GM_CONTAS_PAGAR_ABERTOS[[#This Row],[SALDO_CONVERTIDO]])</f>
        <v>51641.672500000001</v>
      </c>
      <c r="P1717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1717" t="s">
        <v>47</v>
      </c>
      <c r="R1717" t="s">
        <v>231</v>
      </c>
      <c r="S1717" s="1">
        <v>42557</v>
      </c>
      <c r="T1717" t="s">
        <v>4210</v>
      </c>
      <c r="U1717" s="3">
        <v>2.2155999999999998</v>
      </c>
      <c r="V1717" s="2">
        <f>Tabela_padrão__GM_CONTAS_PAGAR_ABERTOS[[#This Row],[PTAX DESEMB]]*Tabela_padrão__GM_CONTAS_PAGAR_ABERTOS[[#This Row],[VALOR_DOCUM]]</f>
        <v>32230.222419999998</v>
      </c>
    </row>
    <row r="1718" spans="1:22" x14ac:dyDescent="0.2">
      <c r="A1718" t="s">
        <v>17</v>
      </c>
      <c r="B1718" t="s">
        <v>25</v>
      </c>
      <c r="C1718" s="1">
        <v>41865</v>
      </c>
      <c r="D1718" t="s">
        <v>60</v>
      </c>
      <c r="E1718">
        <v>19105002</v>
      </c>
      <c r="F1718" t="s">
        <v>1257</v>
      </c>
      <c r="G1718" s="4">
        <v>43205</v>
      </c>
      <c r="H1718" t="s">
        <v>66</v>
      </c>
      <c r="I1718" s="2">
        <v>43072.73</v>
      </c>
      <c r="K1718" s="2">
        <v>43072.73</v>
      </c>
      <c r="L1718" s="3">
        <v>3.2904</v>
      </c>
      <c r="M1718" s="2">
        <v>141726.51079199999</v>
      </c>
      <c r="N1718" s="3">
        <f t="array" ref="N1718">$D$4</f>
        <v>3.55</v>
      </c>
      <c r="O1718" s="2">
        <f t="array" ref="O1718">IF(Tabela_padrão__GM_CONTAS_PAGAR_ABERTOS[[#This Row],[SIGLA_MOEDA]]="US$",Tabela_padrão__GM_CONTAS_PAGAR_ABERTOS[[#This Row],[VALOR_DOCUM]]*$D$4,Tabela_padrão__GM_CONTAS_PAGAR_ABERTOS[[#This Row],[SALDO_CONVERTIDO]])</f>
        <v>152908.19150000002</v>
      </c>
      <c r="P1718" s="5">
        <f>(Tabela_padrão__GM_CONTAS_PAGAR_ABERTOS[[#This Row],[Saldo Projetado]]-Tabela_padrão__GM_CONTAS_PAGAR_ABERTOS[[#This Row],[SALDO_CONVERTIDO]])/Tabela_padrão__GM_CONTAS_PAGAR_ABERTOS[[#This Row],[Saldo Projetado]]</f>
        <v>7.3126760563380466E-2</v>
      </c>
      <c r="Q1718" t="s">
        <v>62</v>
      </c>
      <c r="R1718" t="s">
        <v>1258</v>
      </c>
      <c r="S1718" s="1">
        <v>42557</v>
      </c>
      <c r="T1718" t="s">
        <v>4224</v>
      </c>
      <c r="U1718" s="3">
        <v>2.2692000000000001</v>
      </c>
      <c r="V1718" s="2">
        <f>Tabela_padrão__GM_CONTAS_PAGAR_ABERTOS[[#This Row],[PTAX DESEMB]]*Tabela_padrão__GM_CONTAS_PAGAR_ABERTOS[[#This Row],[VALOR_DOCUM]]</f>
        <v>97740.638916000011</v>
      </c>
    </row>
    <row r="1719" spans="1:22" hidden="1" x14ac:dyDescent="0.2">
      <c r="A1719" t="s">
        <v>17</v>
      </c>
      <c r="B1719" t="s">
        <v>18</v>
      </c>
      <c r="C1719" s="1">
        <v>42138</v>
      </c>
      <c r="D1719" t="s">
        <v>60</v>
      </c>
      <c r="E1719">
        <v>13140001</v>
      </c>
      <c r="F1719" t="s">
        <v>1301</v>
      </c>
      <c r="G1719" s="4">
        <v>43205</v>
      </c>
      <c r="H1719" t="s">
        <v>66</v>
      </c>
      <c r="I1719" s="2">
        <v>8328.89</v>
      </c>
      <c r="K1719" s="2">
        <v>8328.89</v>
      </c>
      <c r="L1719" s="3">
        <v>3.2904</v>
      </c>
      <c r="M1719" s="2">
        <v>27405.379656000001</v>
      </c>
      <c r="N1719" s="3">
        <f t="array" ref="N1719">$D$4</f>
        <v>3.55</v>
      </c>
      <c r="O1719" s="2">
        <f t="array" ref="O1719">IF(Tabela_padrão__GM_CONTAS_PAGAR_ABERTOS[[#This Row],[SIGLA_MOEDA]]="US$",Tabela_padrão__GM_CONTAS_PAGAR_ABERTOS[[#This Row],[VALOR_DOCUM]]*$D$4,Tabela_padrão__GM_CONTAS_PAGAR_ABERTOS[[#This Row],[SALDO_CONVERTIDO]])</f>
        <v>29567.559499999996</v>
      </c>
      <c r="P1719" s="5">
        <f>(Tabela_padrão__GM_CONTAS_PAGAR_ABERTOS[[#This Row],[Saldo Projetado]]-Tabela_padrão__GM_CONTAS_PAGAR_ABERTOS[[#This Row],[SALDO_CONVERTIDO]])/Tabela_padrão__GM_CONTAS_PAGAR_ABERTOS[[#This Row],[Saldo Projetado]]</f>
        <v>7.3126760563380119E-2</v>
      </c>
      <c r="Q1719" t="s">
        <v>47</v>
      </c>
      <c r="R1719" t="s">
        <v>1302</v>
      </c>
      <c r="S1719" s="1">
        <v>42557</v>
      </c>
      <c r="T1719" t="s">
        <v>4254</v>
      </c>
      <c r="U1719" s="3">
        <v>3.0103</v>
      </c>
      <c r="V1719" s="2">
        <f>Tabela_padrão__GM_CONTAS_PAGAR_ABERTOS[[#This Row],[PTAX DESEMB]]*Tabela_padrão__GM_CONTAS_PAGAR_ABERTOS[[#This Row],[VALOR_DOCUM]]</f>
        <v>25072.457566999998</v>
      </c>
    </row>
    <row r="1720" spans="1:22" hidden="1" x14ac:dyDescent="0.2">
      <c r="A1720" t="s">
        <v>45</v>
      </c>
      <c r="B1720" t="s">
        <v>18</v>
      </c>
      <c r="C1720" s="1">
        <v>41823</v>
      </c>
      <c r="D1720" t="s">
        <v>72</v>
      </c>
      <c r="E1720">
        <v>13140001</v>
      </c>
      <c r="F1720" t="s">
        <v>233</v>
      </c>
      <c r="G1720" s="4">
        <v>43205</v>
      </c>
      <c r="H1720" t="s">
        <v>21</v>
      </c>
      <c r="I1720" s="2">
        <v>879</v>
      </c>
      <c r="K1720" s="2">
        <v>879</v>
      </c>
      <c r="L1720" s="3">
        <v>1</v>
      </c>
      <c r="M1720" s="2">
        <v>879</v>
      </c>
      <c r="N1720" s="3">
        <f t="array" ref="N1720">$D$4</f>
        <v>3.55</v>
      </c>
      <c r="O1720" s="2">
        <f t="array" ref="O1720">IF(Tabela_padrão__GM_CONTAS_PAGAR_ABERTOS[[#This Row],[SIGLA_MOEDA]]="US$",Tabela_padrão__GM_CONTAS_PAGAR_ABERTOS[[#This Row],[VALOR_DOCUM]]*$D$4,Tabela_padrão__GM_CONTAS_PAGAR_ABERTOS[[#This Row],[SALDO_CONVERTIDO]])</f>
        <v>879</v>
      </c>
      <c r="P17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0" t="s">
        <v>47</v>
      </c>
      <c r="R1720" t="s">
        <v>234</v>
      </c>
      <c r="S1720" s="1">
        <v>42557</v>
      </c>
      <c r="T1720" t="s">
        <v>4932</v>
      </c>
      <c r="U1720" s="3">
        <v>2.2134</v>
      </c>
      <c r="V1720" s="2">
        <f>Tabela_padrão__GM_CONTAS_PAGAR_ABERTOS[[#This Row],[PTAX DESEMB]]*Tabela_padrão__GM_CONTAS_PAGAR_ABERTOS[[#This Row],[VALOR_DOCUM]]</f>
        <v>1945.5786000000001</v>
      </c>
    </row>
    <row r="1721" spans="1:22" hidden="1" x14ac:dyDescent="0.2">
      <c r="A1721" t="s">
        <v>17</v>
      </c>
      <c r="B1721" t="s">
        <v>25</v>
      </c>
      <c r="C1721" s="1">
        <v>42014</v>
      </c>
      <c r="D1721" t="s">
        <v>855</v>
      </c>
      <c r="E1721">
        <v>13101001</v>
      </c>
      <c r="F1721" t="s">
        <v>3534</v>
      </c>
      <c r="G1721" s="4">
        <v>42064</v>
      </c>
      <c r="H1721" t="s">
        <v>66</v>
      </c>
      <c r="I1721" s="2">
        <v>200800</v>
      </c>
      <c r="J1721">
        <v>45735.11</v>
      </c>
      <c r="K1721" s="2">
        <v>155064.89000000001</v>
      </c>
      <c r="L1721" s="3">
        <v>3.2904</v>
      </c>
      <c r="M1721" s="2">
        <v>510225.51405599999</v>
      </c>
      <c r="N1721" s="3">
        <f t="array" ref="N1721">$D$4</f>
        <v>3.55</v>
      </c>
      <c r="O1721" s="2">
        <f t="array" ref="O1721">IF(Tabela_padrão__GM_CONTAS_PAGAR_ABERTOS[[#This Row],[SIGLA_MOEDA]]="US$",Tabela_padrão__GM_CONTAS_PAGAR_ABERTOS[[#This Row],[VALOR_DOCUM]]*$D$4,Tabela_padrão__GM_CONTAS_PAGAR_ABERTOS[[#This Row],[SALDO_CONVERTIDO]])</f>
        <v>712840</v>
      </c>
      <c r="P1721" s="5">
        <f>(Tabela_padrão__GM_CONTAS_PAGAR_ABERTOS[[#This Row],[Saldo Projetado]]-Tabela_padrão__GM_CONTAS_PAGAR_ABERTOS[[#This Row],[SALDO_CONVERTIDO]])/Tabela_padrão__GM_CONTAS_PAGAR_ABERTOS[[#This Row],[Saldo Projetado]]</f>
        <v>0.28423557312159814</v>
      </c>
      <c r="Q1721" t="s">
        <v>28</v>
      </c>
      <c r="R1721" t="s">
        <v>3535</v>
      </c>
      <c r="S1721" s="1">
        <v>42557</v>
      </c>
      <c r="T1721" t="s">
        <v>3536</v>
      </c>
      <c r="U1721" s="3">
        <v>2.6583000000000001</v>
      </c>
      <c r="V1721" s="2">
        <f>Tabela_padrão__GM_CONTAS_PAGAR_ABERTOS[[#This Row],[PTAX DESEMB]]*Tabela_padrão__GM_CONTAS_PAGAR_ABERTOS[[#This Row],[VALOR_DOCUM]]</f>
        <v>533786.64</v>
      </c>
    </row>
    <row r="1722" spans="1:22" x14ac:dyDescent="0.2">
      <c r="A1722" t="s">
        <v>17</v>
      </c>
      <c r="B1722" t="s">
        <v>18</v>
      </c>
      <c r="C1722" s="1">
        <v>42138</v>
      </c>
      <c r="D1722" t="s">
        <v>60</v>
      </c>
      <c r="E1722">
        <v>19105002</v>
      </c>
      <c r="F1722" t="s">
        <v>1301</v>
      </c>
      <c r="G1722" s="4">
        <v>43205</v>
      </c>
      <c r="H1722" t="s">
        <v>66</v>
      </c>
      <c r="I1722" s="2">
        <v>69407.42</v>
      </c>
      <c r="K1722" s="2">
        <v>69407.42</v>
      </c>
      <c r="L1722" s="3">
        <v>3.2904</v>
      </c>
      <c r="M1722" s="2">
        <v>228378.174768</v>
      </c>
      <c r="N1722" s="3">
        <f t="array" ref="N1722">$D$4</f>
        <v>3.55</v>
      </c>
      <c r="O1722" s="2">
        <f t="array" ref="O1722">IF(Tabela_padrão__GM_CONTAS_PAGAR_ABERTOS[[#This Row],[SIGLA_MOEDA]]="US$",Tabela_padrão__GM_CONTAS_PAGAR_ABERTOS[[#This Row],[VALOR_DOCUM]]*$D$4,Tabela_padrão__GM_CONTAS_PAGAR_ABERTOS[[#This Row],[SALDO_CONVERTIDO]])</f>
        <v>246396.34099999999</v>
      </c>
      <c r="P1722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722" t="s">
        <v>62</v>
      </c>
      <c r="R1722" t="s">
        <v>1302</v>
      </c>
      <c r="S1722" s="1">
        <v>42557</v>
      </c>
      <c r="T1722" t="s">
        <v>4972</v>
      </c>
      <c r="U1722" s="3">
        <v>3.0103</v>
      </c>
      <c r="V1722" s="2">
        <f>Tabela_padrão__GM_CONTAS_PAGAR_ABERTOS[[#This Row],[PTAX DESEMB]]*Tabela_padrão__GM_CONTAS_PAGAR_ABERTOS[[#This Row],[VALOR_DOCUM]]</f>
        <v>208937.156426</v>
      </c>
    </row>
    <row r="1723" spans="1:22" hidden="1" x14ac:dyDescent="0.2">
      <c r="A1723" t="s">
        <v>45</v>
      </c>
      <c r="B1723" t="s">
        <v>18</v>
      </c>
      <c r="C1723" s="1">
        <v>41331</v>
      </c>
      <c r="D1723" t="s">
        <v>19</v>
      </c>
      <c r="E1723">
        <v>13140001</v>
      </c>
      <c r="F1723" t="s">
        <v>46</v>
      </c>
      <c r="G1723" s="4">
        <v>43205</v>
      </c>
      <c r="H1723" t="s">
        <v>21</v>
      </c>
      <c r="I1723" s="2">
        <v>73.650000000000006</v>
      </c>
      <c r="K1723" s="2">
        <v>73.650000000000006</v>
      </c>
      <c r="L1723" s="3">
        <v>1</v>
      </c>
      <c r="M1723" s="2">
        <v>73.650000000000006</v>
      </c>
      <c r="N1723" s="3">
        <f t="array" ref="N1723">$D$4</f>
        <v>3.55</v>
      </c>
      <c r="O1723" s="2">
        <f t="array" ref="O1723">IF(Tabela_padrão__GM_CONTAS_PAGAR_ABERTOS[[#This Row],[SIGLA_MOEDA]]="US$",Tabela_padrão__GM_CONTAS_PAGAR_ABERTOS[[#This Row],[VALOR_DOCUM]]*$D$4,Tabela_padrão__GM_CONTAS_PAGAR_ABERTOS[[#This Row],[SALDO_CONVERTIDO]])</f>
        <v>73.650000000000006</v>
      </c>
      <c r="P17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3" t="s">
        <v>47</v>
      </c>
      <c r="R1723" t="s">
        <v>48</v>
      </c>
      <c r="S1723" s="1">
        <v>42557</v>
      </c>
      <c r="T1723" t="s">
        <v>5541</v>
      </c>
      <c r="U1723" s="3">
        <v>1.9676</v>
      </c>
      <c r="V1723" s="2">
        <f>Tabela_padrão__GM_CONTAS_PAGAR_ABERTOS[[#This Row],[PTAX DESEMB]]*Tabela_padrão__GM_CONTAS_PAGAR_ABERTOS[[#This Row],[VALOR_DOCUM]]</f>
        <v>144.91374000000002</v>
      </c>
    </row>
    <row r="1724" spans="1:22" hidden="1" x14ac:dyDescent="0.2">
      <c r="A1724" t="s">
        <v>17</v>
      </c>
      <c r="B1724" t="s">
        <v>18</v>
      </c>
      <c r="C1724" s="1">
        <v>41787</v>
      </c>
      <c r="D1724" t="s">
        <v>3539</v>
      </c>
      <c r="E1724">
        <v>13130014</v>
      </c>
      <c r="F1724" t="s">
        <v>3540</v>
      </c>
      <c r="G1724" s="4">
        <v>41943</v>
      </c>
      <c r="H1724" t="s">
        <v>21</v>
      </c>
      <c r="I1724" s="2">
        <v>50000</v>
      </c>
      <c r="K1724" s="2">
        <v>50000</v>
      </c>
      <c r="L1724" s="3">
        <v>1</v>
      </c>
      <c r="M1724" s="2">
        <v>50000</v>
      </c>
      <c r="N1724" s="3">
        <f t="array" ref="N1724">$D$4</f>
        <v>3.55</v>
      </c>
      <c r="O1724" s="2">
        <f t="array" ref="O1724">IF(Tabela_padrão__GM_CONTAS_PAGAR_ABERTOS[[#This Row],[SIGLA_MOEDA]]="US$",Tabela_padrão__GM_CONTAS_PAGAR_ABERTOS[[#This Row],[VALOR_DOCUM]]*$D$4,Tabela_padrão__GM_CONTAS_PAGAR_ABERTOS[[#This Row],[SALDO_CONVERTIDO]])</f>
        <v>50000</v>
      </c>
      <c r="P17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4" t="s">
        <v>442</v>
      </c>
      <c r="R1724" t="s">
        <v>3541</v>
      </c>
      <c r="S1724" s="1">
        <v>42557</v>
      </c>
      <c r="T1724" t="s">
        <v>3542</v>
      </c>
      <c r="U1724" s="3">
        <v>2.2353999999999998</v>
      </c>
      <c r="V1724" s="2">
        <f>Tabela_padrão__GM_CONTAS_PAGAR_ABERTOS[[#This Row],[PTAX DESEMB]]*Tabela_padrão__GM_CONTAS_PAGAR_ABERTOS[[#This Row],[VALOR_DOCUM]]</f>
        <v>111769.99999999999</v>
      </c>
    </row>
    <row r="1725" spans="1:22" hidden="1" x14ac:dyDescent="0.2">
      <c r="A1725" t="s">
        <v>45</v>
      </c>
      <c r="B1725" t="s">
        <v>18</v>
      </c>
      <c r="C1725" s="1">
        <v>41771</v>
      </c>
      <c r="D1725" t="s">
        <v>122</v>
      </c>
      <c r="E1725">
        <v>19105002</v>
      </c>
      <c r="F1725" t="s">
        <v>214</v>
      </c>
      <c r="G1725" s="4">
        <v>43206</v>
      </c>
      <c r="H1725" t="s">
        <v>21</v>
      </c>
      <c r="I1725" s="2">
        <v>8166.66</v>
      </c>
      <c r="K1725" s="2">
        <v>8166.66</v>
      </c>
      <c r="L1725" s="3">
        <v>1</v>
      </c>
      <c r="M1725" s="2">
        <v>8166.66</v>
      </c>
      <c r="N1725" s="3">
        <f t="array" ref="N1725">$D$4</f>
        <v>3.55</v>
      </c>
      <c r="O1725" s="2">
        <f t="array" ref="O1725">IF(Tabela_padrão__GM_CONTAS_PAGAR_ABERTOS[[#This Row],[SIGLA_MOEDA]]="US$",Tabela_padrão__GM_CONTAS_PAGAR_ABERTOS[[#This Row],[VALOR_DOCUM]]*$D$4,Tabela_padrão__GM_CONTAS_PAGAR_ABERTOS[[#This Row],[SALDO_CONVERTIDO]])</f>
        <v>8166.66</v>
      </c>
      <c r="P17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5" t="s">
        <v>211</v>
      </c>
      <c r="R1725" t="s">
        <v>215</v>
      </c>
      <c r="S1725" s="1">
        <v>42557</v>
      </c>
      <c r="T1725" t="s">
        <v>1246</v>
      </c>
      <c r="U1725" s="3">
        <v>2.2191999999999998</v>
      </c>
      <c r="V1725" s="2">
        <f>Tabela_padrão__GM_CONTAS_PAGAR_ABERTOS[[#This Row],[PTAX DESEMB]]*Tabela_padrão__GM_CONTAS_PAGAR_ABERTOS[[#This Row],[VALOR_DOCUM]]</f>
        <v>18123.451871999998</v>
      </c>
    </row>
    <row r="1726" spans="1:22" hidden="1" x14ac:dyDescent="0.2">
      <c r="A1726" t="s">
        <v>45</v>
      </c>
      <c r="B1726" t="s">
        <v>18</v>
      </c>
      <c r="C1726" s="1">
        <v>41771</v>
      </c>
      <c r="D1726" t="s">
        <v>122</v>
      </c>
      <c r="E1726">
        <v>13140001</v>
      </c>
      <c r="F1726" t="s">
        <v>214</v>
      </c>
      <c r="G1726" s="4">
        <v>43206</v>
      </c>
      <c r="H1726" t="s">
        <v>21</v>
      </c>
      <c r="I1726" s="2">
        <v>352.16</v>
      </c>
      <c r="K1726" s="2">
        <v>352.16</v>
      </c>
      <c r="L1726" s="3">
        <v>1</v>
      </c>
      <c r="M1726" s="2">
        <v>352.16</v>
      </c>
      <c r="N1726" s="3">
        <f t="array" ref="N1726">$D$4</f>
        <v>3.55</v>
      </c>
      <c r="O1726" s="2">
        <f t="array" ref="O1726">IF(Tabela_padrão__GM_CONTAS_PAGAR_ABERTOS[[#This Row],[SIGLA_MOEDA]]="US$",Tabela_padrão__GM_CONTAS_PAGAR_ABERTOS[[#This Row],[VALOR_DOCUM]]*$D$4,Tabela_padrão__GM_CONTAS_PAGAR_ABERTOS[[#This Row],[SALDO_CONVERTIDO]])</f>
        <v>352.16</v>
      </c>
      <c r="P17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6" t="s">
        <v>47</v>
      </c>
      <c r="R1726" t="s">
        <v>215</v>
      </c>
      <c r="S1726" s="1">
        <v>42557</v>
      </c>
      <c r="T1726" t="s">
        <v>2791</v>
      </c>
      <c r="U1726" s="3">
        <v>2.2191999999999998</v>
      </c>
      <c r="V1726" s="2">
        <f>Tabela_padrão__GM_CONTAS_PAGAR_ABERTOS[[#This Row],[PTAX DESEMB]]*Tabela_padrão__GM_CONTAS_PAGAR_ABERTOS[[#This Row],[VALOR_DOCUM]]</f>
        <v>781.51347199999998</v>
      </c>
    </row>
    <row r="1727" spans="1:22" hidden="1" x14ac:dyDescent="0.2">
      <c r="A1727" t="s">
        <v>45</v>
      </c>
      <c r="B1727" t="s">
        <v>18</v>
      </c>
      <c r="C1727" s="1">
        <v>41768</v>
      </c>
      <c r="D1727" t="s">
        <v>122</v>
      </c>
      <c r="E1727">
        <v>13140001</v>
      </c>
      <c r="F1727" t="s">
        <v>210</v>
      </c>
      <c r="G1727" s="4">
        <v>43206</v>
      </c>
      <c r="H1727" t="s">
        <v>21</v>
      </c>
      <c r="I1727" s="2">
        <v>219.2</v>
      </c>
      <c r="K1727" s="2">
        <v>219.2</v>
      </c>
      <c r="L1727" s="3">
        <v>1</v>
      </c>
      <c r="M1727" s="2">
        <v>219.2</v>
      </c>
      <c r="N1727" s="3">
        <f t="array" ref="N1727">$D$4</f>
        <v>3.55</v>
      </c>
      <c r="O1727" s="2">
        <f t="array" ref="O1727">IF(Tabela_padrão__GM_CONTAS_PAGAR_ABERTOS[[#This Row],[SIGLA_MOEDA]]="US$",Tabela_padrão__GM_CONTAS_PAGAR_ABERTOS[[#This Row],[VALOR_DOCUM]]*$D$4,Tabela_padrão__GM_CONTAS_PAGAR_ABERTOS[[#This Row],[SALDO_CONVERTIDO]])</f>
        <v>219.2</v>
      </c>
      <c r="P17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7" t="s">
        <v>47</v>
      </c>
      <c r="R1727" t="s">
        <v>212</v>
      </c>
      <c r="S1727" s="1">
        <v>42557</v>
      </c>
      <c r="T1727" t="s">
        <v>3510</v>
      </c>
      <c r="U1727" s="3">
        <v>2.2107000000000001</v>
      </c>
      <c r="V1727" s="2">
        <f>Tabela_padrão__GM_CONTAS_PAGAR_ABERTOS[[#This Row],[PTAX DESEMB]]*Tabela_padrão__GM_CONTAS_PAGAR_ABERTOS[[#This Row],[VALOR_DOCUM]]</f>
        <v>484.58544000000001</v>
      </c>
    </row>
    <row r="1728" spans="1:22" hidden="1" x14ac:dyDescent="0.2">
      <c r="A1728" t="s">
        <v>45</v>
      </c>
      <c r="B1728" t="s">
        <v>18</v>
      </c>
      <c r="C1728" s="1">
        <v>41768</v>
      </c>
      <c r="D1728" t="s">
        <v>122</v>
      </c>
      <c r="E1728">
        <v>19105002</v>
      </c>
      <c r="F1728" t="s">
        <v>210</v>
      </c>
      <c r="G1728" s="4">
        <v>43206</v>
      </c>
      <c r="H1728" t="s">
        <v>21</v>
      </c>
      <c r="I1728" s="2">
        <v>5083.33</v>
      </c>
      <c r="K1728" s="2">
        <v>5083.33</v>
      </c>
      <c r="L1728" s="3">
        <v>1</v>
      </c>
      <c r="M1728" s="2">
        <v>5083.33</v>
      </c>
      <c r="N1728" s="3">
        <f t="array" ref="N1728">$D$4</f>
        <v>3.55</v>
      </c>
      <c r="O1728" s="2">
        <f t="array" ref="O1728">IF(Tabela_padrão__GM_CONTAS_PAGAR_ABERTOS[[#This Row],[SIGLA_MOEDA]]="US$",Tabela_padrão__GM_CONTAS_PAGAR_ABERTOS[[#This Row],[VALOR_DOCUM]]*$D$4,Tabela_padrão__GM_CONTAS_PAGAR_ABERTOS[[#This Row],[SALDO_CONVERTIDO]])</f>
        <v>5083.33</v>
      </c>
      <c r="P17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8" t="s">
        <v>211</v>
      </c>
      <c r="R1728" t="s">
        <v>212</v>
      </c>
      <c r="S1728" s="1">
        <v>42557</v>
      </c>
      <c r="T1728" t="s">
        <v>5603</v>
      </c>
      <c r="U1728" s="3">
        <v>2.2107000000000001</v>
      </c>
      <c r="V1728" s="2">
        <f>Tabela_padrão__GM_CONTAS_PAGAR_ABERTOS[[#This Row],[PTAX DESEMB]]*Tabela_padrão__GM_CONTAS_PAGAR_ABERTOS[[#This Row],[VALOR_DOCUM]]</f>
        <v>11237.717631</v>
      </c>
    </row>
    <row r="1729" spans="1:22" hidden="1" x14ac:dyDescent="0.2">
      <c r="A1729" t="s">
        <v>17</v>
      </c>
      <c r="B1729" t="s">
        <v>18</v>
      </c>
      <c r="C1729" s="1">
        <v>42489</v>
      </c>
      <c r="D1729" t="s">
        <v>31</v>
      </c>
      <c r="E1729">
        <v>13140003</v>
      </c>
      <c r="F1729" t="s">
        <v>2477</v>
      </c>
      <c r="G1729" s="4">
        <v>43220</v>
      </c>
      <c r="H1729" t="s">
        <v>21</v>
      </c>
      <c r="I1729" s="2">
        <v>1050000</v>
      </c>
      <c r="K1729" s="2">
        <v>1050000</v>
      </c>
      <c r="L1729" s="3">
        <v>1</v>
      </c>
      <c r="M1729" s="2">
        <v>1050000</v>
      </c>
      <c r="N1729" s="3">
        <f t="array" ref="N1729">$D$4</f>
        <v>3.55</v>
      </c>
      <c r="O1729" s="2">
        <f t="array" ref="O1729">IF(Tabela_padrão__GM_CONTAS_PAGAR_ABERTOS[[#This Row],[SIGLA_MOEDA]]="US$",Tabela_padrão__GM_CONTAS_PAGAR_ABERTOS[[#This Row],[VALOR_DOCUM]]*$D$4,Tabela_padrão__GM_CONTAS_PAGAR_ABERTOS[[#This Row],[SALDO_CONVERTIDO]])</f>
        <v>1050000</v>
      </c>
      <c r="P17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29" t="s">
        <v>268</v>
      </c>
      <c r="R1729" t="s">
        <v>801</v>
      </c>
      <c r="S1729" s="1">
        <v>42557</v>
      </c>
      <c r="T1729" t="s">
        <v>2478</v>
      </c>
      <c r="U1729" s="3">
        <v>3.4992000000000001</v>
      </c>
      <c r="V1729" s="2">
        <f>Tabela_padrão__GM_CONTAS_PAGAR_ABERTOS[[#This Row],[PTAX DESEMB]]*Tabela_padrão__GM_CONTAS_PAGAR_ABERTOS[[#This Row],[VALOR_DOCUM]]</f>
        <v>3674160</v>
      </c>
    </row>
    <row r="1730" spans="1:22" hidden="1" x14ac:dyDescent="0.2">
      <c r="A1730" t="s">
        <v>17</v>
      </c>
      <c r="B1730" t="s">
        <v>18</v>
      </c>
      <c r="C1730" s="1">
        <v>42489</v>
      </c>
      <c r="D1730" t="s">
        <v>31</v>
      </c>
      <c r="E1730">
        <v>19105006</v>
      </c>
      <c r="F1730" t="s">
        <v>799</v>
      </c>
      <c r="G1730" s="4">
        <v>43220</v>
      </c>
      <c r="H1730" t="s">
        <v>21</v>
      </c>
      <c r="I1730" s="2">
        <v>3000882.88</v>
      </c>
      <c r="K1730" s="2">
        <v>3000882.88</v>
      </c>
      <c r="L1730" s="3">
        <v>1</v>
      </c>
      <c r="M1730" s="2">
        <v>3000882.88</v>
      </c>
      <c r="N1730" s="3">
        <f t="array" ref="N1730">$D$4</f>
        <v>3.55</v>
      </c>
      <c r="O1730" s="2">
        <f t="array" ref="O1730">IF(Tabela_padrão__GM_CONTAS_PAGAR_ABERTOS[[#This Row],[SIGLA_MOEDA]]="US$",Tabela_padrão__GM_CONTAS_PAGAR_ABERTOS[[#This Row],[VALOR_DOCUM]]*$D$4,Tabela_padrão__GM_CONTAS_PAGAR_ABERTOS[[#This Row],[SALDO_CONVERTIDO]])</f>
        <v>3000882.88</v>
      </c>
      <c r="P17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0" t="s">
        <v>800</v>
      </c>
      <c r="R1730" t="s">
        <v>801</v>
      </c>
      <c r="S1730" s="1">
        <v>42557</v>
      </c>
      <c r="T1730" t="s">
        <v>3858</v>
      </c>
      <c r="U1730" s="3">
        <v>3.4992000000000001</v>
      </c>
      <c r="V1730" s="2">
        <f>Tabela_padrão__GM_CONTAS_PAGAR_ABERTOS[[#This Row],[PTAX DESEMB]]*Tabela_padrão__GM_CONTAS_PAGAR_ABERTOS[[#This Row],[VALOR_DOCUM]]</f>
        <v>10500689.373695999</v>
      </c>
    </row>
    <row r="1731" spans="1:22" hidden="1" x14ac:dyDescent="0.2">
      <c r="A1731" t="s">
        <v>17</v>
      </c>
      <c r="B1731" t="s">
        <v>18</v>
      </c>
      <c r="C1731" s="1">
        <v>42277</v>
      </c>
      <c r="D1731" t="s">
        <v>60</v>
      </c>
      <c r="E1731">
        <v>19105002</v>
      </c>
      <c r="F1731" t="s">
        <v>365</v>
      </c>
      <c r="G1731" s="4">
        <v>43230</v>
      </c>
      <c r="H1731" t="s">
        <v>21</v>
      </c>
      <c r="I1731" s="2">
        <v>9113.31</v>
      </c>
      <c r="K1731" s="2">
        <v>9113.31</v>
      </c>
      <c r="L1731" s="3">
        <v>1</v>
      </c>
      <c r="M1731" s="2">
        <v>9113.31</v>
      </c>
      <c r="N1731" s="3">
        <f t="array" ref="N1731">$D$4</f>
        <v>3.55</v>
      </c>
      <c r="O1731" s="2">
        <f t="array" ref="O1731">IF(Tabela_padrão__GM_CONTAS_PAGAR_ABERTOS[[#This Row],[SIGLA_MOEDA]]="US$",Tabela_padrão__GM_CONTAS_PAGAR_ABERTOS[[#This Row],[VALOR_DOCUM]]*$D$4,Tabela_padrão__GM_CONTAS_PAGAR_ABERTOS[[#This Row],[SALDO_CONVERTIDO]])</f>
        <v>9113.31</v>
      </c>
      <c r="P17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1" t="s">
        <v>62</v>
      </c>
      <c r="R1731" t="s">
        <v>366</v>
      </c>
      <c r="S1731" s="1">
        <v>42557</v>
      </c>
      <c r="T1731" t="s">
        <v>2874</v>
      </c>
      <c r="U1731" s="3">
        <v>4.1172000000000004</v>
      </c>
      <c r="V1731" s="2">
        <f>Tabela_padrão__GM_CONTAS_PAGAR_ABERTOS[[#This Row],[PTAX DESEMB]]*Tabela_padrão__GM_CONTAS_PAGAR_ABERTOS[[#This Row],[VALOR_DOCUM]]</f>
        <v>37521.319931999999</v>
      </c>
    </row>
    <row r="1732" spans="1:22" hidden="1" x14ac:dyDescent="0.2">
      <c r="A1732" t="s">
        <v>285</v>
      </c>
      <c r="B1732" t="s">
        <v>18</v>
      </c>
      <c r="C1732" s="1">
        <v>42095</v>
      </c>
      <c r="D1732" t="s">
        <v>286</v>
      </c>
      <c r="E1732">
        <v>13101001</v>
      </c>
      <c r="F1732" t="s">
        <v>3551</v>
      </c>
      <c r="G1732" s="4">
        <v>42156</v>
      </c>
      <c r="H1732" t="s">
        <v>21</v>
      </c>
      <c r="I1732" s="2">
        <v>17874</v>
      </c>
      <c r="J1732">
        <v>0</v>
      </c>
      <c r="K1732" s="2">
        <v>17874</v>
      </c>
      <c r="L1732" s="3">
        <v>1</v>
      </c>
      <c r="M1732" s="2">
        <v>17874</v>
      </c>
      <c r="N1732" s="3">
        <f t="array" ref="N1732">$D$4</f>
        <v>3.55</v>
      </c>
      <c r="O1732" s="2">
        <f t="array" ref="O1732">IF(Tabela_padrão__GM_CONTAS_PAGAR_ABERTOS[[#This Row],[SIGLA_MOEDA]]="US$",Tabela_padrão__GM_CONTAS_PAGAR_ABERTOS[[#This Row],[VALOR_DOCUM]]*$D$4,Tabela_padrão__GM_CONTAS_PAGAR_ABERTOS[[#This Row],[SALDO_CONVERTIDO]])</f>
        <v>17874</v>
      </c>
      <c r="P17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2" t="s">
        <v>28</v>
      </c>
      <c r="R1732" t="s">
        <v>288</v>
      </c>
      <c r="S1732" s="1">
        <v>42557</v>
      </c>
      <c r="T1732" t="s">
        <v>3552</v>
      </c>
      <c r="U1732" s="3">
        <v>3.2080000000000002</v>
      </c>
      <c r="V1732" s="2">
        <f>Tabela_padrão__GM_CONTAS_PAGAR_ABERTOS[[#This Row],[PTAX DESEMB]]*Tabela_padrão__GM_CONTAS_PAGAR_ABERTOS[[#This Row],[VALOR_DOCUM]]</f>
        <v>57339.792000000001</v>
      </c>
    </row>
    <row r="1733" spans="1:22" hidden="1" x14ac:dyDescent="0.2">
      <c r="A1733" t="s">
        <v>285</v>
      </c>
      <c r="B1733" t="s">
        <v>18</v>
      </c>
      <c r="C1733" s="1">
        <v>42095</v>
      </c>
      <c r="D1733" t="s">
        <v>286</v>
      </c>
      <c r="E1733">
        <v>13101001</v>
      </c>
      <c r="F1733" t="s">
        <v>3553</v>
      </c>
      <c r="G1733" s="4">
        <v>42156</v>
      </c>
      <c r="H1733" t="s">
        <v>21</v>
      </c>
      <c r="I1733" s="2">
        <v>17496</v>
      </c>
      <c r="J1733">
        <v>0</v>
      </c>
      <c r="K1733" s="2">
        <v>17496</v>
      </c>
      <c r="L1733" s="3">
        <v>1</v>
      </c>
      <c r="M1733" s="2">
        <v>17496</v>
      </c>
      <c r="N1733" s="3">
        <f t="array" ref="N1733">$D$4</f>
        <v>3.55</v>
      </c>
      <c r="O1733" s="2">
        <f t="array" ref="O1733">IF(Tabela_padrão__GM_CONTAS_PAGAR_ABERTOS[[#This Row],[SIGLA_MOEDA]]="US$",Tabela_padrão__GM_CONTAS_PAGAR_ABERTOS[[#This Row],[VALOR_DOCUM]]*$D$4,Tabela_padrão__GM_CONTAS_PAGAR_ABERTOS[[#This Row],[SALDO_CONVERTIDO]])</f>
        <v>17496</v>
      </c>
      <c r="P17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3" t="s">
        <v>28</v>
      </c>
      <c r="R1733" t="s">
        <v>288</v>
      </c>
      <c r="S1733" s="1">
        <v>42557</v>
      </c>
      <c r="T1733" t="s">
        <v>3554</v>
      </c>
      <c r="U1733" s="3">
        <v>3.2080000000000002</v>
      </c>
      <c r="V1733" s="2">
        <f>Tabela_padrão__GM_CONTAS_PAGAR_ABERTOS[[#This Row],[PTAX DESEMB]]*Tabela_padrão__GM_CONTAS_PAGAR_ABERTOS[[#This Row],[VALOR_DOCUM]]</f>
        <v>56127.168000000005</v>
      </c>
    </row>
    <row r="1734" spans="1:22" hidden="1" x14ac:dyDescent="0.2">
      <c r="A1734" t="s">
        <v>285</v>
      </c>
      <c r="B1734" t="s">
        <v>18</v>
      </c>
      <c r="C1734" s="1">
        <v>42119</v>
      </c>
      <c r="D1734" t="s">
        <v>286</v>
      </c>
      <c r="E1734">
        <v>13101001</v>
      </c>
      <c r="F1734" t="s">
        <v>3555</v>
      </c>
      <c r="G1734" s="4">
        <v>42156</v>
      </c>
      <c r="H1734" t="s">
        <v>21</v>
      </c>
      <c r="I1734" s="2">
        <v>16686</v>
      </c>
      <c r="J1734">
        <v>0</v>
      </c>
      <c r="K1734" s="2">
        <v>16686</v>
      </c>
      <c r="L1734" s="3">
        <v>1</v>
      </c>
      <c r="M1734" s="2">
        <v>16686</v>
      </c>
      <c r="N1734" s="3">
        <f t="array" ref="N1734">$D$4</f>
        <v>3.55</v>
      </c>
      <c r="O1734" s="2">
        <f t="array" ref="O1734">IF(Tabela_padrão__GM_CONTAS_PAGAR_ABERTOS[[#This Row],[SIGLA_MOEDA]]="US$",Tabela_padrão__GM_CONTAS_PAGAR_ABERTOS[[#This Row],[VALOR_DOCUM]]*$D$4,Tabela_padrão__GM_CONTAS_PAGAR_ABERTOS[[#This Row],[SALDO_CONVERTIDO]])</f>
        <v>16686</v>
      </c>
      <c r="P17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4" t="s">
        <v>28</v>
      </c>
      <c r="R1734" t="s">
        <v>288</v>
      </c>
      <c r="S1734" s="1">
        <v>42557</v>
      </c>
      <c r="T1734" t="s">
        <v>3556</v>
      </c>
      <c r="U1734" s="3">
        <v>2.9744999999999999</v>
      </c>
      <c r="V1734" s="2">
        <f>Tabela_padrão__GM_CONTAS_PAGAR_ABERTOS[[#This Row],[PTAX DESEMB]]*Tabela_padrão__GM_CONTAS_PAGAR_ABERTOS[[#This Row],[VALOR_DOCUM]]</f>
        <v>49632.506999999998</v>
      </c>
    </row>
    <row r="1735" spans="1:22" hidden="1" x14ac:dyDescent="0.2">
      <c r="A1735" t="s">
        <v>285</v>
      </c>
      <c r="B1735" t="s">
        <v>18</v>
      </c>
      <c r="C1735" s="1">
        <v>42119</v>
      </c>
      <c r="D1735" t="s">
        <v>286</v>
      </c>
      <c r="E1735">
        <v>13101001</v>
      </c>
      <c r="F1735" t="s">
        <v>3557</v>
      </c>
      <c r="G1735" s="4">
        <v>42156</v>
      </c>
      <c r="H1735" t="s">
        <v>21</v>
      </c>
      <c r="I1735" s="2">
        <v>17172</v>
      </c>
      <c r="J1735">
        <v>0</v>
      </c>
      <c r="K1735" s="2">
        <v>17172</v>
      </c>
      <c r="L1735" s="3">
        <v>1</v>
      </c>
      <c r="M1735" s="2">
        <v>17172</v>
      </c>
      <c r="N1735" s="3">
        <f t="array" ref="N1735">$D$4</f>
        <v>3.55</v>
      </c>
      <c r="O1735" s="2">
        <f t="array" ref="O1735">IF(Tabela_padrão__GM_CONTAS_PAGAR_ABERTOS[[#This Row],[SIGLA_MOEDA]]="US$",Tabela_padrão__GM_CONTAS_PAGAR_ABERTOS[[#This Row],[VALOR_DOCUM]]*$D$4,Tabela_padrão__GM_CONTAS_PAGAR_ABERTOS[[#This Row],[SALDO_CONVERTIDO]])</f>
        <v>17172</v>
      </c>
      <c r="P17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5" t="s">
        <v>28</v>
      </c>
      <c r="R1735" t="s">
        <v>288</v>
      </c>
      <c r="S1735" s="1">
        <v>42557</v>
      </c>
      <c r="T1735" t="s">
        <v>3558</v>
      </c>
      <c r="U1735" s="3">
        <v>2.9744999999999999</v>
      </c>
      <c r="V1735" s="2">
        <f>Tabela_padrão__GM_CONTAS_PAGAR_ABERTOS[[#This Row],[PTAX DESEMB]]*Tabela_padrão__GM_CONTAS_PAGAR_ABERTOS[[#This Row],[VALOR_DOCUM]]</f>
        <v>51078.114000000001</v>
      </c>
    </row>
    <row r="1736" spans="1:22" hidden="1" x14ac:dyDescent="0.2">
      <c r="A1736" t="s">
        <v>17</v>
      </c>
      <c r="B1736" t="s">
        <v>18</v>
      </c>
      <c r="C1736" s="1">
        <v>41605</v>
      </c>
      <c r="D1736" t="s">
        <v>191</v>
      </c>
      <c r="E1736">
        <v>13140001</v>
      </c>
      <c r="F1736" t="s">
        <v>192</v>
      </c>
      <c r="G1736" s="4">
        <v>43231</v>
      </c>
      <c r="H1736" t="s">
        <v>66</v>
      </c>
      <c r="I1736" s="2">
        <v>23051.71</v>
      </c>
      <c r="K1736" s="2">
        <v>23051.71</v>
      </c>
      <c r="L1736" s="3">
        <v>3.2904</v>
      </c>
      <c r="M1736" s="2">
        <v>75849.346583999999</v>
      </c>
      <c r="N1736" s="3">
        <f t="array" ref="N1736">$D$4</f>
        <v>3.55</v>
      </c>
      <c r="O1736" s="2">
        <f t="array" ref="O1736">IF(Tabela_padrão__GM_CONTAS_PAGAR_ABERTOS[[#This Row],[SIGLA_MOEDA]]="US$",Tabela_padrão__GM_CONTAS_PAGAR_ABERTOS[[#This Row],[VALOR_DOCUM]]*$D$4,Tabela_padrão__GM_CONTAS_PAGAR_ABERTOS[[#This Row],[SALDO_CONVERTIDO]])</f>
        <v>81833.570499999987</v>
      </c>
      <c r="P1736" s="5">
        <f>(Tabela_padrão__GM_CONTAS_PAGAR_ABERTOS[[#This Row],[Saldo Projetado]]-Tabela_padrão__GM_CONTAS_PAGAR_ABERTOS[[#This Row],[SALDO_CONVERTIDO]])/Tabela_padrão__GM_CONTAS_PAGAR_ABERTOS[[#This Row],[Saldo Projetado]]</f>
        <v>7.3126760563380147E-2</v>
      </c>
      <c r="Q1736" t="s">
        <v>47</v>
      </c>
      <c r="R1736" t="s">
        <v>193</v>
      </c>
      <c r="S1736" s="1">
        <v>42557</v>
      </c>
      <c r="T1736" t="s">
        <v>194</v>
      </c>
      <c r="U1736" s="3">
        <v>2.3039999999999998</v>
      </c>
      <c r="V1736" s="2">
        <f>Tabela_padrão__GM_CONTAS_PAGAR_ABERTOS[[#This Row],[PTAX DESEMB]]*Tabela_padrão__GM_CONTAS_PAGAR_ABERTOS[[#This Row],[VALOR_DOCUM]]</f>
        <v>53111.139839999996</v>
      </c>
    </row>
    <row r="1737" spans="1:22" x14ac:dyDescent="0.2">
      <c r="A1737" t="s">
        <v>17</v>
      </c>
      <c r="B1737" t="s">
        <v>18</v>
      </c>
      <c r="C1737" s="1">
        <v>41605</v>
      </c>
      <c r="D1737" t="s">
        <v>191</v>
      </c>
      <c r="E1737">
        <v>19105002</v>
      </c>
      <c r="F1737" t="s">
        <v>192</v>
      </c>
      <c r="G1737" s="4">
        <v>43231</v>
      </c>
      <c r="H1737" t="s">
        <v>66</v>
      </c>
      <c r="I1737" s="2">
        <v>70982.5</v>
      </c>
      <c r="K1737" s="2">
        <v>70982.5</v>
      </c>
      <c r="L1737" s="3">
        <v>3.2904</v>
      </c>
      <c r="M1737" s="2">
        <v>233560.818</v>
      </c>
      <c r="N1737" s="3">
        <f t="array" ref="N1737">$D$4</f>
        <v>3.55</v>
      </c>
      <c r="O1737" s="2">
        <f t="array" ref="O1737">IF(Tabela_padrão__GM_CONTAS_PAGAR_ABERTOS[[#This Row],[SIGLA_MOEDA]]="US$",Tabela_padrão__GM_CONTAS_PAGAR_ABERTOS[[#This Row],[VALOR_DOCUM]]*$D$4,Tabela_padrão__GM_CONTAS_PAGAR_ABERTOS[[#This Row],[SALDO_CONVERTIDO]])</f>
        <v>251987.875</v>
      </c>
      <c r="P173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737" t="s">
        <v>1220</v>
      </c>
      <c r="R1737" t="s">
        <v>193</v>
      </c>
      <c r="S1737" s="1">
        <v>42557</v>
      </c>
      <c r="T1737" t="s">
        <v>5595</v>
      </c>
      <c r="U1737" s="3">
        <v>2.3039999999999998</v>
      </c>
      <c r="V1737" s="2">
        <f>Tabela_padrão__GM_CONTAS_PAGAR_ABERTOS[[#This Row],[PTAX DESEMB]]*Tabela_padrão__GM_CONTAS_PAGAR_ABERTOS[[#This Row],[VALOR_DOCUM]]</f>
        <v>163543.67999999999</v>
      </c>
    </row>
    <row r="1738" spans="1:22" hidden="1" x14ac:dyDescent="0.2">
      <c r="A1738" t="s">
        <v>45</v>
      </c>
      <c r="B1738" t="s">
        <v>18</v>
      </c>
      <c r="C1738" s="1">
        <v>41331</v>
      </c>
      <c r="D1738" t="s">
        <v>19</v>
      </c>
      <c r="E1738">
        <v>13140001</v>
      </c>
      <c r="F1738" t="s">
        <v>46</v>
      </c>
      <c r="G1738" s="4">
        <v>43235</v>
      </c>
      <c r="H1738" t="s">
        <v>21</v>
      </c>
      <c r="I1738" s="2">
        <v>47.51</v>
      </c>
      <c r="K1738" s="2">
        <v>47.51</v>
      </c>
      <c r="L1738" s="3">
        <v>1</v>
      </c>
      <c r="M1738" s="2">
        <v>47.51</v>
      </c>
      <c r="N1738" s="3">
        <f t="array" ref="N1738">$D$4</f>
        <v>3.55</v>
      </c>
      <c r="O1738" s="2">
        <f t="array" ref="O1738">IF(Tabela_padrão__GM_CONTAS_PAGAR_ABERTOS[[#This Row],[SIGLA_MOEDA]]="US$",Tabela_padrão__GM_CONTAS_PAGAR_ABERTOS[[#This Row],[VALOR_DOCUM]]*$D$4,Tabela_padrão__GM_CONTAS_PAGAR_ABERTOS[[#This Row],[SALDO_CONVERTIDO]])</f>
        <v>47.51</v>
      </c>
      <c r="P17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8" t="s">
        <v>47</v>
      </c>
      <c r="R1738" t="s">
        <v>48</v>
      </c>
      <c r="S1738" s="1">
        <v>42557</v>
      </c>
      <c r="T1738" t="s">
        <v>52</v>
      </c>
      <c r="U1738" s="3">
        <v>1.9676</v>
      </c>
      <c r="V1738" s="2">
        <f>Tabela_padrão__GM_CONTAS_PAGAR_ABERTOS[[#This Row],[PTAX DESEMB]]*Tabela_padrão__GM_CONTAS_PAGAR_ABERTOS[[#This Row],[VALOR_DOCUM]]</f>
        <v>93.480676000000003</v>
      </c>
    </row>
    <row r="1739" spans="1:22" hidden="1" x14ac:dyDescent="0.2">
      <c r="A1739" t="s">
        <v>17</v>
      </c>
      <c r="B1739" t="s">
        <v>18</v>
      </c>
      <c r="C1739" s="1">
        <v>41513</v>
      </c>
      <c r="D1739" t="s">
        <v>72</v>
      </c>
      <c r="E1739">
        <v>13140001</v>
      </c>
      <c r="F1739" t="s">
        <v>169</v>
      </c>
      <c r="G1739" s="4">
        <v>43235</v>
      </c>
      <c r="H1739" t="s">
        <v>21</v>
      </c>
      <c r="I1739" s="2">
        <v>4198.37</v>
      </c>
      <c r="K1739" s="2">
        <v>4198.37</v>
      </c>
      <c r="L1739" s="3">
        <v>1</v>
      </c>
      <c r="M1739" s="2">
        <v>4198.37</v>
      </c>
      <c r="N1739" s="3">
        <f t="array" ref="N1739">$D$4</f>
        <v>3.55</v>
      </c>
      <c r="O1739" s="2">
        <f t="array" ref="O1739">IF(Tabela_padrão__GM_CONTAS_PAGAR_ABERTOS[[#This Row],[SIGLA_MOEDA]]="US$",Tabela_padrão__GM_CONTAS_PAGAR_ABERTOS[[#This Row],[VALOR_DOCUM]]*$D$4,Tabela_padrão__GM_CONTAS_PAGAR_ABERTOS[[#This Row],[SALDO_CONVERTIDO]])</f>
        <v>4198.37</v>
      </c>
      <c r="P17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39" t="s">
        <v>47</v>
      </c>
      <c r="R1739" t="s">
        <v>170</v>
      </c>
      <c r="S1739" s="1">
        <v>42557</v>
      </c>
      <c r="T1739" t="s">
        <v>172</v>
      </c>
      <c r="U1739" s="3">
        <v>2.3704999999999998</v>
      </c>
      <c r="V1739" s="2">
        <f>Tabela_padrão__GM_CONTAS_PAGAR_ABERTOS[[#This Row],[PTAX DESEMB]]*Tabela_padrão__GM_CONTAS_PAGAR_ABERTOS[[#This Row],[VALOR_DOCUM]]</f>
        <v>9952.2360849999986</v>
      </c>
    </row>
    <row r="1740" spans="1:22" hidden="1" x14ac:dyDescent="0.2">
      <c r="A1740" t="s">
        <v>45</v>
      </c>
      <c r="B1740" t="s">
        <v>18</v>
      </c>
      <c r="C1740" s="1">
        <v>41771</v>
      </c>
      <c r="D1740" t="s">
        <v>122</v>
      </c>
      <c r="E1740">
        <v>19105002</v>
      </c>
      <c r="F1740" t="s">
        <v>214</v>
      </c>
      <c r="G1740" s="4">
        <v>43235</v>
      </c>
      <c r="H1740" t="s">
        <v>21</v>
      </c>
      <c r="I1740" s="2">
        <v>8166.66</v>
      </c>
      <c r="K1740" s="2">
        <v>8166.66</v>
      </c>
      <c r="L1740" s="3">
        <v>1</v>
      </c>
      <c r="M1740" s="2">
        <v>8166.66</v>
      </c>
      <c r="N1740" s="3">
        <f t="array" ref="N1740">$D$4</f>
        <v>3.55</v>
      </c>
      <c r="O1740" s="2">
        <f t="array" ref="O1740">IF(Tabela_padrão__GM_CONTAS_PAGAR_ABERTOS[[#This Row],[SIGLA_MOEDA]]="US$",Tabela_padrão__GM_CONTAS_PAGAR_ABERTOS[[#This Row],[VALOR_DOCUM]]*$D$4,Tabela_padrão__GM_CONTAS_PAGAR_ABERTOS[[#This Row],[SALDO_CONVERTIDO]])</f>
        <v>8166.66</v>
      </c>
      <c r="P17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0" t="s">
        <v>211</v>
      </c>
      <c r="R1740" t="s">
        <v>215</v>
      </c>
      <c r="S1740" s="1">
        <v>42557</v>
      </c>
      <c r="T1740" t="s">
        <v>218</v>
      </c>
      <c r="U1740" s="3">
        <v>2.2191999999999998</v>
      </c>
      <c r="V1740" s="2">
        <f>Tabela_padrão__GM_CONTAS_PAGAR_ABERTOS[[#This Row],[PTAX DESEMB]]*Tabela_padrão__GM_CONTAS_PAGAR_ABERTOS[[#This Row],[VALOR_DOCUM]]</f>
        <v>18123.451871999998</v>
      </c>
    </row>
    <row r="1741" spans="1:22" hidden="1" x14ac:dyDescent="0.2">
      <c r="A1741" t="s">
        <v>17</v>
      </c>
      <c r="B1741" t="s">
        <v>18</v>
      </c>
      <c r="C1741" s="1">
        <v>42138</v>
      </c>
      <c r="D1741" t="s">
        <v>60</v>
      </c>
      <c r="E1741">
        <v>19105002</v>
      </c>
      <c r="F1741" t="s">
        <v>302</v>
      </c>
      <c r="G1741" s="4">
        <v>43235</v>
      </c>
      <c r="H1741" t="s">
        <v>21</v>
      </c>
      <c r="I1741" s="2">
        <v>267600</v>
      </c>
      <c r="K1741" s="2">
        <v>267600</v>
      </c>
      <c r="L1741" s="3">
        <v>1</v>
      </c>
      <c r="M1741" s="2">
        <v>267600</v>
      </c>
      <c r="N1741" s="3">
        <f t="array" ref="N1741">$D$4</f>
        <v>3.55</v>
      </c>
      <c r="O1741" s="2">
        <f t="array" ref="O1741">IF(Tabela_padrão__GM_CONTAS_PAGAR_ABERTOS[[#This Row],[SIGLA_MOEDA]]="US$",Tabela_padrão__GM_CONTAS_PAGAR_ABERTOS[[#This Row],[VALOR_DOCUM]]*$D$4,Tabela_padrão__GM_CONTAS_PAGAR_ABERTOS[[#This Row],[SALDO_CONVERTIDO]])</f>
        <v>267600</v>
      </c>
      <c r="P17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1" t="s">
        <v>62</v>
      </c>
      <c r="R1741" t="s">
        <v>303</v>
      </c>
      <c r="S1741" s="1">
        <v>42557</v>
      </c>
      <c r="T1741" t="s">
        <v>304</v>
      </c>
      <c r="U1741" s="3">
        <v>3.0103</v>
      </c>
      <c r="V1741" s="2">
        <f>Tabela_padrão__GM_CONTAS_PAGAR_ABERTOS[[#This Row],[PTAX DESEMB]]*Tabela_padrão__GM_CONTAS_PAGAR_ABERTOS[[#This Row],[VALOR_DOCUM]]</f>
        <v>805556.28</v>
      </c>
    </row>
    <row r="1742" spans="1:22" hidden="1" x14ac:dyDescent="0.2">
      <c r="A1742" t="s">
        <v>17</v>
      </c>
      <c r="B1742" t="s">
        <v>18</v>
      </c>
      <c r="C1742" s="1">
        <v>42150</v>
      </c>
      <c r="D1742" t="s">
        <v>60</v>
      </c>
      <c r="E1742">
        <v>13140001</v>
      </c>
      <c r="F1742" t="s">
        <v>315</v>
      </c>
      <c r="G1742" s="4">
        <v>43235</v>
      </c>
      <c r="H1742" t="s">
        <v>21</v>
      </c>
      <c r="I1742" s="2">
        <v>46423.86</v>
      </c>
      <c r="K1742" s="2">
        <v>46423.86</v>
      </c>
      <c r="L1742" s="3">
        <v>1</v>
      </c>
      <c r="M1742" s="2">
        <v>46423.86</v>
      </c>
      <c r="N1742" s="3">
        <f t="array" ref="N1742">$D$4</f>
        <v>3.55</v>
      </c>
      <c r="O1742" s="2">
        <f t="array" ref="O1742">IF(Tabela_padrão__GM_CONTAS_PAGAR_ABERTOS[[#This Row],[SIGLA_MOEDA]]="US$",Tabela_padrão__GM_CONTAS_PAGAR_ABERTOS[[#This Row],[VALOR_DOCUM]]*$D$4,Tabela_padrão__GM_CONTAS_PAGAR_ABERTOS[[#This Row],[SALDO_CONVERTIDO]])</f>
        <v>46423.86</v>
      </c>
      <c r="P17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2" t="s">
        <v>47</v>
      </c>
      <c r="R1742" t="s">
        <v>316</v>
      </c>
      <c r="S1742" s="1">
        <v>42557</v>
      </c>
      <c r="T1742" t="s">
        <v>317</v>
      </c>
      <c r="U1742" s="3">
        <v>3.1212</v>
      </c>
      <c r="V1742" s="2">
        <f>Tabela_padrão__GM_CONTAS_PAGAR_ABERTOS[[#This Row],[PTAX DESEMB]]*Tabela_padrão__GM_CONTAS_PAGAR_ABERTOS[[#This Row],[VALOR_DOCUM]]</f>
        <v>144898.151832</v>
      </c>
    </row>
    <row r="1743" spans="1:22" hidden="1" x14ac:dyDescent="0.2">
      <c r="A1743" t="s">
        <v>285</v>
      </c>
      <c r="B1743" t="s">
        <v>18</v>
      </c>
      <c r="C1743" s="1">
        <v>42186</v>
      </c>
      <c r="D1743" t="s">
        <v>286</v>
      </c>
      <c r="E1743">
        <v>13101001</v>
      </c>
      <c r="F1743" t="s">
        <v>3566</v>
      </c>
      <c r="G1743" s="4">
        <v>42248</v>
      </c>
      <c r="H1743" t="s">
        <v>21</v>
      </c>
      <c r="I1743" s="2">
        <v>19872</v>
      </c>
      <c r="J1743">
        <v>0</v>
      </c>
      <c r="K1743" s="2">
        <v>19872</v>
      </c>
      <c r="L1743" s="3">
        <v>1</v>
      </c>
      <c r="M1743" s="2">
        <v>19872</v>
      </c>
      <c r="N1743" s="3">
        <f t="array" ref="N1743">$D$4</f>
        <v>3.55</v>
      </c>
      <c r="O1743" s="2">
        <f t="array" ref="O1743">IF(Tabela_padrão__GM_CONTAS_PAGAR_ABERTOS[[#This Row],[SIGLA_MOEDA]]="US$",Tabela_padrão__GM_CONTAS_PAGAR_ABERTOS[[#This Row],[VALOR_DOCUM]]*$D$4,Tabela_padrão__GM_CONTAS_PAGAR_ABERTOS[[#This Row],[SALDO_CONVERTIDO]])</f>
        <v>19872</v>
      </c>
      <c r="P17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3" t="s">
        <v>28</v>
      </c>
      <c r="R1743" t="s">
        <v>321</v>
      </c>
      <c r="S1743" s="1">
        <v>42557</v>
      </c>
      <c r="T1743" t="s">
        <v>3567</v>
      </c>
      <c r="U1743" s="3">
        <v>3.1025999999999998</v>
      </c>
      <c r="V1743" s="2">
        <f>Tabela_padrão__GM_CONTAS_PAGAR_ABERTOS[[#This Row],[PTAX DESEMB]]*Tabela_padrão__GM_CONTAS_PAGAR_ABERTOS[[#This Row],[VALOR_DOCUM]]</f>
        <v>61654.867199999993</v>
      </c>
    </row>
    <row r="1744" spans="1:22" hidden="1" x14ac:dyDescent="0.2">
      <c r="A1744" t="s">
        <v>45</v>
      </c>
      <c r="B1744" t="s">
        <v>18</v>
      </c>
      <c r="C1744" s="1">
        <v>41332</v>
      </c>
      <c r="D1744" t="s">
        <v>19</v>
      </c>
      <c r="E1744">
        <v>19105002</v>
      </c>
      <c r="F1744" t="s">
        <v>46</v>
      </c>
      <c r="G1744" s="4">
        <v>43235</v>
      </c>
      <c r="H1744" t="s">
        <v>21</v>
      </c>
      <c r="I1744" s="2">
        <v>5386.36</v>
      </c>
      <c r="K1744" s="2">
        <v>5386.36</v>
      </c>
      <c r="L1744" s="3">
        <v>1</v>
      </c>
      <c r="M1744" s="2">
        <v>5386.36</v>
      </c>
      <c r="N1744" s="3">
        <f t="array" ref="N1744">$D$4</f>
        <v>3.55</v>
      </c>
      <c r="O1744" s="2">
        <f t="array" ref="O1744">IF(Tabela_padrão__GM_CONTAS_PAGAR_ABERTOS[[#This Row],[SIGLA_MOEDA]]="US$",Tabela_padrão__GM_CONTAS_PAGAR_ABERTOS[[#This Row],[VALOR_DOCUM]]*$D$4,Tabela_padrão__GM_CONTAS_PAGAR_ABERTOS[[#This Row],[SALDO_CONVERTIDO]])</f>
        <v>5386.36</v>
      </c>
      <c r="P17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4" t="s">
        <v>22</v>
      </c>
      <c r="R1744" t="s">
        <v>48</v>
      </c>
      <c r="S1744" s="1">
        <v>42557</v>
      </c>
      <c r="T1744" t="s">
        <v>1131</v>
      </c>
      <c r="U1744" s="3">
        <v>1.9818</v>
      </c>
      <c r="V1744" s="2">
        <f>Tabela_padrão__GM_CONTAS_PAGAR_ABERTOS[[#This Row],[PTAX DESEMB]]*Tabela_padrão__GM_CONTAS_PAGAR_ABERTOS[[#This Row],[VALOR_DOCUM]]</f>
        <v>10674.688247999999</v>
      </c>
    </row>
    <row r="1745" spans="1:22" hidden="1" x14ac:dyDescent="0.2">
      <c r="A1745" t="s">
        <v>17</v>
      </c>
      <c r="B1745" t="s">
        <v>323</v>
      </c>
      <c r="C1745" s="1">
        <v>42186</v>
      </c>
      <c r="D1745" t="s">
        <v>324</v>
      </c>
      <c r="E1745">
        <v>13103005</v>
      </c>
      <c r="F1745" t="s">
        <v>328</v>
      </c>
      <c r="G1745" s="4">
        <v>42610</v>
      </c>
      <c r="H1745" t="s">
        <v>21</v>
      </c>
      <c r="I1745" s="2">
        <v>1900</v>
      </c>
      <c r="K1745" s="2">
        <v>1900</v>
      </c>
      <c r="L1745" s="3">
        <v>1</v>
      </c>
      <c r="M1745" s="2">
        <v>1900</v>
      </c>
      <c r="N1745" s="3">
        <f t="array" ref="N1745">$D$4</f>
        <v>3.55</v>
      </c>
      <c r="O1745" s="2">
        <f t="array" ref="O1745">IF(Tabela_padrão__GM_CONTAS_PAGAR_ABERTOS[[#This Row],[SIGLA_MOEDA]]="US$",Tabela_padrão__GM_CONTAS_PAGAR_ABERTOS[[#This Row],[VALOR_DOCUM]]*$D$4,Tabela_padrão__GM_CONTAS_PAGAR_ABERTOS[[#This Row],[SALDO_CONVERTIDO]])</f>
        <v>1900</v>
      </c>
      <c r="P17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5" t="s">
        <v>28</v>
      </c>
      <c r="R1745" t="s">
        <v>326</v>
      </c>
      <c r="S1745" s="1">
        <v>42557</v>
      </c>
      <c r="T1745" t="s">
        <v>3569</v>
      </c>
      <c r="U1745" s="3">
        <v>3.1025999999999998</v>
      </c>
      <c r="V1745" s="2">
        <f>Tabela_padrão__GM_CONTAS_PAGAR_ABERTOS[[#This Row],[PTAX DESEMB]]*Tabela_padrão__GM_CONTAS_PAGAR_ABERTOS[[#This Row],[VALOR_DOCUM]]</f>
        <v>5894.94</v>
      </c>
    </row>
    <row r="1746" spans="1:22" hidden="1" x14ac:dyDescent="0.2">
      <c r="A1746" t="s">
        <v>17</v>
      </c>
      <c r="B1746" t="s">
        <v>323</v>
      </c>
      <c r="C1746" s="1">
        <v>42186</v>
      </c>
      <c r="D1746" t="s">
        <v>324</v>
      </c>
      <c r="E1746">
        <v>13103005</v>
      </c>
      <c r="F1746" t="s">
        <v>328</v>
      </c>
      <c r="G1746" s="4">
        <v>42641</v>
      </c>
      <c r="H1746" t="s">
        <v>21</v>
      </c>
      <c r="I1746" s="2">
        <v>1900</v>
      </c>
      <c r="K1746" s="2">
        <v>1900</v>
      </c>
      <c r="L1746" s="3">
        <v>1</v>
      </c>
      <c r="M1746" s="2">
        <v>1900</v>
      </c>
      <c r="N1746" s="3">
        <f t="array" ref="N1746">$D$4</f>
        <v>3.55</v>
      </c>
      <c r="O1746" s="2">
        <f t="array" ref="O1746">IF(Tabela_padrão__GM_CONTAS_PAGAR_ABERTOS[[#This Row],[SIGLA_MOEDA]]="US$",Tabela_padrão__GM_CONTAS_PAGAR_ABERTOS[[#This Row],[VALOR_DOCUM]]*$D$4,Tabela_padrão__GM_CONTAS_PAGAR_ABERTOS[[#This Row],[SALDO_CONVERTIDO]])</f>
        <v>1900</v>
      </c>
      <c r="P17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6" t="s">
        <v>28</v>
      </c>
      <c r="R1746" t="s">
        <v>326</v>
      </c>
      <c r="S1746" s="1">
        <v>42557</v>
      </c>
      <c r="T1746" t="s">
        <v>3570</v>
      </c>
      <c r="U1746" s="3">
        <v>3.1025999999999998</v>
      </c>
      <c r="V1746" s="2">
        <f>Tabela_padrão__GM_CONTAS_PAGAR_ABERTOS[[#This Row],[PTAX DESEMB]]*Tabela_padrão__GM_CONTAS_PAGAR_ABERTOS[[#This Row],[VALOR_DOCUM]]</f>
        <v>5894.94</v>
      </c>
    </row>
    <row r="1747" spans="1:22" hidden="1" x14ac:dyDescent="0.2">
      <c r="A1747" t="s">
        <v>17</v>
      </c>
      <c r="B1747" t="s">
        <v>18</v>
      </c>
      <c r="C1747" s="1">
        <v>41323</v>
      </c>
      <c r="D1747" t="s">
        <v>60</v>
      </c>
      <c r="E1747">
        <v>19105002</v>
      </c>
      <c r="F1747" t="s">
        <v>61</v>
      </c>
      <c r="G1747" s="4">
        <v>43235</v>
      </c>
      <c r="H1747" t="s">
        <v>21</v>
      </c>
      <c r="I1747" s="2">
        <v>799394.29</v>
      </c>
      <c r="K1747" s="2">
        <v>799394.29</v>
      </c>
      <c r="L1747" s="3">
        <v>1</v>
      </c>
      <c r="M1747" s="2">
        <v>799394.29</v>
      </c>
      <c r="N1747" s="3">
        <f t="array" ref="N1747">$D$4</f>
        <v>3.55</v>
      </c>
      <c r="O1747" s="2">
        <f t="array" ref="O1747">IF(Tabela_padrão__GM_CONTAS_PAGAR_ABERTOS[[#This Row],[SIGLA_MOEDA]]="US$",Tabela_padrão__GM_CONTAS_PAGAR_ABERTOS[[#This Row],[VALOR_DOCUM]]*$D$4,Tabela_padrão__GM_CONTAS_PAGAR_ABERTOS[[#This Row],[SALDO_CONVERTIDO]])</f>
        <v>799394.29</v>
      </c>
      <c r="P17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7" t="s">
        <v>62</v>
      </c>
      <c r="R1747" t="s">
        <v>63</v>
      </c>
      <c r="S1747" s="1">
        <v>42557</v>
      </c>
      <c r="T1747" t="s">
        <v>1136</v>
      </c>
      <c r="U1747" s="3">
        <v>1.96</v>
      </c>
      <c r="V1747" s="2">
        <f>Tabela_padrão__GM_CONTAS_PAGAR_ABERTOS[[#This Row],[PTAX DESEMB]]*Tabela_padrão__GM_CONTAS_PAGAR_ABERTOS[[#This Row],[VALOR_DOCUM]]</f>
        <v>1566812.8084</v>
      </c>
    </row>
    <row r="1748" spans="1:22" hidden="1" x14ac:dyDescent="0.2">
      <c r="A1748" t="s">
        <v>17</v>
      </c>
      <c r="B1748" t="s">
        <v>18</v>
      </c>
      <c r="C1748" s="1">
        <v>41669</v>
      </c>
      <c r="D1748" t="s">
        <v>60</v>
      </c>
      <c r="E1748">
        <v>13140001</v>
      </c>
      <c r="F1748" t="s">
        <v>1226</v>
      </c>
      <c r="G1748" s="4">
        <v>43235</v>
      </c>
      <c r="H1748" t="s">
        <v>21</v>
      </c>
      <c r="I1748" s="2">
        <v>6644.6</v>
      </c>
      <c r="K1748" s="2">
        <v>6644.6</v>
      </c>
      <c r="L1748" s="3">
        <v>1</v>
      </c>
      <c r="M1748" s="2">
        <v>6644.6</v>
      </c>
      <c r="N1748" s="3">
        <f t="array" ref="N1748">$D$4</f>
        <v>3.55</v>
      </c>
      <c r="O1748" s="2">
        <f t="array" ref="O1748">IF(Tabela_padrão__GM_CONTAS_PAGAR_ABERTOS[[#This Row],[SIGLA_MOEDA]]="US$",Tabela_padrão__GM_CONTAS_PAGAR_ABERTOS[[#This Row],[VALOR_DOCUM]]*$D$4,Tabela_padrão__GM_CONTAS_PAGAR_ABERTOS[[#This Row],[SALDO_CONVERTIDO]])</f>
        <v>6644.6</v>
      </c>
      <c r="P17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8" t="s">
        <v>47</v>
      </c>
      <c r="R1748" t="s">
        <v>1227</v>
      </c>
      <c r="S1748" s="1">
        <v>42557</v>
      </c>
      <c r="T1748" t="s">
        <v>1230</v>
      </c>
      <c r="U1748" s="3">
        <v>2.4397000000000002</v>
      </c>
      <c r="V1748" s="2">
        <f>Tabela_padrão__GM_CONTAS_PAGAR_ABERTOS[[#This Row],[PTAX DESEMB]]*Tabela_padrão__GM_CONTAS_PAGAR_ABERTOS[[#This Row],[VALOR_DOCUM]]</f>
        <v>16210.830620000002</v>
      </c>
    </row>
    <row r="1749" spans="1:22" hidden="1" x14ac:dyDescent="0.2">
      <c r="A1749" t="s">
        <v>17</v>
      </c>
      <c r="B1749" t="s">
        <v>18</v>
      </c>
      <c r="C1749" s="1">
        <v>41348</v>
      </c>
      <c r="D1749" t="s">
        <v>72</v>
      </c>
      <c r="E1749">
        <v>19105002</v>
      </c>
      <c r="F1749" t="s">
        <v>199</v>
      </c>
      <c r="G1749" s="4">
        <v>43235</v>
      </c>
      <c r="H1749" t="s">
        <v>21</v>
      </c>
      <c r="I1749" s="2">
        <v>405000</v>
      </c>
      <c r="K1749" s="2">
        <v>405000</v>
      </c>
      <c r="L1749" s="3">
        <v>1</v>
      </c>
      <c r="M1749" s="2">
        <v>405000</v>
      </c>
      <c r="N1749" s="3">
        <f t="array" ref="N1749">$D$4</f>
        <v>3.55</v>
      </c>
      <c r="O1749" s="2">
        <f t="array" ref="O1749">IF(Tabela_padrão__GM_CONTAS_PAGAR_ABERTOS[[#This Row],[SIGLA_MOEDA]]="US$",Tabela_padrão__GM_CONTAS_PAGAR_ABERTOS[[#This Row],[VALOR_DOCUM]]*$D$4,Tabela_padrão__GM_CONTAS_PAGAR_ABERTOS[[#This Row],[SALDO_CONVERTIDO]])</f>
        <v>405000</v>
      </c>
      <c r="P17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49" t="s">
        <v>196</v>
      </c>
      <c r="R1749" t="s">
        <v>200</v>
      </c>
      <c r="S1749" s="1">
        <v>42557</v>
      </c>
      <c r="T1749" t="s">
        <v>1231</v>
      </c>
      <c r="U1749" s="3">
        <v>1.9676</v>
      </c>
      <c r="V1749" s="2">
        <f>Tabela_padrão__GM_CONTAS_PAGAR_ABERTOS[[#This Row],[PTAX DESEMB]]*Tabela_padrão__GM_CONTAS_PAGAR_ABERTOS[[#This Row],[VALOR_DOCUM]]</f>
        <v>796878</v>
      </c>
    </row>
    <row r="1750" spans="1:22" hidden="1" x14ac:dyDescent="0.2">
      <c r="A1750" t="s">
        <v>17</v>
      </c>
      <c r="B1750" t="s">
        <v>25</v>
      </c>
      <c r="C1750" s="1">
        <v>41865</v>
      </c>
      <c r="D1750" t="s">
        <v>60</v>
      </c>
      <c r="E1750">
        <v>19105002</v>
      </c>
      <c r="F1750" t="s">
        <v>241</v>
      </c>
      <c r="G1750" s="4">
        <v>43235</v>
      </c>
      <c r="H1750" t="s">
        <v>21</v>
      </c>
      <c r="I1750" s="2">
        <v>752234.99</v>
      </c>
      <c r="J1750">
        <v>239062.5</v>
      </c>
      <c r="K1750" s="2">
        <v>513172.49</v>
      </c>
      <c r="L1750" s="3">
        <v>1</v>
      </c>
      <c r="M1750" s="2">
        <v>513172.49</v>
      </c>
      <c r="N1750" s="3">
        <f t="array" ref="N1750">$D$4</f>
        <v>3.55</v>
      </c>
      <c r="O1750" s="2">
        <f t="array" ref="O1750">IF(Tabela_padrão__GM_CONTAS_PAGAR_ABERTOS[[#This Row],[SIGLA_MOEDA]]="US$",Tabela_padrão__GM_CONTAS_PAGAR_ABERTOS[[#This Row],[VALOR_DOCUM]]*$D$4,Tabela_padrão__GM_CONTAS_PAGAR_ABERTOS[[#This Row],[SALDO_CONVERTIDO]])</f>
        <v>513172.49</v>
      </c>
      <c r="P17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0" t="s">
        <v>62</v>
      </c>
      <c r="R1750" t="s">
        <v>242</v>
      </c>
      <c r="S1750" s="1">
        <v>42557</v>
      </c>
      <c r="T1750" t="s">
        <v>1261</v>
      </c>
      <c r="U1750" s="3">
        <v>2.2692000000000001</v>
      </c>
      <c r="V1750" s="2">
        <f>Tabela_padrão__GM_CONTAS_PAGAR_ABERTOS[[#This Row],[PTAX DESEMB]]*Tabela_padrão__GM_CONTAS_PAGAR_ABERTOS[[#This Row],[VALOR_DOCUM]]</f>
        <v>1706971.639308</v>
      </c>
    </row>
    <row r="1751" spans="1:22" hidden="1" x14ac:dyDescent="0.2">
      <c r="A1751" t="s">
        <v>45</v>
      </c>
      <c r="B1751" t="s">
        <v>18</v>
      </c>
      <c r="C1751" s="1">
        <v>41925</v>
      </c>
      <c r="D1751" t="s">
        <v>122</v>
      </c>
      <c r="E1751">
        <v>19105002</v>
      </c>
      <c r="F1751" t="s">
        <v>248</v>
      </c>
      <c r="G1751" s="4">
        <v>43235</v>
      </c>
      <c r="H1751" t="s">
        <v>21</v>
      </c>
      <c r="I1751" s="2">
        <v>3033.33</v>
      </c>
      <c r="K1751" s="2">
        <v>3033.33</v>
      </c>
      <c r="L1751" s="3">
        <v>1</v>
      </c>
      <c r="M1751" s="2">
        <v>3033.33</v>
      </c>
      <c r="N1751" s="3">
        <f t="array" ref="N1751">$D$4</f>
        <v>3.55</v>
      </c>
      <c r="O1751" s="2">
        <f t="array" ref="O1751">IF(Tabela_padrão__GM_CONTAS_PAGAR_ABERTOS[[#This Row],[SIGLA_MOEDA]]="US$",Tabela_padrão__GM_CONTAS_PAGAR_ABERTOS[[#This Row],[VALOR_DOCUM]]*$D$4,Tabela_padrão__GM_CONTAS_PAGAR_ABERTOS[[#This Row],[SALDO_CONVERTIDO]])</f>
        <v>3033.33</v>
      </c>
      <c r="P17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1" t="s">
        <v>211</v>
      </c>
      <c r="R1751" t="s">
        <v>249</v>
      </c>
      <c r="S1751" s="1">
        <v>42557</v>
      </c>
      <c r="T1751" t="s">
        <v>1266</v>
      </c>
      <c r="U1751" s="3">
        <v>2.4102999999999999</v>
      </c>
      <c r="V1751" s="2">
        <f>Tabela_padrão__GM_CONTAS_PAGAR_ABERTOS[[#This Row],[PTAX DESEMB]]*Tabela_padrão__GM_CONTAS_PAGAR_ABERTOS[[#This Row],[VALOR_DOCUM]]</f>
        <v>7311.235298999999</v>
      </c>
    </row>
    <row r="1752" spans="1:22" hidden="1" x14ac:dyDescent="0.2">
      <c r="A1752" t="s">
        <v>17</v>
      </c>
      <c r="B1752" t="s">
        <v>18</v>
      </c>
      <c r="C1752" s="1">
        <v>42220</v>
      </c>
      <c r="D1752" t="s">
        <v>352</v>
      </c>
      <c r="E1752">
        <v>13106006</v>
      </c>
      <c r="F1752" t="s">
        <v>353</v>
      </c>
      <c r="G1752" s="4">
        <v>42561</v>
      </c>
      <c r="H1752" t="s">
        <v>21</v>
      </c>
      <c r="I1752" s="2">
        <v>2000</v>
      </c>
      <c r="K1752" s="2">
        <v>2000</v>
      </c>
      <c r="L1752" s="3">
        <v>1</v>
      </c>
      <c r="M1752" s="2">
        <v>2000</v>
      </c>
      <c r="N1752" s="3">
        <f t="array" ref="N1752">$D$4</f>
        <v>3.55</v>
      </c>
      <c r="O1752" s="2">
        <f t="array" ref="O1752">IF(Tabela_padrão__GM_CONTAS_PAGAR_ABERTOS[[#This Row],[SIGLA_MOEDA]]="US$",Tabela_padrão__GM_CONTAS_PAGAR_ABERTOS[[#This Row],[VALOR_DOCUM]]*$D$4,Tabela_padrão__GM_CONTAS_PAGAR_ABERTOS[[#This Row],[SALDO_CONVERTIDO]])</f>
        <v>2000</v>
      </c>
      <c r="P17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2" t="s">
        <v>354</v>
      </c>
      <c r="R1752" t="s">
        <v>355</v>
      </c>
      <c r="S1752" s="1">
        <v>42557</v>
      </c>
      <c r="T1752" t="s">
        <v>3578</v>
      </c>
      <c r="U1752" s="3">
        <v>3.4424999999999999</v>
      </c>
      <c r="V1752" s="2">
        <f>Tabela_padrão__GM_CONTAS_PAGAR_ABERTOS[[#This Row],[PTAX DESEMB]]*Tabela_padrão__GM_CONTAS_PAGAR_ABERTOS[[#This Row],[VALOR_DOCUM]]</f>
        <v>6885</v>
      </c>
    </row>
    <row r="1753" spans="1:22" hidden="1" x14ac:dyDescent="0.2">
      <c r="A1753" t="s">
        <v>17</v>
      </c>
      <c r="B1753" t="s">
        <v>18</v>
      </c>
      <c r="C1753" s="1">
        <v>42220</v>
      </c>
      <c r="D1753" t="s">
        <v>357</v>
      </c>
      <c r="E1753">
        <v>13106006</v>
      </c>
      <c r="F1753" t="s">
        <v>353</v>
      </c>
      <c r="G1753" s="4">
        <v>42561</v>
      </c>
      <c r="H1753" t="s">
        <v>21</v>
      </c>
      <c r="I1753" s="2">
        <v>2000</v>
      </c>
      <c r="K1753" s="2">
        <v>2000</v>
      </c>
      <c r="L1753" s="3">
        <v>1</v>
      </c>
      <c r="M1753" s="2">
        <v>2000</v>
      </c>
      <c r="N1753" s="3">
        <f t="array" ref="N1753">$D$4</f>
        <v>3.55</v>
      </c>
      <c r="O1753" s="2">
        <f t="array" ref="O1753">IF(Tabela_padrão__GM_CONTAS_PAGAR_ABERTOS[[#This Row],[SIGLA_MOEDA]]="US$",Tabela_padrão__GM_CONTAS_PAGAR_ABERTOS[[#This Row],[VALOR_DOCUM]]*$D$4,Tabela_padrão__GM_CONTAS_PAGAR_ABERTOS[[#This Row],[SALDO_CONVERTIDO]])</f>
        <v>2000</v>
      </c>
      <c r="P17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3" t="s">
        <v>354</v>
      </c>
      <c r="R1753" t="s">
        <v>358</v>
      </c>
      <c r="S1753" s="1">
        <v>42557</v>
      </c>
      <c r="T1753" t="s">
        <v>3579</v>
      </c>
      <c r="U1753" s="3">
        <v>3.4424999999999999</v>
      </c>
      <c r="V1753" s="2">
        <f>Tabela_padrão__GM_CONTAS_PAGAR_ABERTOS[[#This Row],[PTAX DESEMB]]*Tabela_padrão__GM_CONTAS_PAGAR_ABERTOS[[#This Row],[VALOR_DOCUM]]</f>
        <v>6885</v>
      </c>
    </row>
    <row r="1754" spans="1:22" hidden="1" x14ac:dyDescent="0.2">
      <c r="A1754" t="s">
        <v>17</v>
      </c>
      <c r="B1754" t="s">
        <v>18</v>
      </c>
      <c r="C1754" s="1">
        <v>42220</v>
      </c>
      <c r="D1754" t="s">
        <v>357</v>
      </c>
      <c r="E1754">
        <v>13106006</v>
      </c>
      <c r="F1754" t="s">
        <v>353</v>
      </c>
      <c r="G1754" s="4">
        <v>42988</v>
      </c>
      <c r="H1754" t="s">
        <v>21</v>
      </c>
      <c r="I1754" s="2">
        <v>2000</v>
      </c>
      <c r="K1754" s="2">
        <v>2000</v>
      </c>
      <c r="L1754" s="3">
        <v>1</v>
      </c>
      <c r="M1754" s="2">
        <v>2000</v>
      </c>
      <c r="N1754" s="3">
        <f t="array" ref="N1754">$D$4</f>
        <v>3.55</v>
      </c>
      <c r="O1754" s="2">
        <f t="array" ref="O1754">IF(Tabela_padrão__GM_CONTAS_PAGAR_ABERTOS[[#This Row],[SIGLA_MOEDA]]="US$",Tabela_padrão__GM_CONTAS_PAGAR_ABERTOS[[#This Row],[VALOR_DOCUM]]*$D$4,Tabela_padrão__GM_CONTAS_PAGAR_ABERTOS[[#This Row],[SALDO_CONVERTIDO]])</f>
        <v>2000</v>
      </c>
      <c r="P17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4" t="s">
        <v>354</v>
      </c>
      <c r="R1754" t="s">
        <v>358</v>
      </c>
      <c r="S1754" s="1">
        <v>42557</v>
      </c>
      <c r="T1754" t="s">
        <v>3580</v>
      </c>
      <c r="U1754" s="3">
        <v>3.4424999999999999</v>
      </c>
      <c r="V1754" s="2">
        <f>Tabela_padrão__GM_CONTAS_PAGAR_ABERTOS[[#This Row],[PTAX DESEMB]]*Tabela_padrão__GM_CONTAS_PAGAR_ABERTOS[[#This Row],[VALOR_DOCUM]]</f>
        <v>6885</v>
      </c>
    </row>
    <row r="1755" spans="1:22" hidden="1" x14ac:dyDescent="0.2">
      <c r="A1755" t="s">
        <v>285</v>
      </c>
      <c r="B1755" t="s">
        <v>18</v>
      </c>
      <c r="C1755" s="1">
        <v>42256</v>
      </c>
      <c r="D1755" t="s">
        <v>286</v>
      </c>
      <c r="E1755">
        <v>13101001</v>
      </c>
      <c r="F1755" t="s">
        <v>3581</v>
      </c>
      <c r="G1755" s="4">
        <v>42317</v>
      </c>
      <c r="H1755" t="s">
        <v>21</v>
      </c>
      <c r="I1755" s="2">
        <v>4960</v>
      </c>
      <c r="J1755">
        <v>0</v>
      </c>
      <c r="K1755" s="2">
        <v>4960</v>
      </c>
      <c r="L1755" s="3">
        <v>1</v>
      </c>
      <c r="M1755" s="2">
        <v>4960</v>
      </c>
      <c r="N1755" s="3">
        <f t="array" ref="N1755">$D$4</f>
        <v>3.55</v>
      </c>
      <c r="O1755" s="2">
        <f t="array" ref="O1755">IF(Tabela_padrão__GM_CONTAS_PAGAR_ABERTOS[[#This Row],[SIGLA_MOEDA]]="US$",Tabela_padrão__GM_CONTAS_PAGAR_ABERTOS[[#This Row],[VALOR_DOCUM]]*$D$4,Tabela_padrão__GM_CONTAS_PAGAR_ABERTOS[[#This Row],[SALDO_CONVERTIDO]])</f>
        <v>4960</v>
      </c>
      <c r="P17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5" t="s">
        <v>28</v>
      </c>
      <c r="R1755" t="s">
        <v>342</v>
      </c>
      <c r="S1755" s="1">
        <v>42557</v>
      </c>
      <c r="T1755" t="s">
        <v>3582</v>
      </c>
      <c r="U1755" s="3">
        <v>3.8028</v>
      </c>
      <c r="V1755" s="2">
        <f>Tabela_padrão__GM_CONTAS_PAGAR_ABERTOS[[#This Row],[PTAX DESEMB]]*Tabela_padrão__GM_CONTAS_PAGAR_ABERTOS[[#This Row],[VALOR_DOCUM]]</f>
        <v>18861.887999999999</v>
      </c>
    </row>
    <row r="1756" spans="1:22" hidden="1" x14ac:dyDescent="0.2">
      <c r="A1756" t="s">
        <v>285</v>
      </c>
      <c r="B1756" t="s">
        <v>18</v>
      </c>
      <c r="C1756" s="1">
        <v>42256</v>
      </c>
      <c r="D1756" t="s">
        <v>286</v>
      </c>
      <c r="E1756">
        <v>13101001</v>
      </c>
      <c r="F1756" t="s">
        <v>696</v>
      </c>
      <c r="G1756" s="4">
        <v>42317</v>
      </c>
      <c r="H1756" t="s">
        <v>21</v>
      </c>
      <c r="I1756" s="2">
        <v>8760</v>
      </c>
      <c r="J1756">
        <v>0</v>
      </c>
      <c r="K1756" s="2">
        <v>8760</v>
      </c>
      <c r="L1756" s="3">
        <v>1</v>
      </c>
      <c r="M1756" s="2">
        <v>8760</v>
      </c>
      <c r="N1756" s="3">
        <f t="array" ref="N1756">$D$4</f>
        <v>3.55</v>
      </c>
      <c r="O1756" s="2">
        <f t="array" ref="O1756">IF(Tabela_padrão__GM_CONTAS_PAGAR_ABERTOS[[#This Row],[SIGLA_MOEDA]]="US$",Tabela_padrão__GM_CONTAS_PAGAR_ABERTOS[[#This Row],[VALOR_DOCUM]]*$D$4,Tabela_padrão__GM_CONTAS_PAGAR_ABERTOS[[#This Row],[SALDO_CONVERTIDO]])</f>
        <v>8760</v>
      </c>
      <c r="P17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6" t="s">
        <v>28</v>
      </c>
      <c r="R1756" t="s">
        <v>1328</v>
      </c>
      <c r="S1756" s="1">
        <v>42557</v>
      </c>
      <c r="T1756" t="s">
        <v>3583</v>
      </c>
      <c r="U1756" s="3">
        <v>3.8028</v>
      </c>
      <c r="V1756" s="2">
        <f>Tabela_padrão__GM_CONTAS_PAGAR_ABERTOS[[#This Row],[PTAX DESEMB]]*Tabela_padrão__GM_CONTAS_PAGAR_ABERTOS[[#This Row],[VALOR_DOCUM]]</f>
        <v>33312.527999999998</v>
      </c>
    </row>
    <row r="1757" spans="1:22" hidden="1" x14ac:dyDescent="0.2">
      <c r="A1757" t="s">
        <v>17</v>
      </c>
      <c r="B1757" t="s">
        <v>18</v>
      </c>
      <c r="C1757" s="1">
        <v>42109</v>
      </c>
      <c r="D1757" t="s">
        <v>60</v>
      </c>
      <c r="E1757">
        <v>19105002</v>
      </c>
      <c r="F1757" t="s">
        <v>1288</v>
      </c>
      <c r="G1757" s="4">
        <v>43235</v>
      </c>
      <c r="H1757" t="s">
        <v>21</v>
      </c>
      <c r="I1757" s="2">
        <v>258428.57</v>
      </c>
      <c r="K1757" s="2">
        <v>258428.57</v>
      </c>
      <c r="L1757" s="3">
        <v>1</v>
      </c>
      <c r="M1757" s="2">
        <v>258428.57</v>
      </c>
      <c r="N1757" s="3">
        <f t="array" ref="N1757">$D$4</f>
        <v>3.55</v>
      </c>
      <c r="O1757" s="2">
        <f t="array" ref="O1757">IF(Tabela_padrão__GM_CONTAS_PAGAR_ABERTOS[[#This Row],[SIGLA_MOEDA]]="US$",Tabela_padrão__GM_CONTAS_PAGAR_ABERTOS[[#This Row],[VALOR_DOCUM]]*$D$4,Tabela_padrão__GM_CONTAS_PAGAR_ABERTOS[[#This Row],[SALDO_CONVERTIDO]])</f>
        <v>258428.57</v>
      </c>
      <c r="P17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7" t="s">
        <v>62</v>
      </c>
      <c r="R1757" t="s">
        <v>1289</v>
      </c>
      <c r="S1757" s="1">
        <v>42557</v>
      </c>
      <c r="T1757" t="s">
        <v>1292</v>
      </c>
      <c r="U1757" s="3">
        <v>3.0880000000000001</v>
      </c>
      <c r="V1757" s="2">
        <f>Tabela_padrão__GM_CONTAS_PAGAR_ABERTOS[[#This Row],[PTAX DESEMB]]*Tabela_padrão__GM_CONTAS_PAGAR_ABERTOS[[#This Row],[VALOR_DOCUM]]</f>
        <v>798027.42416000005</v>
      </c>
    </row>
    <row r="1758" spans="1:22" hidden="1" x14ac:dyDescent="0.2">
      <c r="A1758" t="s">
        <v>17</v>
      </c>
      <c r="B1758" t="s">
        <v>18</v>
      </c>
      <c r="C1758" s="1">
        <v>42138</v>
      </c>
      <c r="D1758" t="s">
        <v>60</v>
      </c>
      <c r="E1758">
        <v>13140001</v>
      </c>
      <c r="F1758" t="s">
        <v>302</v>
      </c>
      <c r="G1758" s="4">
        <v>43235</v>
      </c>
      <c r="H1758" t="s">
        <v>21</v>
      </c>
      <c r="I1758" s="2">
        <v>23620.53</v>
      </c>
      <c r="K1758" s="2">
        <v>23620.53</v>
      </c>
      <c r="L1758" s="3">
        <v>1</v>
      </c>
      <c r="M1758" s="2">
        <v>23620.53</v>
      </c>
      <c r="N1758" s="3">
        <f t="array" ref="N1758">$D$4</f>
        <v>3.55</v>
      </c>
      <c r="O1758" s="2">
        <f t="array" ref="O1758">IF(Tabela_padrão__GM_CONTAS_PAGAR_ABERTOS[[#This Row],[SIGLA_MOEDA]]="US$",Tabela_padrão__GM_CONTAS_PAGAR_ABERTOS[[#This Row],[VALOR_DOCUM]]*$D$4,Tabela_padrão__GM_CONTAS_PAGAR_ABERTOS[[#This Row],[SALDO_CONVERTIDO]])</f>
        <v>23620.53</v>
      </c>
      <c r="P17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8" t="s">
        <v>47</v>
      </c>
      <c r="R1758" t="s">
        <v>303</v>
      </c>
      <c r="S1758" s="1">
        <v>42557</v>
      </c>
      <c r="T1758" t="s">
        <v>1305</v>
      </c>
      <c r="U1758" s="3">
        <v>3.0103</v>
      </c>
      <c r="V1758" s="2">
        <f>Tabela_padrão__GM_CONTAS_PAGAR_ABERTOS[[#This Row],[PTAX DESEMB]]*Tabela_padrão__GM_CONTAS_PAGAR_ABERTOS[[#This Row],[VALOR_DOCUM]]</f>
        <v>71104.881458999997</v>
      </c>
    </row>
    <row r="1759" spans="1:22" hidden="1" x14ac:dyDescent="0.2">
      <c r="A1759" t="s">
        <v>17</v>
      </c>
      <c r="B1759" t="s">
        <v>18</v>
      </c>
      <c r="C1759" s="1">
        <v>41669</v>
      </c>
      <c r="D1759" t="s">
        <v>60</v>
      </c>
      <c r="E1759">
        <v>13140001</v>
      </c>
      <c r="F1759" t="s">
        <v>1223</v>
      </c>
      <c r="G1759" s="4">
        <v>43235</v>
      </c>
      <c r="H1759" t="s">
        <v>21</v>
      </c>
      <c r="I1759" s="2">
        <v>40356.800000000003</v>
      </c>
      <c r="K1759" s="2">
        <v>40356.800000000003</v>
      </c>
      <c r="L1759" s="3">
        <v>1</v>
      </c>
      <c r="M1759" s="2">
        <v>40356.800000000003</v>
      </c>
      <c r="N1759" s="3">
        <f t="array" ref="N1759">$D$4</f>
        <v>3.55</v>
      </c>
      <c r="O1759" s="2">
        <f t="array" ref="O1759">IF(Tabela_padrão__GM_CONTAS_PAGAR_ABERTOS[[#This Row],[SIGLA_MOEDA]]="US$",Tabela_padrão__GM_CONTAS_PAGAR_ABERTOS[[#This Row],[VALOR_DOCUM]]*$D$4,Tabela_padrão__GM_CONTAS_PAGAR_ABERTOS[[#This Row],[SALDO_CONVERTIDO]])</f>
        <v>40356.800000000003</v>
      </c>
      <c r="P17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59" t="s">
        <v>47</v>
      </c>
      <c r="R1759" t="s">
        <v>1224</v>
      </c>
      <c r="S1759" s="1">
        <v>42557</v>
      </c>
      <c r="T1759" t="s">
        <v>2018</v>
      </c>
      <c r="U1759" s="3">
        <v>2.4397000000000002</v>
      </c>
      <c r="V1759" s="2">
        <f>Tabela_padrão__GM_CONTAS_PAGAR_ABERTOS[[#This Row],[PTAX DESEMB]]*Tabela_padrão__GM_CONTAS_PAGAR_ABERTOS[[#This Row],[VALOR_DOCUM]]</f>
        <v>98458.484960000016</v>
      </c>
    </row>
    <row r="1760" spans="1:22" hidden="1" x14ac:dyDescent="0.2">
      <c r="A1760" t="s">
        <v>17</v>
      </c>
      <c r="B1760" t="s">
        <v>18</v>
      </c>
      <c r="C1760" s="1">
        <v>41669</v>
      </c>
      <c r="D1760" t="s">
        <v>60</v>
      </c>
      <c r="E1760">
        <v>19105002</v>
      </c>
      <c r="F1760" t="s">
        <v>1226</v>
      </c>
      <c r="G1760" s="4">
        <v>43235</v>
      </c>
      <c r="H1760" t="s">
        <v>21</v>
      </c>
      <c r="I1760" s="2">
        <v>93600</v>
      </c>
      <c r="K1760" s="2">
        <v>93600</v>
      </c>
      <c r="L1760" s="3">
        <v>1</v>
      </c>
      <c r="M1760" s="2">
        <v>93600</v>
      </c>
      <c r="N1760" s="3">
        <f t="array" ref="N1760">$D$4</f>
        <v>3.55</v>
      </c>
      <c r="O1760" s="2">
        <f t="array" ref="O1760">IF(Tabela_padrão__GM_CONTAS_PAGAR_ABERTOS[[#This Row],[SIGLA_MOEDA]]="US$",Tabela_padrão__GM_CONTAS_PAGAR_ABERTOS[[#This Row],[VALOR_DOCUM]]*$D$4,Tabela_padrão__GM_CONTAS_PAGAR_ABERTOS[[#This Row],[SALDO_CONVERTIDO]])</f>
        <v>93600</v>
      </c>
      <c r="P17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0" t="s">
        <v>62</v>
      </c>
      <c r="R1760" t="s">
        <v>1227</v>
      </c>
      <c r="S1760" s="1">
        <v>42557</v>
      </c>
      <c r="T1760" t="s">
        <v>2019</v>
      </c>
      <c r="U1760" s="3">
        <v>2.4397000000000002</v>
      </c>
      <c r="V1760" s="2">
        <f>Tabela_padrão__GM_CONTAS_PAGAR_ABERTOS[[#This Row],[PTAX DESEMB]]*Tabela_padrão__GM_CONTAS_PAGAR_ABERTOS[[#This Row],[VALOR_DOCUM]]</f>
        <v>228355.92</v>
      </c>
    </row>
    <row r="1761" spans="1:22" hidden="1" x14ac:dyDescent="0.2">
      <c r="A1761" t="s">
        <v>17</v>
      </c>
      <c r="B1761" t="s">
        <v>18</v>
      </c>
      <c r="C1761" s="1">
        <v>41654</v>
      </c>
      <c r="D1761" t="s">
        <v>72</v>
      </c>
      <c r="E1761">
        <v>13140001</v>
      </c>
      <c r="F1761" t="s">
        <v>2021</v>
      </c>
      <c r="G1761" s="4">
        <v>43235</v>
      </c>
      <c r="H1761" t="s">
        <v>21</v>
      </c>
      <c r="I1761" s="2">
        <v>1717.05</v>
      </c>
      <c r="K1761" s="2">
        <v>1717.05</v>
      </c>
      <c r="L1761" s="3">
        <v>1</v>
      </c>
      <c r="M1761" s="2">
        <v>1717.05</v>
      </c>
      <c r="N1761" s="3">
        <f t="array" ref="N1761">$D$4</f>
        <v>3.55</v>
      </c>
      <c r="O1761" s="2">
        <f t="array" ref="O1761">IF(Tabela_padrão__GM_CONTAS_PAGAR_ABERTOS[[#This Row],[SIGLA_MOEDA]]="US$",Tabela_padrão__GM_CONTAS_PAGAR_ABERTOS[[#This Row],[VALOR_DOCUM]]*$D$4,Tabela_padrão__GM_CONTAS_PAGAR_ABERTOS[[#This Row],[SALDO_CONVERTIDO]])</f>
        <v>1717.05</v>
      </c>
      <c r="P17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1" t="s">
        <v>47</v>
      </c>
      <c r="R1761" t="s">
        <v>2022</v>
      </c>
      <c r="S1761" s="1">
        <v>42557</v>
      </c>
      <c r="T1761" t="s">
        <v>2023</v>
      </c>
      <c r="U1761" s="3">
        <v>2.3616999999999999</v>
      </c>
      <c r="V1761" s="2">
        <f>Tabela_padrão__GM_CONTAS_PAGAR_ABERTOS[[#This Row],[PTAX DESEMB]]*Tabela_padrão__GM_CONTAS_PAGAR_ABERTOS[[#This Row],[VALOR_DOCUM]]</f>
        <v>4055.1569849999996</v>
      </c>
    </row>
    <row r="1762" spans="1:22" hidden="1" x14ac:dyDescent="0.2">
      <c r="A1762" t="s">
        <v>45</v>
      </c>
      <c r="B1762" t="s">
        <v>18</v>
      </c>
      <c r="C1762" s="1">
        <v>41768</v>
      </c>
      <c r="D1762" t="s">
        <v>122</v>
      </c>
      <c r="E1762">
        <v>19105002</v>
      </c>
      <c r="F1762" t="s">
        <v>210</v>
      </c>
      <c r="G1762" s="4">
        <v>43235</v>
      </c>
      <c r="H1762" t="s">
        <v>21</v>
      </c>
      <c r="I1762" s="2">
        <v>5083.33</v>
      </c>
      <c r="K1762" s="2">
        <v>5083.33</v>
      </c>
      <c r="L1762" s="3">
        <v>1</v>
      </c>
      <c r="M1762" s="2">
        <v>5083.33</v>
      </c>
      <c r="N1762" s="3">
        <f t="array" ref="N1762">$D$4</f>
        <v>3.55</v>
      </c>
      <c r="O1762" s="2">
        <f t="array" ref="O1762">IF(Tabela_padrão__GM_CONTAS_PAGAR_ABERTOS[[#This Row],[SIGLA_MOEDA]]="US$",Tabela_padrão__GM_CONTAS_PAGAR_ABERTOS[[#This Row],[VALOR_DOCUM]]*$D$4,Tabela_padrão__GM_CONTAS_PAGAR_ABERTOS[[#This Row],[SALDO_CONVERTIDO]])</f>
        <v>5083.33</v>
      </c>
      <c r="P17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2" t="s">
        <v>211</v>
      </c>
      <c r="R1762" t="s">
        <v>212</v>
      </c>
      <c r="S1762" s="1">
        <v>42557</v>
      </c>
      <c r="T1762" t="s">
        <v>2037</v>
      </c>
      <c r="U1762" s="3">
        <v>2.2107000000000001</v>
      </c>
      <c r="V1762" s="2">
        <f>Tabela_padrão__GM_CONTAS_PAGAR_ABERTOS[[#This Row],[PTAX DESEMB]]*Tabela_padrão__GM_CONTAS_PAGAR_ABERTOS[[#This Row],[VALOR_DOCUM]]</f>
        <v>11237.717631</v>
      </c>
    </row>
    <row r="1763" spans="1:22" hidden="1" x14ac:dyDescent="0.2">
      <c r="A1763" t="s">
        <v>17</v>
      </c>
      <c r="B1763" t="s">
        <v>25</v>
      </c>
      <c r="C1763" s="1">
        <v>42290</v>
      </c>
      <c r="D1763" t="s">
        <v>3590</v>
      </c>
      <c r="E1763">
        <v>13101001</v>
      </c>
      <c r="F1763" t="s">
        <v>3591</v>
      </c>
      <c r="G1763" s="4">
        <v>42643</v>
      </c>
      <c r="H1763" t="s">
        <v>66</v>
      </c>
      <c r="I1763" s="2">
        <v>57960</v>
      </c>
      <c r="J1763">
        <v>0</v>
      </c>
      <c r="K1763" s="2">
        <v>57960</v>
      </c>
      <c r="L1763" s="3">
        <v>3.2904</v>
      </c>
      <c r="M1763" s="2">
        <v>190711.584</v>
      </c>
      <c r="N1763" s="3">
        <f t="array" ref="N1763">$D$4</f>
        <v>3.55</v>
      </c>
      <c r="O1763" s="2">
        <f t="array" ref="O1763">IF(Tabela_padrão__GM_CONTAS_PAGAR_ABERTOS[[#This Row],[SIGLA_MOEDA]]="US$",Tabela_padrão__GM_CONTAS_PAGAR_ABERTOS[[#This Row],[VALOR_DOCUM]]*$D$4,Tabela_padrão__GM_CONTAS_PAGAR_ABERTOS[[#This Row],[SALDO_CONVERTIDO]])</f>
        <v>205758</v>
      </c>
      <c r="P1763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1763" t="s">
        <v>28</v>
      </c>
      <c r="R1763" t="s">
        <v>3592</v>
      </c>
      <c r="S1763" s="1">
        <v>42557</v>
      </c>
      <c r="T1763" t="s">
        <v>3593</v>
      </c>
      <c r="U1763" s="3">
        <v>3.7385999999999999</v>
      </c>
      <c r="V1763" s="2">
        <f>Tabela_padrão__GM_CONTAS_PAGAR_ABERTOS[[#This Row],[PTAX DESEMB]]*Tabela_padrão__GM_CONTAS_PAGAR_ABERTOS[[#This Row],[VALOR_DOCUM]]</f>
        <v>216689.25599999999</v>
      </c>
    </row>
    <row r="1764" spans="1:22" hidden="1" x14ac:dyDescent="0.2">
      <c r="A1764" t="s">
        <v>17</v>
      </c>
      <c r="B1764" t="s">
        <v>25</v>
      </c>
      <c r="C1764" s="1">
        <v>42297</v>
      </c>
      <c r="D1764" t="s">
        <v>2890</v>
      </c>
      <c r="E1764">
        <v>13101001</v>
      </c>
      <c r="F1764" t="s">
        <v>3594</v>
      </c>
      <c r="G1764" s="4">
        <v>42633</v>
      </c>
      <c r="H1764" t="s">
        <v>66</v>
      </c>
      <c r="I1764" s="2">
        <v>79500</v>
      </c>
      <c r="J1764">
        <v>0</v>
      </c>
      <c r="K1764" s="2">
        <v>79500</v>
      </c>
      <c r="L1764" s="3">
        <v>3.2904</v>
      </c>
      <c r="M1764" s="2">
        <v>261586.8</v>
      </c>
      <c r="N1764" s="3">
        <f t="array" ref="N1764">$D$4</f>
        <v>3.55</v>
      </c>
      <c r="O1764" s="2">
        <f t="array" ref="O1764">IF(Tabela_padrão__GM_CONTAS_PAGAR_ABERTOS[[#This Row],[SIGLA_MOEDA]]="US$",Tabela_padrão__GM_CONTAS_PAGAR_ABERTOS[[#This Row],[VALOR_DOCUM]]*$D$4,Tabela_padrão__GM_CONTAS_PAGAR_ABERTOS[[#This Row],[SALDO_CONVERTIDO]])</f>
        <v>282225</v>
      </c>
      <c r="P1764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1764" t="s">
        <v>28</v>
      </c>
      <c r="R1764" t="s">
        <v>3595</v>
      </c>
      <c r="S1764" s="1">
        <v>42557</v>
      </c>
      <c r="T1764" t="s">
        <v>3596</v>
      </c>
      <c r="U1764" s="3">
        <v>3.9015</v>
      </c>
      <c r="V1764" s="2">
        <f>Tabela_padrão__GM_CONTAS_PAGAR_ABERTOS[[#This Row],[PTAX DESEMB]]*Tabela_padrão__GM_CONTAS_PAGAR_ABERTOS[[#This Row],[VALOR_DOCUM]]</f>
        <v>310169.25</v>
      </c>
    </row>
    <row r="1765" spans="1:22" hidden="1" x14ac:dyDescent="0.2">
      <c r="A1765" t="s">
        <v>17</v>
      </c>
      <c r="B1765" t="s">
        <v>160</v>
      </c>
      <c r="C1765" s="1">
        <v>42327</v>
      </c>
      <c r="D1765" t="s">
        <v>400</v>
      </c>
      <c r="E1765">
        <v>13101001</v>
      </c>
      <c r="F1765" t="s">
        <v>3597</v>
      </c>
      <c r="G1765" s="4">
        <v>42643</v>
      </c>
      <c r="H1765" t="s">
        <v>66</v>
      </c>
      <c r="I1765" s="2">
        <v>21250</v>
      </c>
      <c r="J1765">
        <v>0</v>
      </c>
      <c r="K1765" s="2">
        <v>21250</v>
      </c>
      <c r="L1765" s="3">
        <v>3.2904</v>
      </c>
      <c r="M1765" s="2">
        <v>69921</v>
      </c>
      <c r="N1765" s="3">
        <f t="array" ref="N1765">$D$4</f>
        <v>3.55</v>
      </c>
      <c r="O1765" s="2">
        <f t="array" ref="O1765">IF(Tabela_padrão__GM_CONTAS_PAGAR_ABERTOS[[#This Row],[SIGLA_MOEDA]]="US$",Tabela_padrão__GM_CONTAS_PAGAR_ABERTOS[[#This Row],[VALOR_DOCUM]]*$D$4,Tabela_padrão__GM_CONTAS_PAGAR_ABERTOS[[#This Row],[SALDO_CONVERTIDO]])</f>
        <v>75437.5</v>
      </c>
      <c r="P176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765" t="s">
        <v>28</v>
      </c>
      <c r="R1765" t="s">
        <v>402</v>
      </c>
      <c r="S1765" s="1">
        <v>42557</v>
      </c>
      <c r="T1765" t="s">
        <v>3598</v>
      </c>
      <c r="U1765" s="3">
        <v>3.7921</v>
      </c>
      <c r="V1765" s="2">
        <f>Tabela_padrão__GM_CONTAS_PAGAR_ABERTOS[[#This Row],[PTAX DESEMB]]*Tabela_padrão__GM_CONTAS_PAGAR_ABERTOS[[#This Row],[VALOR_DOCUM]]</f>
        <v>80582.125</v>
      </c>
    </row>
    <row r="1766" spans="1:22" hidden="1" x14ac:dyDescent="0.2">
      <c r="A1766" t="s">
        <v>17</v>
      </c>
      <c r="B1766" t="s">
        <v>25</v>
      </c>
      <c r="C1766" s="1">
        <v>41645</v>
      </c>
      <c r="D1766" t="s">
        <v>408</v>
      </c>
      <c r="E1766">
        <v>13101008</v>
      </c>
      <c r="F1766" t="s">
        <v>27</v>
      </c>
      <c r="G1766" s="4">
        <v>42460</v>
      </c>
      <c r="H1766" t="s">
        <v>21</v>
      </c>
      <c r="I1766" s="2">
        <v>183680</v>
      </c>
      <c r="J1766">
        <v>102428.8</v>
      </c>
      <c r="K1766" s="2">
        <v>81251.199999999997</v>
      </c>
      <c r="L1766" s="3">
        <v>1</v>
      </c>
      <c r="M1766" s="2">
        <v>81251.199999999997</v>
      </c>
      <c r="N1766" s="3">
        <f t="array" ref="N1766">$D$4</f>
        <v>3.55</v>
      </c>
      <c r="O1766" s="2">
        <f t="array" ref="O1766">IF(Tabela_padrão__GM_CONTAS_PAGAR_ABERTOS[[#This Row],[SIGLA_MOEDA]]="US$",Tabela_padrão__GM_CONTAS_PAGAR_ABERTOS[[#This Row],[VALOR_DOCUM]]*$D$4,Tabela_padrão__GM_CONTAS_PAGAR_ABERTOS[[#This Row],[SALDO_CONVERTIDO]])</f>
        <v>81251.199999999997</v>
      </c>
      <c r="P17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6" t="s">
        <v>409</v>
      </c>
      <c r="R1766" t="s">
        <v>3599</v>
      </c>
      <c r="S1766" s="1">
        <v>42557</v>
      </c>
      <c r="T1766" t="s">
        <v>3600</v>
      </c>
      <c r="U1766" s="3">
        <v>2.3740999999999999</v>
      </c>
      <c r="V1766" s="2">
        <f>Tabela_padrão__GM_CONTAS_PAGAR_ABERTOS[[#This Row],[PTAX DESEMB]]*Tabela_padrão__GM_CONTAS_PAGAR_ABERTOS[[#This Row],[VALOR_DOCUM]]</f>
        <v>436074.68799999997</v>
      </c>
    </row>
    <row r="1767" spans="1:22" hidden="1" x14ac:dyDescent="0.2">
      <c r="A1767" t="s">
        <v>17</v>
      </c>
      <c r="B1767" t="s">
        <v>160</v>
      </c>
      <c r="C1767" s="1">
        <v>42265</v>
      </c>
      <c r="D1767" t="s">
        <v>400</v>
      </c>
      <c r="E1767">
        <v>13101001</v>
      </c>
      <c r="F1767" t="s">
        <v>3601</v>
      </c>
      <c r="G1767" s="4">
        <v>42643</v>
      </c>
      <c r="H1767" t="s">
        <v>66</v>
      </c>
      <c r="I1767" s="2">
        <v>6605</v>
      </c>
      <c r="J1767">
        <v>0</v>
      </c>
      <c r="K1767" s="2">
        <v>6605</v>
      </c>
      <c r="L1767" s="3">
        <v>3.2904</v>
      </c>
      <c r="M1767" s="2">
        <v>21733.092000000001</v>
      </c>
      <c r="N1767" s="3">
        <f t="array" ref="N1767">$D$4</f>
        <v>3.55</v>
      </c>
      <c r="O1767" s="2">
        <f t="array" ref="O1767">IF(Tabela_padrão__GM_CONTAS_PAGAR_ABERTOS[[#This Row],[SIGLA_MOEDA]]="US$",Tabela_padrão__GM_CONTAS_PAGAR_ABERTOS[[#This Row],[VALOR_DOCUM]]*$D$4,Tabela_padrão__GM_CONTAS_PAGAR_ABERTOS[[#This Row],[SALDO_CONVERTIDO]])</f>
        <v>23447.75</v>
      </c>
      <c r="P1767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1767" t="s">
        <v>28</v>
      </c>
      <c r="R1767" t="s">
        <v>2895</v>
      </c>
      <c r="S1767" s="1">
        <v>42557</v>
      </c>
      <c r="T1767" t="s">
        <v>3602</v>
      </c>
      <c r="U1767" s="3">
        <v>3.8921000000000001</v>
      </c>
      <c r="V1767" s="2">
        <f>Tabela_padrão__GM_CONTAS_PAGAR_ABERTOS[[#This Row],[PTAX DESEMB]]*Tabela_padrão__GM_CONTAS_PAGAR_ABERTOS[[#This Row],[VALOR_DOCUM]]</f>
        <v>25707.320500000002</v>
      </c>
    </row>
    <row r="1768" spans="1:22" hidden="1" x14ac:dyDescent="0.2">
      <c r="A1768" t="s">
        <v>45</v>
      </c>
      <c r="B1768" t="s">
        <v>18</v>
      </c>
      <c r="C1768" s="1">
        <v>41823</v>
      </c>
      <c r="D1768" t="s">
        <v>72</v>
      </c>
      <c r="E1768">
        <v>13140001</v>
      </c>
      <c r="F1768" t="s">
        <v>233</v>
      </c>
      <c r="G1768" s="4">
        <v>43235</v>
      </c>
      <c r="H1768" t="s">
        <v>21</v>
      </c>
      <c r="I1768" s="2">
        <v>746.69</v>
      </c>
      <c r="K1768" s="2">
        <v>746.69</v>
      </c>
      <c r="L1768" s="3">
        <v>1</v>
      </c>
      <c r="M1768" s="2">
        <v>746.69</v>
      </c>
      <c r="N1768" s="3">
        <f t="array" ref="N1768">$D$4</f>
        <v>3.55</v>
      </c>
      <c r="O1768" s="2">
        <f t="array" ref="O1768">IF(Tabela_padrão__GM_CONTAS_PAGAR_ABERTOS[[#This Row],[SIGLA_MOEDA]]="US$",Tabela_padrão__GM_CONTAS_PAGAR_ABERTOS[[#This Row],[VALOR_DOCUM]]*$D$4,Tabela_padrão__GM_CONTAS_PAGAR_ABERTOS[[#This Row],[SALDO_CONVERTIDO]])</f>
        <v>746.69</v>
      </c>
      <c r="P17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8" t="s">
        <v>47</v>
      </c>
      <c r="R1768" t="s">
        <v>234</v>
      </c>
      <c r="S1768" s="1">
        <v>42557</v>
      </c>
      <c r="T1768" t="s">
        <v>2057</v>
      </c>
      <c r="U1768" s="3">
        <v>2.2134</v>
      </c>
      <c r="V1768" s="2">
        <f>Tabela_padrão__GM_CONTAS_PAGAR_ABERTOS[[#This Row],[PTAX DESEMB]]*Tabela_padrão__GM_CONTAS_PAGAR_ABERTOS[[#This Row],[VALOR_DOCUM]]</f>
        <v>1652.7236460000001</v>
      </c>
    </row>
    <row r="1769" spans="1:22" hidden="1" x14ac:dyDescent="0.2">
      <c r="A1769" t="s">
        <v>17</v>
      </c>
      <c r="B1769" t="s">
        <v>18</v>
      </c>
      <c r="C1769" s="1">
        <v>42138</v>
      </c>
      <c r="D1769" t="s">
        <v>60</v>
      </c>
      <c r="E1769">
        <v>13140001</v>
      </c>
      <c r="F1769" t="s">
        <v>296</v>
      </c>
      <c r="G1769" s="4">
        <v>43235</v>
      </c>
      <c r="H1769" t="s">
        <v>21</v>
      </c>
      <c r="I1769" s="2">
        <v>84076.22</v>
      </c>
      <c r="K1769" s="2">
        <v>84076.22</v>
      </c>
      <c r="L1769" s="3">
        <v>1</v>
      </c>
      <c r="M1769" s="2">
        <v>84076.22</v>
      </c>
      <c r="N1769" s="3">
        <f t="array" ref="N1769">$D$4</f>
        <v>3.55</v>
      </c>
      <c r="O1769" s="2">
        <f t="array" ref="O1769">IF(Tabela_padrão__GM_CONTAS_PAGAR_ABERTOS[[#This Row],[SIGLA_MOEDA]]="US$",Tabela_padrão__GM_CONTAS_PAGAR_ABERTOS[[#This Row],[VALOR_DOCUM]]*$D$4,Tabela_padrão__GM_CONTAS_PAGAR_ABERTOS[[#This Row],[SALDO_CONVERTIDO]])</f>
        <v>84076.22</v>
      </c>
      <c r="P17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69" t="s">
        <v>47</v>
      </c>
      <c r="R1769" t="s">
        <v>297</v>
      </c>
      <c r="S1769" s="1">
        <v>42557</v>
      </c>
      <c r="T1769" t="s">
        <v>2113</v>
      </c>
      <c r="U1769" s="3">
        <v>3.0103</v>
      </c>
      <c r="V1769" s="2">
        <f>Tabela_padrão__GM_CONTAS_PAGAR_ABERTOS[[#This Row],[PTAX DESEMB]]*Tabela_padrão__GM_CONTAS_PAGAR_ABERTOS[[#This Row],[VALOR_DOCUM]]</f>
        <v>253094.645066</v>
      </c>
    </row>
    <row r="1770" spans="1:22" hidden="1" x14ac:dyDescent="0.2">
      <c r="A1770" t="s">
        <v>17</v>
      </c>
      <c r="B1770" t="s">
        <v>18</v>
      </c>
      <c r="C1770" s="1">
        <v>42376</v>
      </c>
      <c r="D1770" t="s">
        <v>429</v>
      </c>
      <c r="E1770">
        <v>13180004</v>
      </c>
      <c r="F1770" t="s">
        <v>430</v>
      </c>
      <c r="G1770" s="4">
        <v>42709</v>
      </c>
      <c r="H1770" t="s">
        <v>21</v>
      </c>
      <c r="I1770" s="2">
        <v>30000</v>
      </c>
      <c r="K1770" s="2">
        <v>30000</v>
      </c>
      <c r="L1770" s="3">
        <v>1</v>
      </c>
      <c r="M1770" s="2">
        <v>30000</v>
      </c>
      <c r="N1770" s="3">
        <f t="array" ref="N1770">$D$4</f>
        <v>3.55</v>
      </c>
      <c r="O1770" s="2">
        <f t="array" ref="O1770">IF(Tabela_padrão__GM_CONTAS_PAGAR_ABERTOS[[#This Row],[SIGLA_MOEDA]]="US$",Tabela_padrão__GM_CONTAS_PAGAR_ABERTOS[[#This Row],[VALOR_DOCUM]]*$D$4,Tabela_padrão__GM_CONTAS_PAGAR_ABERTOS[[#This Row],[SALDO_CONVERTIDO]])</f>
        <v>30000</v>
      </c>
      <c r="P17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0" t="s">
        <v>414</v>
      </c>
      <c r="R1770" t="s">
        <v>431</v>
      </c>
      <c r="S1770" s="1">
        <v>42557</v>
      </c>
      <c r="T1770" t="s">
        <v>3605</v>
      </c>
      <c r="U1770" s="3">
        <v>4.0303000000000004</v>
      </c>
      <c r="V1770" s="2">
        <f>Tabela_padrão__GM_CONTAS_PAGAR_ABERTOS[[#This Row],[PTAX DESEMB]]*Tabela_padrão__GM_CONTAS_PAGAR_ABERTOS[[#This Row],[VALOR_DOCUM]]</f>
        <v>120909.00000000001</v>
      </c>
    </row>
    <row r="1771" spans="1:22" hidden="1" x14ac:dyDescent="0.2">
      <c r="A1771" t="s">
        <v>17</v>
      </c>
      <c r="B1771" t="s">
        <v>323</v>
      </c>
      <c r="C1771" s="1">
        <v>42374</v>
      </c>
      <c r="D1771" t="s">
        <v>433</v>
      </c>
      <c r="E1771">
        <v>13115012</v>
      </c>
      <c r="F1771" t="s">
        <v>438</v>
      </c>
      <c r="G1771" s="4">
        <v>42653</v>
      </c>
      <c r="H1771" t="s">
        <v>21</v>
      </c>
      <c r="I1771" s="2">
        <v>850</v>
      </c>
      <c r="K1771" s="2">
        <v>850</v>
      </c>
      <c r="L1771" s="3">
        <v>1</v>
      </c>
      <c r="M1771" s="2">
        <v>850</v>
      </c>
      <c r="N1771" s="3">
        <f t="array" ref="N1771">$D$4</f>
        <v>3.55</v>
      </c>
      <c r="O1771" s="2">
        <f t="array" ref="O1771">IF(Tabela_padrão__GM_CONTAS_PAGAR_ABERTOS[[#This Row],[SIGLA_MOEDA]]="US$",Tabela_padrão__GM_CONTAS_PAGAR_ABERTOS[[#This Row],[VALOR_DOCUM]]*$D$4,Tabela_padrão__GM_CONTAS_PAGAR_ABERTOS[[#This Row],[SALDO_CONVERTIDO]])</f>
        <v>850</v>
      </c>
      <c r="P17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1" t="s">
        <v>435</v>
      </c>
      <c r="R1771" t="s">
        <v>439</v>
      </c>
      <c r="S1771" s="1">
        <v>42557</v>
      </c>
      <c r="T1771" t="s">
        <v>3606</v>
      </c>
      <c r="U1771" s="3">
        <v>4.0387000000000004</v>
      </c>
      <c r="V1771" s="2">
        <f>Tabela_padrão__GM_CONTAS_PAGAR_ABERTOS[[#This Row],[PTAX DESEMB]]*Tabela_padrão__GM_CONTAS_PAGAR_ABERTOS[[#This Row],[VALOR_DOCUM]]</f>
        <v>3432.8950000000004</v>
      </c>
    </row>
    <row r="1772" spans="1:22" hidden="1" x14ac:dyDescent="0.2">
      <c r="A1772" t="s">
        <v>17</v>
      </c>
      <c r="B1772" t="s">
        <v>323</v>
      </c>
      <c r="C1772" s="1">
        <v>42374</v>
      </c>
      <c r="D1772" t="s">
        <v>433</v>
      </c>
      <c r="E1772">
        <v>13115012</v>
      </c>
      <c r="F1772" t="s">
        <v>438</v>
      </c>
      <c r="G1772" s="4">
        <v>42714</v>
      </c>
      <c r="H1772" t="s">
        <v>21</v>
      </c>
      <c r="I1772" s="2">
        <v>850</v>
      </c>
      <c r="K1772" s="2">
        <v>850</v>
      </c>
      <c r="L1772" s="3">
        <v>1</v>
      </c>
      <c r="M1772" s="2">
        <v>850</v>
      </c>
      <c r="N1772" s="3">
        <f t="array" ref="N1772">$D$4</f>
        <v>3.55</v>
      </c>
      <c r="O1772" s="2">
        <f t="array" ref="O1772">IF(Tabela_padrão__GM_CONTAS_PAGAR_ABERTOS[[#This Row],[SIGLA_MOEDA]]="US$",Tabela_padrão__GM_CONTAS_PAGAR_ABERTOS[[#This Row],[VALOR_DOCUM]]*$D$4,Tabela_padrão__GM_CONTAS_PAGAR_ABERTOS[[#This Row],[SALDO_CONVERTIDO]])</f>
        <v>850</v>
      </c>
      <c r="P17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2" t="s">
        <v>435</v>
      </c>
      <c r="R1772" t="s">
        <v>439</v>
      </c>
      <c r="S1772" s="1">
        <v>42557</v>
      </c>
      <c r="T1772" t="s">
        <v>3607</v>
      </c>
      <c r="U1772" s="3">
        <v>4.0387000000000004</v>
      </c>
      <c r="V1772" s="2">
        <f>Tabela_padrão__GM_CONTAS_PAGAR_ABERTOS[[#This Row],[PTAX DESEMB]]*Tabela_padrão__GM_CONTAS_PAGAR_ABERTOS[[#This Row],[VALOR_DOCUM]]</f>
        <v>3432.8950000000004</v>
      </c>
    </row>
    <row r="1773" spans="1:22" hidden="1" x14ac:dyDescent="0.2">
      <c r="A1773" t="s">
        <v>17</v>
      </c>
      <c r="B1773" t="s">
        <v>18</v>
      </c>
      <c r="C1773" s="1">
        <v>42376</v>
      </c>
      <c r="D1773" t="s">
        <v>2188</v>
      </c>
      <c r="E1773">
        <v>13180005</v>
      </c>
      <c r="F1773" t="s">
        <v>413</v>
      </c>
      <c r="G1773" s="4">
        <v>42740</v>
      </c>
      <c r="H1773" t="s">
        <v>21</v>
      </c>
      <c r="I1773" s="2">
        <v>30000</v>
      </c>
      <c r="K1773" s="2">
        <v>30000</v>
      </c>
      <c r="L1773" s="3">
        <v>1</v>
      </c>
      <c r="M1773" s="2">
        <v>30000</v>
      </c>
      <c r="N1773" s="3">
        <f t="array" ref="N1773">$D$4</f>
        <v>3.55</v>
      </c>
      <c r="O1773" s="2">
        <f t="array" ref="O1773">IF(Tabela_padrão__GM_CONTAS_PAGAR_ABERTOS[[#This Row],[SIGLA_MOEDA]]="US$",Tabela_padrão__GM_CONTAS_PAGAR_ABERTOS[[#This Row],[VALOR_DOCUM]]*$D$4,Tabela_padrão__GM_CONTAS_PAGAR_ABERTOS[[#This Row],[SALDO_CONVERTIDO]])</f>
        <v>30000</v>
      </c>
      <c r="P17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3" t="s">
        <v>414</v>
      </c>
      <c r="R1773" t="s">
        <v>2189</v>
      </c>
      <c r="S1773" s="1">
        <v>42557</v>
      </c>
      <c r="T1773" t="s">
        <v>3608</v>
      </c>
      <c r="U1773" s="3">
        <v>4.0303000000000004</v>
      </c>
      <c r="V1773" s="2">
        <f>Tabela_padrão__GM_CONTAS_PAGAR_ABERTOS[[#This Row],[PTAX DESEMB]]*Tabela_padrão__GM_CONTAS_PAGAR_ABERTOS[[#This Row],[VALOR_DOCUM]]</f>
        <v>120909.00000000001</v>
      </c>
    </row>
    <row r="1774" spans="1:22" hidden="1" x14ac:dyDescent="0.2">
      <c r="A1774" t="s">
        <v>17</v>
      </c>
      <c r="B1774" t="s">
        <v>18</v>
      </c>
      <c r="C1774" s="1">
        <v>42374</v>
      </c>
      <c r="D1774" t="s">
        <v>1374</v>
      </c>
      <c r="E1774">
        <v>13130010</v>
      </c>
      <c r="F1774" t="s">
        <v>430</v>
      </c>
      <c r="G1774" s="4">
        <v>42729</v>
      </c>
      <c r="H1774" t="s">
        <v>21</v>
      </c>
      <c r="I1774" s="2">
        <v>1500</v>
      </c>
      <c r="K1774" s="2">
        <v>1500</v>
      </c>
      <c r="L1774" s="3">
        <v>1</v>
      </c>
      <c r="M1774" s="2">
        <v>1500</v>
      </c>
      <c r="N1774" s="3">
        <f t="array" ref="N1774">$D$4</f>
        <v>3.55</v>
      </c>
      <c r="O1774" s="2">
        <f t="array" ref="O1774">IF(Tabela_padrão__GM_CONTAS_PAGAR_ABERTOS[[#This Row],[SIGLA_MOEDA]]="US$",Tabela_padrão__GM_CONTAS_PAGAR_ABERTOS[[#This Row],[VALOR_DOCUM]]*$D$4,Tabela_padrão__GM_CONTAS_PAGAR_ABERTOS[[#This Row],[SALDO_CONVERTIDO]])</f>
        <v>1500</v>
      </c>
      <c r="P17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4" t="s">
        <v>1375</v>
      </c>
      <c r="R1774" t="s">
        <v>1376</v>
      </c>
      <c r="S1774" s="1">
        <v>42557</v>
      </c>
      <c r="T1774" t="s">
        <v>3609</v>
      </c>
      <c r="U1774" s="3">
        <v>4.0387000000000004</v>
      </c>
      <c r="V1774" s="2">
        <f>Tabela_padrão__GM_CONTAS_PAGAR_ABERTOS[[#This Row],[PTAX DESEMB]]*Tabela_padrão__GM_CONTAS_PAGAR_ABERTOS[[#This Row],[VALOR_DOCUM]]</f>
        <v>6058.05</v>
      </c>
    </row>
    <row r="1775" spans="1:22" hidden="1" x14ac:dyDescent="0.2">
      <c r="A1775" t="s">
        <v>17</v>
      </c>
      <c r="B1775" t="s">
        <v>18</v>
      </c>
      <c r="C1775" s="1">
        <v>42374</v>
      </c>
      <c r="D1775" t="s">
        <v>56</v>
      </c>
      <c r="E1775">
        <v>13130017</v>
      </c>
      <c r="F1775" t="s">
        <v>2917</v>
      </c>
      <c r="G1775" s="4">
        <v>42679</v>
      </c>
      <c r="H1775" t="s">
        <v>21</v>
      </c>
      <c r="I1775" s="2">
        <v>709.2</v>
      </c>
      <c r="K1775" s="2">
        <v>709.2</v>
      </c>
      <c r="L1775" s="3">
        <v>1</v>
      </c>
      <c r="M1775" s="2">
        <v>709.2</v>
      </c>
      <c r="N1775" s="3">
        <f t="array" ref="N1775">$D$4</f>
        <v>3.55</v>
      </c>
      <c r="O1775" s="2">
        <f t="array" ref="O1775">IF(Tabela_padrão__GM_CONTAS_PAGAR_ABERTOS[[#This Row],[SIGLA_MOEDA]]="US$",Tabela_padrão__GM_CONTAS_PAGAR_ABERTOS[[#This Row],[VALOR_DOCUM]]*$D$4,Tabela_padrão__GM_CONTAS_PAGAR_ABERTOS[[#This Row],[SALDO_CONVERTIDO]])</f>
        <v>709.2</v>
      </c>
      <c r="P17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5" t="s">
        <v>458</v>
      </c>
      <c r="R1775" t="s">
        <v>2918</v>
      </c>
      <c r="S1775" s="1">
        <v>42557</v>
      </c>
      <c r="T1775" t="s">
        <v>3610</v>
      </c>
      <c r="U1775" s="3">
        <v>4.0387000000000004</v>
      </c>
      <c r="V1775" s="2">
        <f>Tabela_padrão__GM_CONTAS_PAGAR_ABERTOS[[#This Row],[PTAX DESEMB]]*Tabela_padrão__GM_CONTAS_PAGAR_ABERTOS[[#This Row],[VALOR_DOCUM]]</f>
        <v>2864.2460400000004</v>
      </c>
    </row>
    <row r="1776" spans="1:22" hidden="1" x14ac:dyDescent="0.2">
      <c r="A1776" t="s">
        <v>17</v>
      </c>
      <c r="B1776" t="s">
        <v>18</v>
      </c>
      <c r="C1776" s="1">
        <v>42376</v>
      </c>
      <c r="D1776" t="s">
        <v>2188</v>
      </c>
      <c r="E1776">
        <v>13180005</v>
      </c>
      <c r="F1776" t="s">
        <v>413</v>
      </c>
      <c r="G1776" s="4">
        <v>42587</v>
      </c>
      <c r="H1776" t="s">
        <v>21</v>
      </c>
      <c r="I1776" s="2">
        <v>30000</v>
      </c>
      <c r="K1776" s="2">
        <v>30000</v>
      </c>
      <c r="L1776" s="3">
        <v>1</v>
      </c>
      <c r="M1776" s="2">
        <v>30000</v>
      </c>
      <c r="N1776" s="3">
        <f t="array" ref="N1776">$D$4</f>
        <v>3.55</v>
      </c>
      <c r="O1776" s="2">
        <f t="array" ref="O1776">IF(Tabela_padrão__GM_CONTAS_PAGAR_ABERTOS[[#This Row],[SIGLA_MOEDA]]="US$",Tabela_padrão__GM_CONTAS_PAGAR_ABERTOS[[#This Row],[VALOR_DOCUM]]*$D$4,Tabela_padrão__GM_CONTAS_PAGAR_ABERTOS[[#This Row],[SALDO_CONVERTIDO]])</f>
        <v>30000</v>
      </c>
      <c r="P17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6" t="s">
        <v>414</v>
      </c>
      <c r="R1776" t="s">
        <v>2189</v>
      </c>
      <c r="S1776" s="1">
        <v>42557</v>
      </c>
      <c r="T1776" t="s">
        <v>3611</v>
      </c>
      <c r="U1776" s="3">
        <v>4.0303000000000004</v>
      </c>
      <c r="V1776" s="2">
        <f>Tabela_padrão__GM_CONTAS_PAGAR_ABERTOS[[#This Row],[PTAX DESEMB]]*Tabela_padrão__GM_CONTAS_PAGAR_ABERTOS[[#This Row],[VALOR_DOCUM]]</f>
        <v>120909.00000000001</v>
      </c>
    </row>
    <row r="1777" spans="1:22" hidden="1" x14ac:dyDescent="0.2">
      <c r="A1777" t="s">
        <v>17</v>
      </c>
      <c r="B1777" t="s">
        <v>18</v>
      </c>
      <c r="C1777" s="1">
        <v>42376</v>
      </c>
      <c r="D1777" t="s">
        <v>2188</v>
      </c>
      <c r="E1777">
        <v>13180005</v>
      </c>
      <c r="F1777" t="s">
        <v>413</v>
      </c>
      <c r="G1777" s="4">
        <v>42648</v>
      </c>
      <c r="H1777" t="s">
        <v>21</v>
      </c>
      <c r="I1777" s="2">
        <v>30000</v>
      </c>
      <c r="K1777" s="2">
        <v>30000</v>
      </c>
      <c r="L1777" s="3">
        <v>1</v>
      </c>
      <c r="M1777" s="2">
        <v>30000</v>
      </c>
      <c r="N1777" s="3">
        <f t="array" ref="N1777">$D$4</f>
        <v>3.55</v>
      </c>
      <c r="O1777" s="2">
        <f t="array" ref="O1777">IF(Tabela_padrão__GM_CONTAS_PAGAR_ABERTOS[[#This Row],[SIGLA_MOEDA]]="US$",Tabela_padrão__GM_CONTAS_PAGAR_ABERTOS[[#This Row],[VALOR_DOCUM]]*$D$4,Tabela_padrão__GM_CONTAS_PAGAR_ABERTOS[[#This Row],[SALDO_CONVERTIDO]])</f>
        <v>30000</v>
      </c>
      <c r="P17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7" t="s">
        <v>414</v>
      </c>
      <c r="R1777" t="s">
        <v>2189</v>
      </c>
      <c r="S1777" s="1">
        <v>42557</v>
      </c>
      <c r="T1777" t="s">
        <v>3612</v>
      </c>
      <c r="U1777" s="3">
        <v>4.0303000000000004</v>
      </c>
      <c r="V1777" s="2">
        <f>Tabela_padrão__GM_CONTAS_PAGAR_ABERTOS[[#This Row],[PTAX DESEMB]]*Tabela_padrão__GM_CONTAS_PAGAR_ABERTOS[[#This Row],[VALOR_DOCUM]]</f>
        <v>120909.00000000001</v>
      </c>
    </row>
    <row r="1778" spans="1:22" hidden="1" x14ac:dyDescent="0.2">
      <c r="A1778" t="s">
        <v>17</v>
      </c>
      <c r="B1778" t="s">
        <v>202</v>
      </c>
      <c r="C1778" s="1">
        <v>42395</v>
      </c>
      <c r="D1778" t="s">
        <v>456</v>
      </c>
      <c r="E1778">
        <v>13115011</v>
      </c>
      <c r="F1778" t="s">
        <v>457</v>
      </c>
      <c r="G1778" s="4">
        <v>42655</v>
      </c>
      <c r="H1778" t="s">
        <v>21</v>
      </c>
      <c r="I1778" s="2">
        <v>2000</v>
      </c>
      <c r="K1778" s="2">
        <v>2000</v>
      </c>
      <c r="L1778" s="3">
        <v>1</v>
      </c>
      <c r="M1778" s="2">
        <v>2000</v>
      </c>
      <c r="N1778" s="3">
        <f t="array" ref="N1778">$D$4</f>
        <v>3.55</v>
      </c>
      <c r="O1778" s="2">
        <f t="array" ref="O1778">IF(Tabela_padrão__GM_CONTAS_PAGAR_ABERTOS[[#This Row],[SIGLA_MOEDA]]="US$",Tabela_padrão__GM_CONTAS_PAGAR_ABERTOS[[#This Row],[VALOR_DOCUM]]*$D$4,Tabela_padrão__GM_CONTAS_PAGAR_ABERTOS[[#This Row],[SALDO_CONVERTIDO]])</f>
        <v>2000</v>
      </c>
      <c r="P17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8" t="s">
        <v>458</v>
      </c>
      <c r="R1778" t="s">
        <v>459</v>
      </c>
      <c r="S1778" s="1">
        <v>42557</v>
      </c>
      <c r="T1778" t="s">
        <v>3613</v>
      </c>
      <c r="U1778" s="3">
        <v>4.1002000000000001</v>
      </c>
      <c r="V1778" s="2">
        <f>Tabela_padrão__GM_CONTAS_PAGAR_ABERTOS[[#This Row],[PTAX DESEMB]]*Tabela_padrão__GM_CONTAS_PAGAR_ABERTOS[[#This Row],[VALOR_DOCUM]]</f>
        <v>8200.4</v>
      </c>
    </row>
    <row r="1779" spans="1:22" hidden="1" x14ac:dyDescent="0.2">
      <c r="A1779" t="s">
        <v>17</v>
      </c>
      <c r="B1779" t="s">
        <v>18</v>
      </c>
      <c r="C1779" s="1">
        <v>42395</v>
      </c>
      <c r="D1779" t="s">
        <v>461</v>
      </c>
      <c r="E1779">
        <v>13130007</v>
      </c>
      <c r="F1779" t="s">
        <v>462</v>
      </c>
      <c r="G1779" s="4">
        <v>42648</v>
      </c>
      <c r="H1779" t="s">
        <v>21</v>
      </c>
      <c r="I1779" s="2">
        <v>550</v>
      </c>
      <c r="K1779" s="2">
        <v>550</v>
      </c>
      <c r="L1779" s="3">
        <v>1</v>
      </c>
      <c r="M1779" s="2">
        <v>550</v>
      </c>
      <c r="N1779" s="3">
        <f t="array" ref="N1779">$D$4</f>
        <v>3.55</v>
      </c>
      <c r="O1779" s="2">
        <f t="array" ref="O1779">IF(Tabela_padrão__GM_CONTAS_PAGAR_ABERTOS[[#This Row],[SIGLA_MOEDA]]="US$",Tabela_padrão__GM_CONTAS_PAGAR_ABERTOS[[#This Row],[VALOR_DOCUM]]*$D$4,Tabela_padrão__GM_CONTAS_PAGAR_ABERTOS[[#This Row],[SALDO_CONVERTIDO]])</f>
        <v>550</v>
      </c>
      <c r="P17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79" t="s">
        <v>463</v>
      </c>
      <c r="R1779" t="s">
        <v>464</v>
      </c>
      <c r="S1779" s="1">
        <v>42557</v>
      </c>
      <c r="T1779" t="s">
        <v>3614</v>
      </c>
      <c r="U1779" s="3">
        <v>4.1002000000000001</v>
      </c>
      <c r="V1779" s="2">
        <f>Tabela_padrão__GM_CONTAS_PAGAR_ABERTOS[[#This Row],[PTAX DESEMB]]*Tabela_padrão__GM_CONTAS_PAGAR_ABERTOS[[#This Row],[VALOR_DOCUM]]</f>
        <v>2255.11</v>
      </c>
    </row>
    <row r="1780" spans="1:22" hidden="1" x14ac:dyDescent="0.2">
      <c r="A1780" t="s">
        <v>17</v>
      </c>
      <c r="B1780" t="s">
        <v>80</v>
      </c>
      <c r="C1780" s="1">
        <v>42416</v>
      </c>
      <c r="D1780" t="s">
        <v>417</v>
      </c>
      <c r="E1780">
        <v>13115016</v>
      </c>
      <c r="F1780" t="s">
        <v>3615</v>
      </c>
      <c r="G1780" s="4">
        <v>42566</v>
      </c>
      <c r="H1780" t="s">
        <v>21</v>
      </c>
      <c r="I1780" s="2">
        <v>1952.85</v>
      </c>
      <c r="J1780">
        <v>1524.22</v>
      </c>
      <c r="K1780" s="2">
        <v>428.63</v>
      </c>
      <c r="L1780" s="3">
        <v>1</v>
      </c>
      <c r="M1780" s="2">
        <v>428.63</v>
      </c>
      <c r="N1780" s="3">
        <f t="array" ref="N1780">$D$4</f>
        <v>3.55</v>
      </c>
      <c r="O1780" s="2">
        <f t="array" ref="O1780">IF(Tabela_padrão__GM_CONTAS_PAGAR_ABERTOS[[#This Row],[SIGLA_MOEDA]]="US$",Tabela_padrão__GM_CONTAS_PAGAR_ABERTOS[[#This Row],[VALOR_DOCUM]]*$D$4,Tabela_padrão__GM_CONTAS_PAGAR_ABERTOS[[#This Row],[SALDO_CONVERTIDO]])</f>
        <v>428.63</v>
      </c>
      <c r="P17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0" t="s">
        <v>28</v>
      </c>
      <c r="R1780" t="s">
        <v>3616</v>
      </c>
      <c r="S1780" s="1">
        <v>42557</v>
      </c>
      <c r="T1780" t="s">
        <v>3617</v>
      </c>
      <c r="U1780" s="3">
        <v>3.9885000000000002</v>
      </c>
      <c r="V1780" s="2">
        <f>Tabela_padrão__GM_CONTAS_PAGAR_ABERTOS[[#This Row],[PTAX DESEMB]]*Tabela_padrão__GM_CONTAS_PAGAR_ABERTOS[[#This Row],[VALOR_DOCUM]]</f>
        <v>7788.9422249999998</v>
      </c>
    </row>
    <row r="1781" spans="1:22" hidden="1" x14ac:dyDescent="0.2">
      <c r="A1781" t="s">
        <v>17</v>
      </c>
      <c r="B1781" t="s">
        <v>18</v>
      </c>
      <c r="C1781" s="1">
        <v>42398</v>
      </c>
      <c r="D1781" t="s">
        <v>470</v>
      </c>
      <c r="E1781">
        <v>19105029</v>
      </c>
      <c r="F1781" t="s">
        <v>471</v>
      </c>
      <c r="G1781" s="4">
        <v>42592</v>
      </c>
      <c r="H1781" t="s">
        <v>21</v>
      </c>
      <c r="I1781" s="2">
        <v>68300</v>
      </c>
      <c r="K1781" s="2">
        <v>68300</v>
      </c>
      <c r="L1781" s="3">
        <v>1</v>
      </c>
      <c r="M1781" s="2">
        <v>68300</v>
      </c>
      <c r="N1781" s="3">
        <f t="array" ref="N1781">$D$4</f>
        <v>3.55</v>
      </c>
      <c r="O1781" s="2">
        <f t="array" ref="O1781">IF(Tabela_padrão__GM_CONTAS_PAGAR_ABERTOS[[#This Row],[SIGLA_MOEDA]]="US$",Tabela_padrão__GM_CONTAS_PAGAR_ABERTOS[[#This Row],[VALOR_DOCUM]]*$D$4,Tabela_padrão__GM_CONTAS_PAGAR_ABERTOS[[#This Row],[SALDO_CONVERTIDO]])</f>
        <v>68300</v>
      </c>
      <c r="P17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1" t="s">
        <v>338</v>
      </c>
      <c r="R1781" t="s">
        <v>472</v>
      </c>
      <c r="S1781" s="1">
        <v>42557</v>
      </c>
      <c r="T1781" t="s">
        <v>3618</v>
      </c>
      <c r="U1781" s="3">
        <v>4.0838000000000001</v>
      </c>
      <c r="V1781" s="2">
        <f>Tabela_padrão__GM_CONTAS_PAGAR_ABERTOS[[#This Row],[PTAX DESEMB]]*Tabela_padrão__GM_CONTAS_PAGAR_ABERTOS[[#This Row],[VALOR_DOCUM]]</f>
        <v>278923.53999999998</v>
      </c>
    </row>
    <row r="1782" spans="1:22" hidden="1" x14ac:dyDescent="0.2">
      <c r="A1782" t="s">
        <v>17</v>
      </c>
      <c r="B1782" t="s">
        <v>18</v>
      </c>
      <c r="C1782" s="1">
        <v>42398</v>
      </c>
      <c r="D1782" t="s">
        <v>470</v>
      </c>
      <c r="E1782">
        <v>19105029</v>
      </c>
      <c r="F1782" t="s">
        <v>471</v>
      </c>
      <c r="G1782" s="4">
        <v>42623</v>
      </c>
      <c r="H1782" t="s">
        <v>21</v>
      </c>
      <c r="I1782" s="2">
        <v>68300</v>
      </c>
      <c r="K1782" s="2">
        <v>68300</v>
      </c>
      <c r="L1782" s="3">
        <v>1</v>
      </c>
      <c r="M1782" s="2">
        <v>68300</v>
      </c>
      <c r="N1782" s="3">
        <f t="array" ref="N1782">$D$4</f>
        <v>3.55</v>
      </c>
      <c r="O1782" s="2">
        <f t="array" ref="O1782">IF(Tabela_padrão__GM_CONTAS_PAGAR_ABERTOS[[#This Row],[SIGLA_MOEDA]]="US$",Tabela_padrão__GM_CONTAS_PAGAR_ABERTOS[[#This Row],[VALOR_DOCUM]]*$D$4,Tabela_padrão__GM_CONTAS_PAGAR_ABERTOS[[#This Row],[SALDO_CONVERTIDO]])</f>
        <v>68300</v>
      </c>
      <c r="P17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2" t="s">
        <v>338</v>
      </c>
      <c r="R1782" t="s">
        <v>472</v>
      </c>
      <c r="S1782" s="1">
        <v>42557</v>
      </c>
      <c r="T1782" t="s">
        <v>3619</v>
      </c>
      <c r="U1782" s="3">
        <v>4.0838000000000001</v>
      </c>
      <c r="V1782" s="2">
        <f>Tabela_padrão__GM_CONTAS_PAGAR_ABERTOS[[#This Row],[PTAX DESEMB]]*Tabela_padrão__GM_CONTAS_PAGAR_ABERTOS[[#This Row],[VALOR_DOCUM]]</f>
        <v>278923.53999999998</v>
      </c>
    </row>
    <row r="1783" spans="1:22" hidden="1" x14ac:dyDescent="0.2">
      <c r="A1783" t="s">
        <v>17</v>
      </c>
      <c r="B1783" t="s">
        <v>330</v>
      </c>
      <c r="C1783" s="1">
        <v>42412</v>
      </c>
      <c r="D1783" t="s">
        <v>466</v>
      </c>
      <c r="E1783">
        <v>13103006</v>
      </c>
      <c r="F1783" t="s">
        <v>1387</v>
      </c>
      <c r="G1783" s="4">
        <v>42575</v>
      </c>
      <c r="H1783" t="s">
        <v>21</v>
      </c>
      <c r="I1783" s="2">
        <v>1265.48</v>
      </c>
      <c r="K1783" s="2">
        <v>1265.48</v>
      </c>
      <c r="L1783" s="3">
        <v>1</v>
      </c>
      <c r="M1783" s="2">
        <v>1265.48</v>
      </c>
      <c r="N1783" s="3">
        <f t="array" ref="N1783">$D$4</f>
        <v>3.55</v>
      </c>
      <c r="O1783" s="2">
        <f t="array" ref="O1783">IF(Tabela_padrão__GM_CONTAS_PAGAR_ABERTOS[[#This Row],[SIGLA_MOEDA]]="US$",Tabela_padrão__GM_CONTAS_PAGAR_ABERTOS[[#This Row],[VALOR_DOCUM]]*$D$4,Tabela_padrão__GM_CONTAS_PAGAR_ABERTOS[[#This Row],[SALDO_CONVERTIDO]])</f>
        <v>1265.48</v>
      </c>
      <c r="P17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3" t="s">
        <v>28</v>
      </c>
      <c r="S1783" s="1">
        <v>42557</v>
      </c>
      <c r="T1783" t="s">
        <v>3620</v>
      </c>
      <c r="U1783" s="3">
        <v>3.9641999999999999</v>
      </c>
      <c r="V1783" s="2">
        <f>Tabela_padrão__GM_CONTAS_PAGAR_ABERTOS[[#This Row],[PTAX DESEMB]]*Tabela_padrão__GM_CONTAS_PAGAR_ABERTOS[[#This Row],[VALOR_DOCUM]]</f>
        <v>5016.6158160000005</v>
      </c>
    </row>
    <row r="1784" spans="1:22" hidden="1" x14ac:dyDescent="0.2">
      <c r="A1784" t="s">
        <v>17</v>
      </c>
      <c r="B1784" t="s">
        <v>18</v>
      </c>
      <c r="C1784" s="1">
        <v>42396</v>
      </c>
      <c r="D1784" t="s">
        <v>474</v>
      </c>
      <c r="E1784">
        <v>19105029</v>
      </c>
      <c r="F1784" t="s">
        <v>475</v>
      </c>
      <c r="G1784" s="4">
        <v>42658</v>
      </c>
      <c r="H1784" t="s">
        <v>21</v>
      </c>
      <c r="I1784" s="2">
        <v>39410</v>
      </c>
      <c r="K1784" s="2">
        <v>39410</v>
      </c>
      <c r="L1784" s="3">
        <v>1</v>
      </c>
      <c r="M1784" s="2">
        <v>39410</v>
      </c>
      <c r="N1784" s="3">
        <f t="array" ref="N1784">$D$4</f>
        <v>3.55</v>
      </c>
      <c r="O1784" s="2">
        <f t="array" ref="O1784">IF(Tabela_padrão__GM_CONTAS_PAGAR_ABERTOS[[#This Row],[SIGLA_MOEDA]]="US$",Tabela_padrão__GM_CONTAS_PAGAR_ABERTOS[[#This Row],[VALOR_DOCUM]]*$D$4,Tabela_padrão__GM_CONTAS_PAGAR_ABERTOS[[#This Row],[SALDO_CONVERTIDO]])</f>
        <v>39410</v>
      </c>
      <c r="P17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4" t="s">
        <v>338</v>
      </c>
      <c r="R1784" t="s">
        <v>476</v>
      </c>
      <c r="S1784" s="1">
        <v>42557</v>
      </c>
      <c r="T1784" t="s">
        <v>3621</v>
      </c>
      <c r="U1784" s="3">
        <v>4.0967000000000002</v>
      </c>
      <c r="V1784" s="2">
        <f>Tabela_padrão__GM_CONTAS_PAGAR_ABERTOS[[#This Row],[PTAX DESEMB]]*Tabela_padrão__GM_CONTAS_PAGAR_ABERTOS[[#This Row],[VALOR_DOCUM]]</f>
        <v>161450.94700000001</v>
      </c>
    </row>
    <row r="1785" spans="1:22" hidden="1" x14ac:dyDescent="0.2">
      <c r="A1785" t="s">
        <v>17</v>
      </c>
      <c r="B1785" t="s">
        <v>25</v>
      </c>
      <c r="C1785" s="1">
        <v>42397</v>
      </c>
      <c r="D1785" t="s">
        <v>478</v>
      </c>
      <c r="E1785">
        <v>13101001</v>
      </c>
      <c r="F1785" t="s">
        <v>3622</v>
      </c>
      <c r="G1785" s="4">
        <v>42633</v>
      </c>
      <c r="H1785" t="s">
        <v>66</v>
      </c>
      <c r="I1785" s="2">
        <v>24123</v>
      </c>
      <c r="J1785">
        <v>0</v>
      </c>
      <c r="K1785" s="2">
        <v>24123</v>
      </c>
      <c r="L1785" s="3">
        <v>3.2904</v>
      </c>
      <c r="M1785" s="2">
        <v>79374.319199999998</v>
      </c>
      <c r="N1785" s="3">
        <f t="array" ref="N1785">$D$4</f>
        <v>3.55</v>
      </c>
      <c r="O1785" s="2">
        <f t="array" ref="O1785">IF(Tabela_padrão__GM_CONTAS_PAGAR_ABERTOS[[#This Row],[SIGLA_MOEDA]]="US$",Tabela_padrão__GM_CONTAS_PAGAR_ABERTOS[[#This Row],[VALOR_DOCUM]]*$D$4,Tabela_padrão__GM_CONTAS_PAGAR_ABERTOS[[#This Row],[SALDO_CONVERTIDO]])</f>
        <v>85636.65</v>
      </c>
      <c r="P1785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1785" t="s">
        <v>28</v>
      </c>
      <c r="R1785" t="s">
        <v>2939</v>
      </c>
      <c r="S1785" s="1">
        <v>42557</v>
      </c>
      <c r="T1785" t="s">
        <v>3623</v>
      </c>
      <c r="U1785" s="3">
        <v>4.0448000000000004</v>
      </c>
      <c r="V1785" s="2">
        <f>Tabela_padrão__GM_CONTAS_PAGAR_ABERTOS[[#This Row],[PTAX DESEMB]]*Tabela_padrão__GM_CONTAS_PAGAR_ABERTOS[[#This Row],[VALOR_DOCUM]]</f>
        <v>97572.710400000011</v>
      </c>
    </row>
    <row r="1786" spans="1:22" hidden="1" x14ac:dyDescent="0.2">
      <c r="A1786" t="s">
        <v>17</v>
      </c>
      <c r="B1786" t="s">
        <v>25</v>
      </c>
      <c r="C1786" s="1">
        <v>42439</v>
      </c>
      <c r="D1786" t="s">
        <v>484</v>
      </c>
      <c r="E1786">
        <v>17101002</v>
      </c>
      <c r="F1786" t="s">
        <v>485</v>
      </c>
      <c r="G1786" s="4">
        <v>42563</v>
      </c>
      <c r="H1786" t="s">
        <v>21</v>
      </c>
      <c r="I1786" s="2">
        <v>46000</v>
      </c>
      <c r="K1786" s="2">
        <v>46000</v>
      </c>
      <c r="L1786" s="3">
        <v>1</v>
      </c>
      <c r="M1786" s="2">
        <v>46000</v>
      </c>
      <c r="N1786" s="3">
        <f t="array" ref="N1786">$D$4</f>
        <v>3.55</v>
      </c>
      <c r="O1786" s="2">
        <f t="array" ref="O1786">IF(Tabela_padrão__GM_CONTAS_PAGAR_ABERTOS[[#This Row],[SIGLA_MOEDA]]="US$",Tabela_padrão__GM_CONTAS_PAGAR_ABERTOS[[#This Row],[VALOR_DOCUM]]*$D$4,Tabela_padrão__GM_CONTAS_PAGAR_ABERTOS[[#This Row],[SALDO_CONVERTIDO]])</f>
        <v>46000</v>
      </c>
      <c r="P17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6" t="s">
        <v>486</v>
      </c>
      <c r="R1786" t="s">
        <v>487</v>
      </c>
      <c r="S1786" s="1">
        <v>42557</v>
      </c>
      <c r="T1786" t="s">
        <v>3624</v>
      </c>
      <c r="U1786" s="3">
        <v>3.7037</v>
      </c>
      <c r="V1786" s="2">
        <f>Tabela_padrão__GM_CONTAS_PAGAR_ABERTOS[[#This Row],[PTAX DESEMB]]*Tabela_padrão__GM_CONTAS_PAGAR_ABERTOS[[#This Row],[VALOR_DOCUM]]</f>
        <v>170370.2</v>
      </c>
    </row>
    <row r="1787" spans="1:22" hidden="1" x14ac:dyDescent="0.2">
      <c r="A1787" t="s">
        <v>17</v>
      </c>
      <c r="B1787" t="s">
        <v>330</v>
      </c>
      <c r="C1787" s="1">
        <v>42401</v>
      </c>
      <c r="D1787" t="s">
        <v>466</v>
      </c>
      <c r="E1787">
        <v>13103006</v>
      </c>
      <c r="F1787" t="s">
        <v>467</v>
      </c>
      <c r="G1787" s="4">
        <v>42667</v>
      </c>
      <c r="H1787" t="s">
        <v>21</v>
      </c>
      <c r="I1787" s="2">
        <v>2574.52</v>
      </c>
      <c r="K1787" s="2">
        <v>2574.52</v>
      </c>
      <c r="L1787" s="3">
        <v>1</v>
      </c>
      <c r="M1787" s="2">
        <v>2574.52</v>
      </c>
      <c r="N1787" s="3">
        <f t="array" ref="N1787">$D$4</f>
        <v>3.55</v>
      </c>
      <c r="O1787" s="2">
        <f t="array" ref="O1787">IF(Tabela_padrão__GM_CONTAS_PAGAR_ABERTOS[[#This Row],[SIGLA_MOEDA]]="US$",Tabela_padrão__GM_CONTAS_PAGAR_ABERTOS[[#This Row],[VALOR_DOCUM]]*$D$4,Tabela_padrão__GM_CONTAS_PAGAR_ABERTOS[[#This Row],[SALDO_CONVERTIDO]])</f>
        <v>2574.52</v>
      </c>
      <c r="P17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7" t="s">
        <v>28</v>
      </c>
      <c r="S1787" s="1">
        <v>42557</v>
      </c>
      <c r="T1787" t="s">
        <v>3625</v>
      </c>
      <c r="U1787" s="3">
        <v>4.0427999999999997</v>
      </c>
      <c r="V1787" s="2">
        <f>Tabela_padrão__GM_CONTAS_PAGAR_ABERTOS[[#This Row],[PTAX DESEMB]]*Tabela_padrão__GM_CONTAS_PAGAR_ABERTOS[[#This Row],[VALOR_DOCUM]]</f>
        <v>10408.269456</v>
      </c>
    </row>
    <row r="1788" spans="1:22" hidden="1" x14ac:dyDescent="0.2">
      <c r="A1788" t="s">
        <v>17</v>
      </c>
      <c r="B1788" t="s">
        <v>330</v>
      </c>
      <c r="C1788" s="1">
        <v>42401</v>
      </c>
      <c r="D1788" t="s">
        <v>466</v>
      </c>
      <c r="E1788">
        <v>13103006</v>
      </c>
      <c r="F1788" t="s">
        <v>467</v>
      </c>
      <c r="G1788" s="4">
        <v>42849</v>
      </c>
      <c r="H1788" t="s">
        <v>21</v>
      </c>
      <c r="I1788" s="2">
        <v>2574.5100000000002</v>
      </c>
      <c r="K1788" s="2">
        <v>2574.5100000000002</v>
      </c>
      <c r="L1788" s="3">
        <v>1</v>
      </c>
      <c r="M1788" s="2">
        <v>2574.5100000000002</v>
      </c>
      <c r="N1788" s="3">
        <f t="array" ref="N1788">$D$4</f>
        <v>3.55</v>
      </c>
      <c r="O1788" s="2">
        <f t="array" ref="O1788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17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8" t="s">
        <v>28</v>
      </c>
      <c r="S1788" s="1">
        <v>42557</v>
      </c>
      <c r="T1788" t="s">
        <v>3626</v>
      </c>
      <c r="U1788" s="3">
        <v>4.0427999999999997</v>
      </c>
      <c r="V1788" s="2">
        <f>Tabela_padrão__GM_CONTAS_PAGAR_ABERTOS[[#This Row],[PTAX DESEMB]]*Tabela_padrão__GM_CONTAS_PAGAR_ABERTOS[[#This Row],[VALOR_DOCUM]]</f>
        <v>10408.229028</v>
      </c>
    </row>
    <row r="1789" spans="1:22" hidden="1" x14ac:dyDescent="0.2">
      <c r="A1789" t="s">
        <v>17</v>
      </c>
      <c r="B1789" t="s">
        <v>330</v>
      </c>
      <c r="C1789" s="1">
        <v>42401</v>
      </c>
      <c r="D1789" t="s">
        <v>466</v>
      </c>
      <c r="E1789">
        <v>13103006</v>
      </c>
      <c r="F1789" t="s">
        <v>467</v>
      </c>
      <c r="G1789" s="4">
        <v>42879</v>
      </c>
      <c r="H1789" t="s">
        <v>21</v>
      </c>
      <c r="I1789" s="2">
        <v>2574.5100000000002</v>
      </c>
      <c r="K1789" s="2">
        <v>2574.5100000000002</v>
      </c>
      <c r="L1789" s="3">
        <v>1</v>
      </c>
      <c r="M1789" s="2">
        <v>2574.5100000000002</v>
      </c>
      <c r="N1789" s="3">
        <f t="array" ref="N1789">$D$4</f>
        <v>3.55</v>
      </c>
      <c r="O1789" s="2">
        <f t="array" ref="O1789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17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89" t="s">
        <v>28</v>
      </c>
      <c r="S1789" s="1">
        <v>42557</v>
      </c>
      <c r="T1789" t="s">
        <v>3627</v>
      </c>
      <c r="U1789" s="3">
        <v>4.0427999999999997</v>
      </c>
      <c r="V1789" s="2">
        <f>Tabela_padrão__GM_CONTAS_PAGAR_ABERTOS[[#This Row],[PTAX DESEMB]]*Tabela_padrão__GM_CONTAS_PAGAR_ABERTOS[[#This Row],[VALOR_DOCUM]]</f>
        <v>10408.229028</v>
      </c>
    </row>
    <row r="1790" spans="1:22" hidden="1" x14ac:dyDescent="0.2">
      <c r="A1790" t="s">
        <v>17</v>
      </c>
      <c r="B1790" t="s">
        <v>330</v>
      </c>
      <c r="C1790" s="1">
        <v>42401</v>
      </c>
      <c r="D1790" t="s">
        <v>466</v>
      </c>
      <c r="E1790">
        <v>13103006</v>
      </c>
      <c r="F1790" t="s">
        <v>467</v>
      </c>
      <c r="G1790" s="4">
        <v>42910</v>
      </c>
      <c r="H1790" t="s">
        <v>21</v>
      </c>
      <c r="I1790" s="2">
        <v>2574.5100000000002</v>
      </c>
      <c r="K1790" s="2">
        <v>2574.5100000000002</v>
      </c>
      <c r="L1790" s="3">
        <v>1</v>
      </c>
      <c r="M1790" s="2">
        <v>2574.5100000000002</v>
      </c>
      <c r="N1790" s="3">
        <f t="array" ref="N1790">$D$4</f>
        <v>3.55</v>
      </c>
      <c r="O1790" s="2">
        <f t="array" ref="O1790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17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0" t="s">
        <v>28</v>
      </c>
      <c r="S1790" s="1">
        <v>42557</v>
      </c>
      <c r="T1790" t="s">
        <v>3628</v>
      </c>
      <c r="U1790" s="3">
        <v>4.0427999999999997</v>
      </c>
      <c r="V1790" s="2">
        <f>Tabela_padrão__GM_CONTAS_PAGAR_ABERTOS[[#This Row],[PTAX DESEMB]]*Tabela_padrão__GM_CONTAS_PAGAR_ABERTOS[[#This Row],[VALOR_DOCUM]]</f>
        <v>10408.229028</v>
      </c>
    </row>
    <row r="1791" spans="1:22" hidden="1" x14ac:dyDescent="0.2">
      <c r="A1791" t="s">
        <v>17</v>
      </c>
      <c r="B1791" t="s">
        <v>160</v>
      </c>
      <c r="C1791" s="1">
        <v>42433</v>
      </c>
      <c r="D1791" t="s">
        <v>490</v>
      </c>
      <c r="E1791">
        <v>13101001</v>
      </c>
      <c r="F1791" t="s">
        <v>3629</v>
      </c>
      <c r="G1791" s="4">
        <v>42790</v>
      </c>
      <c r="H1791" t="s">
        <v>66</v>
      </c>
      <c r="I1791" s="2">
        <v>502959.8</v>
      </c>
      <c r="J1791">
        <v>0</v>
      </c>
      <c r="K1791" s="2">
        <v>502959.8</v>
      </c>
      <c r="L1791" s="3">
        <v>3.2904</v>
      </c>
      <c r="M1791" s="2">
        <v>1654938.9259200001</v>
      </c>
      <c r="N1791" s="3">
        <f t="array" ref="N1791">$D$4</f>
        <v>3.55</v>
      </c>
      <c r="O1791" s="2">
        <f t="array" ref="O1791">IF(Tabela_padrão__GM_CONTAS_PAGAR_ABERTOS[[#This Row],[SIGLA_MOEDA]]="US$",Tabela_padrão__GM_CONTAS_PAGAR_ABERTOS[[#This Row],[VALOR_DOCUM]]*$D$4,Tabela_padrão__GM_CONTAS_PAGAR_ABERTOS[[#This Row],[SALDO_CONVERTIDO]])</f>
        <v>1785507.2899999998</v>
      </c>
      <c r="P1791" s="5">
        <f>(Tabela_padrão__GM_CONTAS_PAGAR_ABERTOS[[#This Row],[Saldo Projetado]]-Tabela_padrão__GM_CONTAS_PAGAR_ABERTOS[[#This Row],[SALDO_CONVERTIDO]])/Tabela_padrão__GM_CONTAS_PAGAR_ABERTOS[[#This Row],[Saldo Projetado]]</f>
        <v>7.3126760563380147E-2</v>
      </c>
      <c r="Q1791" t="s">
        <v>28</v>
      </c>
      <c r="R1791" t="s">
        <v>492</v>
      </c>
      <c r="S1791" s="1">
        <v>42557</v>
      </c>
      <c r="T1791" t="s">
        <v>3630</v>
      </c>
      <c r="U1791" s="3">
        <v>3.8504</v>
      </c>
      <c r="V1791" s="2">
        <f>Tabela_padrão__GM_CONTAS_PAGAR_ABERTOS[[#This Row],[PTAX DESEMB]]*Tabela_padrão__GM_CONTAS_PAGAR_ABERTOS[[#This Row],[VALOR_DOCUM]]</f>
        <v>1936596.41392</v>
      </c>
    </row>
    <row r="1792" spans="1:22" hidden="1" x14ac:dyDescent="0.2">
      <c r="A1792" t="s">
        <v>17</v>
      </c>
      <c r="B1792" t="s">
        <v>18</v>
      </c>
      <c r="C1792" s="1">
        <v>41246</v>
      </c>
      <c r="D1792" t="s">
        <v>72</v>
      </c>
      <c r="E1792">
        <v>13140001</v>
      </c>
      <c r="F1792" t="s">
        <v>73</v>
      </c>
      <c r="G1792" s="4">
        <v>43235</v>
      </c>
      <c r="H1792" t="s">
        <v>21</v>
      </c>
      <c r="I1792" s="2">
        <v>69473.009999999995</v>
      </c>
      <c r="K1792" s="2">
        <v>69473.009999999995</v>
      </c>
      <c r="L1792" s="3">
        <v>1</v>
      </c>
      <c r="M1792" s="2">
        <v>69473.009999999995</v>
      </c>
      <c r="N1792" s="3">
        <f t="array" ref="N1792">$D$4</f>
        <v>3.55</v>
      </c>
      <c r="O1792" s="2">
        <f t="array" ref="O1792">IF(Tabela_padrão__GM_CONTAS_PAGAR_ABERTOS[[#This Row],[SIGLA_MOEDA]]="US$",Tabela_padrão__GM_CONTAS_PAGAR_ABERTOS[[#This Row],[VALOR_DOCUM]]*$D$4,Tabela_padrão__GM_CONTAS_PAGAR_ABERTOS[[#This Row],[SALDO_CONVERTIDO]])</f>
        <v>69473.009999999995</v>
      </c>
      <c r="P17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2" t="s">
        <v>47</v>
      </c>
      <c r="R1792" t="s">
        <v>74</v>
      </c>
      <c r="S1792" s="1">
        <v>42557</v>
      </c>
      <c r="T1792" t="s">
        <v>2701</v>
      </c>
      <c r="U1792" s="3">
        <v>2.1074000000000002</v>
      </c>
      <c r="V1792" s="2">
        <f>Tabela_padrão__GM_CONTAS_PAGAR_ABERTOS[[#This Row],[PTAX DESEMB]]*Tabela_padrão__GM_CONTAS_PAGAR_ABERTOS[[#This Row],[VALOR_DOCUM]]</f>
        <v>146407.42127399999</v>
      </c>
    </row>
    <row r="1793" spans="1:22" hidden="1" x14ac:dyDescent="0.2">
      <c r="A1793" t="s">
        <v>17</v>
      </c>
      <c r="B1793" t="s">
        <v>80</v>
      </c>
      <c r="C1793" s="1">
        <v>42447</v>
      </c>
      <c r="D1793" t="s">
        <v>417</v>
      </c>
      <c r="E1793">
        <v>13115016</v>
      </c>
      <c r="F1793" t="s">
        <v>3632</v>
      </c>
      <c r="G1793" s="4">
        <v>42566</v>
      </c>
      <c r="H1793" t="s">
        <v>21</v>
      </c>
      <c r="I1793" s="2">
        <v>59.47</v>
      </c>
      <c r="J1793">
        <v>0</v>
      </c>
      <c r="K1793" s="2">
        <v>59.47</v>
      </c>
      <c r="L1793" s="3">
        <v>1</v>
      </c>
      <c r="M1793" s="2">
        <v>59.47</v>
      </c>
      <c r="N1793" s="3">
        <f t="array" ref="N1793">$D$4</f>
        <v>3.55</v>
      </c>
      <c r="O1793" s="2">
        <f t="array" ref="O1793">IF(Tabela_padrão__GM_CONTAS_PAGAR_ABERTOS[[#This Row],[SIGLA_MOEDA]]="US$",Tabela_padrão__GM_CONTAS_PAGAR_ABERTOS[[#This Row],[VALOR_DOCUM]]*$D$4,Tabela_padrão__GM_CONTAS_PAGAR_ABERTOS[[#This Row],[SALDO_CONVERTIDO]])</f>
        <v>59.47</v>
      </c>
      <c r="P17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3" t="s">
        <v>28</v>
      </c>
      <c r="R1793" t="s">
        <v>3633</v>
      </c>
      <c r="S1793" s="1">
        <v>42557</v>
      </c>
      <c r="T1793" t="s">
        <v>3634</v>
      </c>
      <c r="U1793" s="3">
        <v>3.6444999999999999</v>
      </c>
      <c r="V1793" s="2">
        <f>Tabela_padrão__GM_CONTAS_PAGAR_ABERTOS[[#This Row],[PTAX DESEMB]]*Tabela_padrão__GM_CONTAS_PAGAR_ABERTOS[[#This Row],[VALOR_DOCUM]]</f>
        <v>216.73841499999997</v>
      </c>
    </row>
    <row r="1794" spans="1:22" hidden="1" x14ac:dyDescent="0.2">
      <c r="A1794" t="s">
        <v>285</v>
      </c>
      <c r="B1794" t="s">
        <v>18</v>
      </c>
      <c r="C1794" s="1">
        <v>42415</v>
      </c>
      <c r="D1794" t="s">
        <v>474</v>
      </c>
      <c r="E1794">
        <v>15101003</v>
      </c>
      <c r="F1794" t="s">
        <v>27</v>
      </c>
      <c r="G1794" s="4">
        <v>42689</v>
      </c>
      <c r="H1794" t="s">
        <v>21</v>
      </c>
      <c r="I1794" s="2">
        <v>39410</v>
      </c>
      <c r="K1794" s="2">
        <v>39410</v>
      </c>
      <c r="L1794" s="3">
        <v>1</v>
      </c>
      <c r="M1794" s="2">
        <v>39410</v>
      </c>
      <c r="N1794" s="3">
        <f t="array" ref="N1794">$D$4</f>
        <v>3.55</v>
      </c>
      <c r="O1794" s="2">
        <f t="array" ref="O1794">IF(Tabela_padrão__GM_CONTAS_PAGAR_ABERTOS[[#This Row],[SIGLA_MOEDA]]="US$",Tabela_padrão__GM_CONTAS_PAGAR_ABERTOS[[#This Row],[VALOR_DOCUM]]*$D$4,Tabela_padrão__GM_CONTAS_PAGAR_ABERTOS[[#This Row],[SALDO_CONVERTIDO]])</f>
        <v>39410</v>
      </c>
      <c r="P17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4" t="s">
        <v>494</v>
      </c>
      <c r="R1794" t="s">
        <v>476</v>
      </c>
      <c r="S1794" s="1">
        <v>42557</v>
      </c>
      <c r="T1794" t="s">
        <v>3635</v>
      </c>
      <c r="U1794" s="3">
        <v>3.9891000000000001</v>
      </c>
      <c r="V1794" s="2">
        <f>Tabela_padrão__GM_CONTAS_PAGAR_ABERTOS[[#This Row],[PTAX DESEMB]]*Tabela_padrão__GM_CONTAS_PAGAR_ABERTOS[[#This Row],[VALOR_DOCUM]]</f>
        <v>157210.43100000001</v>
      </c>
    </row>
    <row r="1795" spans="1:22" hidden="1" x14ac:dyDescent="0.2">
      <c r="A1795" t="s">
        <v>17</v>
      </c>
      <c r="B1795" t="s">
        <v>80</v>
      </c>
      <c r="C1795" s="1">
        <v>42459</v>
      </c>
      <c r="D1795" t="s">
        <v>417</v>
      </c>
      <c r="E1795">
        <v>13115016</v>
      </c>
      <c r="F1795" t="s">
        <v>3636</v>
      </c>
      <c r="G1795" s="4">
        <v>42566</v>
      </c>
      <c r="H1795" t="s">
        <v>21</v>
      </c>
      <c r="I1795" s="2">
        <v>807.11</v>
      </c>
      <c r="J1795">
        <v>0</v>
      </c>
      <c r="K1795" s="2">
        <v>807.11</v>
      </c>
      <c r="L1795" s="3">
        <v>1</v>
      </c>
      <c r="M1795" s="2">
        <v>807.11</v>
      </c>
      <c r="N1795" s="3">
        <f t="array" ref="N1795">$D$4</f>
        <v>3.55</v>
      </c>
      <c r="O1795" s="2">
        <f t="array" ref="O1795">IF(Tabela_padrão__GM_CONTAS_PAGAR_ABERTOS[[#This Row],[SIGLA_MOEDA]]="US$",Tabela_padrão__GM_CONTAS_PAGAR_ABERTOS[[#This Row],[VALOR_DOCUM]]*$D$4,Tabela_padrão__GM_CONTAS_PAGAR_ABERTOS[[#This Row],[SALDO_CONVERTIDO]])</f>
        <v>807.11</v>
      </c>
      <c r="P17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5" t="s">
        <v>28</v>
      </c>
      <c r="R1795" t="s">
        <v>3042</v>
      </c>
      <c r="S1795" s="1">
        <v>42557</v>
      </c>
      <c r="T1795" t="s">
        <v>3637</v>
      </c>
      <c r="U1795" s="3">
        <v>3.6686999999999999</v>
      </c>
      <c r="V1795" s="2">
        <f>Tabela_padrão__GM_CONTAS_PAGAR_ABERTOS[[#This Row],[PTAX DESEMB]]*Tabela_padrão__GM_CONTAS_PAGAR_ABERTOS[[#This Row],[VALOR_DOCUM]]</f>
        <v>2961.044457</v>
      </c>
    </row>
    <row r="1796" spans="1:22" hidden="1" x14ac:dyDescent="0.2">
      <c r="A1796" t="s">
        <v>285</v>
      </c>
      <c r="B1796" t="s">
        <v>18</v>
      </c>
      <c r="C1796" s="1">
        <v>42439</v>
      </c>
      <c r="D1796" t="s">
        <v>203</v>
      </c>
      <c r="E1796">
        <v>19105018</v>
      </c>
      <c r="F1796" t="s">
        <v>513</v>
      </c>
      <c r="G1796" s="4">
        <v>42653</v>
      </c>
      <c r="H1796" t="s">
        <v>21</v>
      </c>
      <c r="I1796" s="2">
        <v>45808.77</v>
      </c>
      <c r="K1796" s="2">
        <v>45808.77</v>
      </c>
      <c r="L1796" s="3">
        <v>1</v>
      </c>
      <c r="M1796" s="2">
        <v>45808.77</v>
      </c>
      <c r="N1796" s="3">
        <f t="array" ref="N1796">$D$4</f>
        <v>3.55</v>
      </c>
      <c r="O1796" s="2">
        <f t="array" ref="O1796">IF(Tabela_padrão__GM_CONTAS_PAGAR_ABERTOS[[#This Row],[SIGLA_MOEDA]]="US$",Tabela_padrão__GM_CONTAS_PAGAR_ABERTOS[[#This Row],[VALOR_DOCUM]]*$D$4,Tabela_padrão__GM_CONTAS_PAGAR_ABERTOS[[#This Row],[SALDO_CONVERTIDO]])</f>
        <v>45808.77</v>
      </c>
      <c r="P17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6" t="s">
        <v>514</v>
      </c>
      <c r="R1796" t="s">
        <v>515</v>
      </c>
      <c r="S1796" s="1">
        <v>42557</v>
      </c>
      <c r="T1796" t="s">
        <v>3638</v>
      </c>
      <c r="U1796" s="3">
        <v>3.7037</v>
      </c>
      <c r="V1796" s="2">
        <f>Tabela_padrão__GM_CONTAS_PAGAR_ABERTOS[[#This Row],[PTAX DESEMB]]*Tabela_padrão__GM_CONTAS_PAGAR_ABERTOS[[#This Row],[VALOR_DOCUM]]</f>
        <v>169661.94144899998</v>
      </c>
    </row>
    <row r="1797" spans="1:22" hidden="1" x14ac:dyDescent="0.2">
      <c r="A1797" t="s">
        <v>285</v>
      </c>
      <c r="B1797" t="s">
        <v>18</v>
      </c>
      <c r="C1797" s="1">
        <v>42439</v>
      </c>
      <c r="D1797" t="s">
        <v>203</v>
      </c>
      <c r="E1797">
        <v>19105018</v>
      </c>
      <c r="F1797" t="s">
        <v>513</v>
      </c>
      <c r="G1797" s="4">
        <v>42745</v>
      </c>
      <c r="H1797" t="s">
        <v>21</v>
      </c>
      <c r="I1797" s="2">
        <v>45808.77</v>
      </c>
      <c r="K1797" s="2">
        <v>45808.77</v>
      </c>
      <c r="L1797" s="3">
        <v>1</v>
      </c>
      <c r="M1797" s="2">
        <v>45808.77</v>
      </c>
      <c r="N1797" s="3">
        <f t="array" ref="N1797">$D$4</f>
        <v>3.55</v>
      </c>
      <c r="O1797" s="2">
        <f t="array" ref="O1797">IF(Tabela_padrão__GM_CONTAS_PAGAR_ABERTOS[[#This Row],[SIGLA_MOEDA]]="US$",Tabela_padrão__GM_CONTAS_PAGAR_ABERTOS[[#This Row],[VALOR_DOCUM]]*$D$4,Tabela_padrão__GM_CONTAS_PAGAR_ABERTOS[[#This Row],[SALDO_CONVERTIDO]])</f>
        <v>45808.77</v>
      </c>
      <c r="P17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7" t="s">
        <v>514</v>
      </c>
      <c r="R1797" t="s">
        <v>515</v>
      </c>
      <c r="S1797" s="1">
        <v>42557</v>
      </c>
      <c r="T1797" t="s">
        <v>3639</v>
      </c>
      <c r="U1797" s="3">
        <v>3.7037</v>
      </c>
      <c r="V1797" s="2">
        <f>Tabela_padrão__GM_CONTAS_PAGAR_ABERTOS[[#This Row],[PTAX DESEMB]]*Tabela_padrão__GM_CONTAS_PAGAR_ABERTOS[[#This Row],[VALOR_DOCUM]]</f>
        <v>169661.94144899998</v>
      </c>
    </row>
    <row r="1798" spans="1:22" hidden="1" x14ac:dyDescent="0.2">
      <c r="A1798" t="s">
        <v>285</v>
      </c>
      <c r="B1798" t="s">
        <v>18</v>
      </c>
      <c r="C1798" s="1">
        <v>42439</v>
      </c>
      <c r="D1798" t="s">
        <v>203</v>
      </c>
      <c r="E1798">
        <v>19105018</v>
      </c>
      <c r="F1798" t="s">
        <v>513</v>
      </c>
      <c r="G1798" s="4">
        <v>42835</v>
      </c>
      <c r="H1798" t="s">
        <v>21</v>
      </c>
      <c r="I1798" s="2">
        <v>45808.77</v>
      </c>
      <c r="K1798" s="2">
        <v>45808.77</v>
      </c>
      <c r="L1798" s="3">
        <v>1</v>
      </c>
      <c r="M1798" s="2">
        <v>45808.77</v>
      </c>
      <c r="N1798" s="3">
        <f t="array" ref="N1798">$D$4</f>
        <v>3.55</v>
      </c>
      <c r="O1798" s="2">
        <f t="array" ref="O1798">IF(Tabela_padrão__GM_CONTAS_PAGAR_ABERTOS[[#This Row],[SIGLA_MOEDA]]="US$",Tabela_padrão__GM_CONTAS_PAGAR_ABERTOS[[#This Row],[VALOR_DOCUM]]*$D$4,Tabela_padrão__GM_CONTAS_PAGAR_ABERTOS[[#This Row],[SALDO_CONVERTIDO]])</f>
        <v>45808.77</v>
      </c>
      <c r="P17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8" t="s">
        <v>514</v>
      </c>
      <c r="R1798" t="s">
        <v>515</v>
      </c>
      <c r="S1798" s="1">
        <v>42557</v>
      </c>
      <c r="T1798" t="s">
        <v>3640</v>
      </c>
      <c r="U1798" s="3">
        <v>3.7037</v>
      </c>
      <c r="V1798" s="2">
        <f>Tabela_padrão__GM_CONTAS_PAGAR_ABERTOS[[#This Row],[PTAX DESEMB]]*Tabela_padrão__GM_CONTAS_PAGAR_ABERTOS[[#This Row],[VALOR_DOCUM]]</f>
        <v>169661.94144899998</v>
      </c>
    </row>
    <row r="1799" spans="1:22" hidden="1" x14ac:dyDescent="0.2">
      <c r="A1799" t="s">
        <v>285</v>
      </c>
      <c r="B1799" t="s">
        <v>18</v>
      </c>
      <c r="C1799" s="1">
        <v>42439</v>
      </c>
      <c r="D1799" t="s">
        <v>203</v>
      </c>
      <c r="E1799">
        <v>19105018</v>
      </c>
      <c r="F1799" t="s">
        <v>513</v>
      </c>
      <c r="G1799" s="4">
        <v>43049</v>
      </c>
      <c r="H1799" t="s">
        <v>21</v>
      </c>
      <c r="I1799" s="2">
        <v>45808.77</v>
      </c>
      <c r="K1799" s="2">
        <v>45808.77</v>
      </c>
      <c r="L1799" s="3">
        <v>1</v>
      </c>
      <c r="M1799" s="2">
        <v>45808.77</v>
      </c>
      <c r="N1799" s="3">
        <f t="array" ref="N1799">$D$4</f>
        <v>3.55</v>
      </c>
      <c r="O1799" s="2">
        <f t="array" ref="O1799">IF(Tabela_padrão__GM_CONTAS_PAGAR_ABERTOS[[#This Row],[SIGLA_MOEDA]]="US$",Tabela_padrão__GM_CONTAS_PAGAR_ABERTOS[[#This Row],[VALOR_DOCUM]]*$D$4,Tabela_padrão__GM_CONTAS_PAGAR_ABERTOS[[#This Row],[SALDO_CONVERTIDO]])</f>
        <v>45808.77</v>
      </c>
      <c r="P17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799" t="s">
        <v>514</v>
      </c>
      <c r="R1799" t="s">
        <v>515</v>
      </c>
      <c r="S1799" s="1">
        <v>42557</v>
      </c>
      <c r="T1799" t="s">
        <v>3641</v>
      </c>
      <c r="U1799" s="3">
        <v>3.7037</v>
      </c>
      <c r="V1799" s="2">
        <f>Tabela_padrão__GM_CONTAS_PAGAR_ABERTOS[[#This Row],[PTAX DESEMB]]*Tabela_padrão__GM_CONTAS_PAGAR_ABERTOS[[#This Row],[VALOR_DOCUM]]</f>
        <v>169661.94144899998</v>
      </c>
    </row>
    <row r="1800" spans="1:22" hidden="1" x14ac:dyDescent="0.2">
      <c r="A1800" t="s">
        <v>17</v>
      </c>
      <c r="B1800" t="s">
        <v>323</v>
      </c>
      <c r="C1800" s="1">
        <v>42472</v>
      </c>
      <c r="D1800" t="s">
        <v>417</v>
      </c>
      <c r="E1800">
        <v>13115016</v>
      </c>
      <c r="F1800" t="s">
        <v>3642</v>
      </c>
      <c r="G1800" s="4">
        <v>42566</v>
      </c>
      <c r="H1800" t="s">
        <v>21</v>
      </c>
      <c r="I1800" s="2">
        <v>452.86</v>
      </c>
      <c r="J1800">
        <v>0</v>
      </c>
      <c r="K1800" s="2">
        <v>452.86</v>
      </c>
      <c r="L1800" s="3">
        <v>1</v>
      </c>
      <c r="M1800" s="2">
        <v>452.86</v>
      </c>
      <c r="N1800" s="3">
        <f t="array" ref="N1800">$D$4</f>
        <v>3.55</v>
      </c>
      <c r="O1800" s="2">
        <f t="array" ref="O1800">IF(Tabela_padrão__GM_CONTAS_PAGAR_ABERTOS[[#This Row],[SIGLA_MOEDA]]="US$",Tabela_padrão__GM_CONTAS_PAGAR_ABERTOS[[#This Row],[VALOR_DOCUM]]*$D$4,Tabela_padrão__GM_CONTAS_PAGAR_ABERTOS[[#This Row],[SALDO_CONVERTIDO]])</f>
        <v>452.86</v>
      </c>
      <c r="P18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0" t="s">
        <v>28</v>
      </c>
      <c r="R1800" t="s">
        <v>925</v>
      </c>
      <c r="S1800" s="1">
        <v>42557</v>
      </c>
      <c r="T1800" t="s">
        <v>3643</v>
      </c>
      <c r="U1800" s="3">
        <v>3.5284</v>
      </c>
      <c r="V1800" s="2">
        <f>Tabela_padrão__GM_CONTAS_PAGAR_ABERTOS[[#This Row],[PTAX DESEMB]]*Tabela_padrão__GM_CONTAS_PAGAR_ABERTOS[[#This Row],[VALOR_DOCUM]]</f>
        <v>1597.871224</v>
      </c>
    </row>
    <row r="1801" spans="1:22" hidden="1" x14ac:dyDescent="0.2">
      <c r="A1801" t="s">
        <v>17</v>
      </c>
      <c r="B1801" t="s">
        <v>25</v>
      </c>
      <c r="C1801" s="1">
        <v>42479</v>
      </c>
      <c r="D1801" t="s">
        <v>502</v>
      </c>
      <c r="E1801">
        <v>13101003</v>
      </c>
      <c r="F1801" t="s">
        <v>3644</v>
      </c>
      <c r="G1801" s="4">
        <v>42581</v>
      </c>
      <c r="H1801" t="s">
        <v>21</v>
      </c>
      <c r="I1801" s="2">
        <v>15000</v>
      </c>
      <c r="J1801">
        <v>0</v>
      </c>
      <c r="K1801" s="2">
        <v>15000</v>
      </c>
      <c r="L1801" s="3">
        <v>1</v>
      </c>
      <c r="M1801" s="2">
        <v>15000</v>
      </c>
      <c r="N1801" s="3">
        <f t="array" ref="N1801">$D$4</f>
        <v>3.55</v>
      </c>
      <c r="O1801" s="2">
        <f t="array" ref="O1801">IF(Tabela_padrão__GM_CONTAS_PAGAR_ABERTOS[[#This Row],[SIGLA_MOEDA]]="US$",Tabela_padrão__GM_CONTAS_PAGAR_ABERTOS[[#This Row],[VALOR_DOCUM]]*$D$4,Tabela_padrão__GM_CONTAS_PAGAR_ABERTOS[[#This Row],[SALDO_CONVERTIDO]])</f>
        <v>15000</v>
      </c>
      <c r="P18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1" t="s">
        <v>28</v>
      </c>
      <c r="R1801" t="s">
        <v>3645</v>
      </c>
      <c r="S1801" s="1">
        <v>42557</v>
      </c>
      <c r="T1801" t="s">
        <v>3646</v>
      </c>
      <c r="U1801" s="3">
        <v>3.5903999999999998</v>
      </c>
      <c r="V1801" s="2">
        <f>Tabela_padrão__GM_CONTAS_PAGAR_ABERTOS[[#This Row],[PTAX DESEMB]]*Tabela_padrão__GM_CONTAS_PAGAR_ABERTOS[[#This Row],[VALOR_DOCUM]]</f>
        <v>53856</v>
      </c>
    </row>
    <row r="1802" spans="1:22" hidden="1" x14ac:dyDescent="0.2">
      <c r="A1802" t="s">
        <v>17</v>
      </c>
      <c r="B1802" t="s">
        <v>18</v>
      </c>
      <c r="C1802" s="1">
        <v>42436</v>
      </c>
      <c r="D1802" t="s">
        <v>517</v>
      </c>
      <c r="E1802">
        <v>19105029</v>
      </c>
      <c r="F1802" t="s">
        <v>518</v>
      </c>
      <c r="G1802" s="4">
        <v>42586</v>
      </c>
      <c r="H1802" t="s">
        <v>21</v>
      </c>
      <c r="I1802" s="2">
        <v>50000</v>
      </c>
      <c r="J1802">
        <v>0</v>
      </c>
      <c r="K1802" s="2">
        <v>50000</v>
      </c>
      <c r="L1802" s="3">
        <v>1</v>
      </c>
      <c r="M1802" s="2">
        <v>50000</v>
      </c>
      <c r="N1802" s="3">
        <f t="array" ref="N1802">$D$4</f>
        <v>3.55</v>
      </c>
      <c r="O1802" s="2">
        <f t="array" ref="O1802">IF(Tabela_padrão__GM_CONTAS_PAGAR_ABERTOS[[#This Row],[SIGLA_MOEDA]]="US$",Tabela_padrão__GM_CONTAS_PAGAR_ABERTOS[[#This Row],[VALOR_DOCUM]]*$D$4,Tabela_padrão__GM_CONTAS_PAGAR_ABERTOS[[#This Row],[SALDO_CONVERTIDO]])</f>
        <v>50000</v>
      </c>
      <c r="P18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2" t="s">
        <v>338</v>
      </c>
      <c r="R1802" t="s">
        <v>3647</v>
      </c>
      <c r="S1802" s="1">
        <v>42557</v>
      </c>
      <c r="T1802" t="s">
        <v>3648</v>
      </c>
      <c r="U1802" s="3">
        <v>3.7187999999999999</v>
      </c>
      <c r="V1802" s="2">
        <f>Tabela_padrão__GM_CONTAS_PAGAR_ABERTOS[[#This Row],[PTAX DESEMB]]*Tabela_padrão__GM_CONTAS_PAGAR_ABERTOS[[#This Row],[VALOR_DOCUM]]</f>
        <v>185940</v>
      </c>
    </row>
    <row r="1803" spans="1:22" hidden="1" x14ac:dyDescent="0.2">
      <c r="A1803" t="s">
        <v>285</v>
      </c>
      <c r="B1803" t="s">
        <v>18</v>
      </c>
      <c r="C1803" s="1">
        <v>42430</v>
      </c>
      <c r="D1803" t="s">
        <v>517</v>
      </c>
      <c r="E1803">
        <v>15101003</v>
      </c>
      <c r="F1803" t="s">
        <v>2955</v>
      </c>
      <c r="G1803" s="4">
        <v>42678</v>
      </c>
      <c r="H1803" t="s">
        <v>21</v>
      </c>
      <c r="I1803" s="2">
        <v>50000</v>
      </c>
      <c r="K1803" s="2">
        <v>50000</v>
      </c>
      <c r="L1803" s="3">
        <v>1</v>
      </c>
      <c r="M1803" s="2">
        <v>50000</v>
      </c>
      <c r="N1803" s="3">
        <f t="array" ref="N1803">$D$4</f>
        <v>3.55</v>
      </c>
      <c r="O1803" s="2">
        <f t="array" ref="O1803">IF(Tabela_padrão__GM_CONTAS_PAGAR_ABERTOS[[#This Row],[SIGLA_MOEDA]]="US$",Tabela_padrão__GM_CONTAS_PAGAR_ABERTOS[[#This Row],[VALOR_DOCUM]]*$D$4,Tabela_padrão__GM_CONTAS_PAGAR_ABERTOS[[#This Row],[SALDO_CONVERTIDO]])</f>
        <v>50000</v>
      </c>
      <c r="P18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3" t="s">
        <v>494</v>
      </c>
      <c r="R1803" t="s">
        <v>2956</v>
      </c>
      <c r="S1803" s="1">
        <v>42557</v>
      </c>
      <c r="T1803" t="s">
        <v>3649</v>
      </c>
      <c r="U1803" s="3">
        <v>3.9796</v>
      </c>
      <c r="V1803" s="2">
        <f>Tabela_padrão__GM_CONTAS_PAGAR_ABERTOS[[#This Row],[PTAX DESEMB]]*Tabela_padrão__GM_CONTAS_PAGAR_ABERTOS[[#This Row],[VALOR_DOCUM]]</f>
        <v>198980</v>
      </c>
    </row>
    <row r="1804" spans="1:22" hidden="1" x14ac:dyDescent="0.2">
      <c r="A1804" t="s">
        <v>17</v>
      </c>
      <c r="B1804" t="s">
        <v>18</v>
      </c>
      <c r="C1804" s="1">
        <v>42466</v>
      </c>
      <c r="D1804" t="s">
        <v>203</v>
      </c>
      <c r="E1804">
        <v>19105029</v>
      </c>
      <c r="F1804" t="s">
        <v>526</v>
      </c>
      <c r="G1804" s="4">
        <v>44691</v>
      </c>
      <c r="H1804" t="s">
        <v>21</v>
      </c>
      <c r="I1804" s="2">
        <v>27801.58</v>
      </c>
      <c r="K1804" s="2">
        <v>27801.58</v>
      </c>
      <c r="L1804" s="3">
        <v>1</v>
      </c>
      <c r="M1804" s="2">
        <v>27801.58</v>
      </c>
      <c r="N1804" s="3">
        <f t="array" ref="N1804">$D$4</f>
        <v>3.55</v>
      </c>
      <c r="O1804" s="2">
        <f t="array" ref="O1804">IF(Tabela_padrão__GM_CONTAS_PAGAR_ABERTOS[[#This Row],[SIGLA_MOEDA]]="US$",Tabela_padrão__GM_CONTAS_PAGAR_ABERTOS[[#This Row],[VALOR_DOCUM]]*$D$4,Tabela_padrão__GM_CONTAS_PAGAR_ABERTOS[[#This Row],[SALDO_CONVERTIDO]])</f>
        <v>27801.58</v>
      </c>
      <c r="P18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4" t="s">
        <v>527</v>
      </c>
      <c r="R1804" t="s">
        <v>528</v>
      </c>
      <c r="S1804" s="1">
        <v>42557</v>
      </c>
      <c r="T1804" t="s">
        <v>3650</v>
      </c>
      <c r="U1804" s="3">
        <v>3.6581000000000001</v>
      </c>
      <c r="V1804" s="2">
        <f>Tabela_padrão__GM_CONTAS_PAGAR_ABERTOS[[#This Row],[PTAX DESEMB]]*Tabela_padrão__GM_CONTAS_PAGAR_ABERTOS[[#This Row],[VALOR_DOCUM]]</f>
        <v>101700.95979800001</v>
      </c>
    </row>
    <row r="1805" spans="1:22" hidden="1" x14ac:dyDescent="0.2">
      <c r="A1805" t="s">
        <v>17</v>
      </c>
      <c r="B1805" t="s">
        <v>18</v>
      </c>
      <c r="C1805" s="1">
        <v>42466</v>
      </c>
      <c r="D1805" t="s">
        <v>203</v>
      </c>
      <c r="E1805">
        <v>19105029</v>
      </c>
      <c r="F1805" t="s">
        <v>526</v>
      </c>
      <c r="G1805" s="4">
        <v>44875</v>
      </c>
      <c r="H1805" t="s">
        <v>21</v>
      </c>
      <c r="I1805" s="2">
        <v>27801.58</v>
      </c>
      <c r="K1805" s="2">
        <v>27801.58</v>
      </c>
      <c r="L1805" s="3">
        <v>1</v>
      </c>
      <c r="M1805" s="2">
        <v>27801.58</v>
      </c>
      <c r="N1805" s="3">
        <f t="array" ref="N1805">$D$4</f>
        <v>3.55</v>
      </c>
      <c r="O1805" s="2">
        <f t="array" ref="O1805">IF(Tabela_padrão__GM_CONTAS_PAGAR_ABERTOS[[#This Row],[SIGLA_MOEDA]]="US$",Tabela_padrão__GM_CONTAS_PAGAR_ABERTOS[[#This Row],[VALOR_DOCUM]]*$D$4,Tabela_padrão__GM_CONTAS_PAGAR_ABERTOS[[#This Row],[SALDO_CONVERTIDO]])</f>
        <v>27801.58</v>
      </c>
      <c r="P18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5" t="s">
        <v>527</v>
      </c>
      <c r="R1805" t="s">
        <v>528</v>
      </c>
      <c r="S1805" s="1">
        <v>42557</v>
      </c>
      <c r="T1805" t="s">
        <v>3651</v>
      </c>
      <c r="U1805" s="3">
        <v>3.6581000000000001</v>
      </c>
      <c r="V1805" s="2">
        <f>Tabela_padrão__GM_CONTAS_PAGAR_ABERTOS[[#This Row],[PTAX DESEMB]]*Tabela_padrão__GM_CONTAS_PAGAR_ABERTOS[[#This Row],[VALOR_DOCUM]]</f>
        <v>101700.95979800001</v>
      </c>
    </row>
    <row r="1806" spans="1:22" hidden="1" x14ac:dyDescent="0.2">
      <c r="A1806" t="s">
        <v>17</v>
      </c>
      <c r="B1806" t="s">
        <v>18</v>
      </c>
      <c r="C1806" s="1">
        <v>42466</v>
      </c>
      <c r="D1806" t="s">
        <v>203</v>
      </c>
      <c r="E1806">
        <v>19105029</v>
      </c>
      <c r="F1806" t="s">
        <v>526</v>
      </c>
      <c r="G1806" s="4">
        <v>45117</v>
      </c>
      <c r="H1806" t="s">
        <v>21</v>
      </c>
      <c r="I1806" s="2">
        <v>27801.58</v>
      </c>
      <c r="K1806" s="2">
        <v>27801.58</v>
      </c>
      <c r="L1806" s="3">
        <v>1</v>
      </c>
      <c r="M1806" s="2">
        <v>27801.58</v>
      </c>
      <c r="N1806" s="3">
        <f t="array" ref="N1806">$D$4</f>
        <v>3.55</v>
      </c>
      <c r="O1806" s="2">
        <f t="array" ref="O1806">IF(Tabela_padrão__GM_CONTAS_PAGAR_ABERTOS[[#This Row],[SIGLA_MOEDA]]="US$",Tabela_padrão__GM_CONTAS_PAGAR_ABERTOS[[#This Row],[VALOR_DOCUM]]*$D$4,Tabela_padrão__GM_CONTAS_PAGAR_ABERTOS[[#This Row],[SALDO_CONVERTIDO]])</f>
        <v>27801.58</v>
      </c>
      <c r="P18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6" t="s">
        <v>527</v>
      </c>
      <c r="R1806" t="s">
        <v>528</v>
      </c>
      <c r="S1806" s="1">
        <v>42557</v>
      </c>
      <c r="T1806" t="s">
        <v>3652</v>
      </c>
      <c r="U1806" s="3">
        <v>3.6581000000000001</v>
      </c>
      <c r="V1806" s="2">
        <f>Tabela_padrão__GM_CONTAS_PAGAR_ABERTOS[[#This Row],[PTAX DESEMB]]*Tabela_padrão__GM_CONTAS_PAGAR_ABERTOS[[#This Row],[VALOR_DOCUM]]</f>
        <v>101700.95979800001</v>
      </c>
    </row>
    <row r="1807" spans="1:22" hidden="1" x14ac:dyDescent="0.2">
      <c r="A1807" t="s">
        <v>17</v>
      </c>
      <c r="B1807" t="s">
        <v>18</v>
      </c>
      <c r="C1807" s="1">
        <v>42466</v>
      </c>
      <c r="D1807" t="s">
        <v>203</v>
      </c>
      <c r="E1807">
        <v>19105029</v>
      </c>
      <c r="F1807" t="s">
        <v>526</v>
      </c>
      <c r="G1807" s="4">
        <v>45698</v>
      </c>
      <c r="H1807" t="s">
        <v>21</v>
      </c>
      <c r="I1807" s="2">
        <v>27801.58</v>
      </c>
      <c r="K1807" s="2">
        <v>27801.58</v>
      </c>
      <c r="L1807" s="3">
        <v>1</v>
      </c>
      <c r="M1807" s="2">
        <v>27801.58</v>
      </c>
      <c r="N1807" s="3">
        <f t="array" ref="N1807">$D$4</f>
        <v>3.55</v>
      </c>
      <c r="O1807" s="2">
        <f t="array" ref="O1807">IF(Tabela_padrão__GM_CONTAS_PAGAR_ABERTOS[[#This Row],[SIGLA_MOEDA]]="US$",Tabela_padrão__GM_CONTAS_PAGAR_ABERTOS[[#This Row],[VALOR_DOCUM]]*$D$4,Tabela_padrão__GM_CONTAS_PAGAR_ABERTOS[[#This Row],[SALDO_CONVERTIDO]])</f>
        <v>27801.58</v>
      </c>
      <c r="P18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7" t="s">
        <v>527</v>
      </c>
      <c r="R1807" t="s">
        <v>528</v>
      </c>
      <c r="S1807" s="1">
        <v>42557</v>
      </c>
      <c r="T1807" t="s">
        <v>3653</v>
      </c>
      <c r="U1807" s="3">
        <v>3.6581000000000001</v>
      </c>
      <c r="V1807" s="2">
        <f>Tabela_padrão__GM_CONTAS_PAGAR_ABERTOS[[#This Row],[PTAX DESEMB]]*Tabela_padrão__GM_CONTAS_PAGAR_ABERTOS[[#This Row],[VALOR_DOCUM]]</f>
        <v>101700.95979800001</v>
      </c>
    </row>
    <row r="1808" spans="1:22" hidden="1" x14ac:dyDescent="0.2">
      <c r="A1808" t="s">
        <v>17</v>
      </c>
      <c r="B1808" t="s">
        <v>18</v>
      </c>
      <c r="C1808" s="1">
        <v>42466</v>
      </c>
      <c r="D1808" t="s">
        <v>203</v>
      </c>
      <c r="E1808">
        <v>19105029</v>
      </c>
      <c r="F1808" t="s">
        <v>526</v>
      </c>
      <c r="G1808" s="4">
        <v>42653</v>
      </c>
      <c r="H1808" t="s">
        <v>21</v>
      </c>
      <c r="I1808" s="2">
        <v>18967.71</v>
      </c>
      <c r="K1808" s="2">
        <v>18967.71</v>
      </c>
      <c r="L1808" s="3">
        <v>1</v>
      </c>
      <c r="M1808" s="2">
        <v>18967.71</v>
      </c>
      <c r="N1808" s="3">
        <f t="array" ref="N1808">$D$4</f>
        <v>3.55</v>
      </c>
      <c r="O1808" s="2">
        <f t="array" ref="O1808">IF(Tabela_padrão__GM_CONTAS_PAGAR_ABERTOS[[#This Row],[SIGLA_MOEDA]]="US$",Tabela_padrão__GM_CONTAS_PAGAR_ABERTOS[[#This Row],[VALOR_DOCUM]]*$D$4,Tabela_padrão__GM_CONTAS_PAGAR_ABERTOS[[#This Row],[SALDO_CONVERTIDO]])</f>
        <v>18967.71</v>
      </c>
      <c r="P18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8" t="s">
        <v>527</v>
      </c>
      <c r="R1808" t="s">
        <v>528</v>
      </c>
      <c r="S1808" s="1">
        <v>42557</v>
      </c>
      <c r="T1808" t="s">
        <v>3654</v>
      </c>
      <c r="U1808" s="3">
        <v>3.6581000000000001</v>
      </c>
      <c r="V1808" s="2">
        <f>Tabela_padrão__GM_CONTAS_PAGAR_ABERTOS[[#This Row],[PTAX DESEMB]]*Tabela_padrão__GM_CONTAS_PAGAR_ABERTOS[[#This Row],[VALOR_DOCUM]]</f>
        <v>69385.779951000004</v>
      </c>
    </row>
    <row r="1809" spans="1:22" hidden="1" x14ac:dyDescent="0.2">
      <c r="A1809" t="s">
        <v>17</v>
      </c>
      <c r="B1809" t="s">
        <v>18</v>
      </c>
      <c r="C1809" s="1">
        <v>42466</v>
      </c>
      <c r="D1809" t="s">
        <v>203</v>
      </c>
      <c r="E1809">
        <v>19105029</v>
      </c>
      <c r="F1809" t="s">
        <v>526</v>
      </c>
      <c r="G1809" s="4">
        <v>43141</v>
      </c>
      <c r="H1809" t="s">
        <v>21</v>
      </c>
      <c r="I1809" s="2">
        <v>15962.92</v>
      </c>
      <c r="K1809" s="2">
        <v>15962.92</v>
      </c>
      <c r="L1809" s="3">
        <v>1</v>
      </c>
      <c r="M1809" s="2">
        <v>15962.92</v>
      </c>
      <c r="N1809" s="3">
        <f t="array" ref="N1809">$D$4</f>
        <v>3.55</v>
      </c>
      <c r="O1809" s="2">
        <f t="array" ref="O1809">IF(Tabela_padrão__GM_CONTAS_PAGAR_ABERTOS[[#This Row],[SIGLA_MOEDA]]="US$",Tabela_padrão__GM_CONTAS_PAGAR_ABERTOS[[#This Row],[VALOR_DOCUM]]*$D$4,Tabela_padrão__GM_CONTAS_PAGAR_ABERTOS[[#This Row],[SALDO_CONVERTIDO]])</f>
        <v>15962.92</v>
      </c>
      <c r="P18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09" t="s">
        <v>527</v>
      </c>
      <c r="R1809" t="s">
        <v>528</v>
      </c>
      <c r="S1809" s="1">
        <v>42557</v>
      </c>
      <c r="T1809" t="s">
        <v>3655</v>
      </c>
      <c r="U1809" s="3">
        <v>3.6581000000000001</v>
      </c>
      <c r="V1809" s="2">
        <f>Tabela_padrão__GM_CONTAS_PAGAR_ABERTOS[[#This Row],[PTAX DESEMB]]*Tabela_padrão__GM_CONTAS_PAGAR_ABERTOS[[#This Row],[VALOR_DOCUM]]</f>
        <v>58393.957652000005</v>
      </c>
    </row>
    <row r="1810" spans="1:22" hidden="1" x14ac:dyDescent="0.2">
      <c r="A1810" t="s">
        <v>17</v>
      </c>
      <c r="B1810" t="s">
        <v>18</v>
      </c>
      <c r="C1810" s="1">
        <v>42466</v>
      </c>
      <c r="D1810" t="s">
        <v>203</v>
      </c>
      <c r="E1810">
        <v>19105029</v>
      </c>
      <c r="F1810" t="s">
        <v>526</v>
      </c>
      <c r="G1810" s="4">
        <v>43261</v>
      </c>
      <c r="H1810" t="s">
        <v>21</v>
      </c>
      <c r="I1810" s="2">
        <v>15211.73</v>
      </c>
      <c r="K1810" s="2">
        <v>15211.73</v>
      </c>
      <c r="L1810" s="3">
        <v>1</v>
      </c>
      <c r="M1810" s="2">
        <v>15211.73</v>
      </c>
      <c r="N1810" s="3">
        <f t="array" ref="N1810">$D$4</f>
        <v>3.55</v>
      </c>
      <c r="O1810" s="2">
        <f t="array" ref="O1810">IF(Tabela_padrão__GM_CONTAS_PAGAR_ABERTOS[[#This Row],[SIGLA_MOEDA]]="US$",Tabela_padrão__GM_CONTAS_PAGAR_ABERTOS[[#This Row],[VALOR_DOCUM]]*$D$4,Tabela_padrão__GM_CONTAS_PAGAR_ABERTOS[[#This Row],[SALDO_CONVERTIDO]])</f>
        <v>15211.73</v>
      </c>
      <c r="P18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0" t="s">
        <v>527</v>
      </c>
      <c r="R1810" t="s">
        <v>528</v>
      </c>
      <c r="S1810" s="1">
        <v>42557</v>
      </c>
      <c r="T1810" t="s">
        <v>3656</v>
      </c>
      <c r="U1810" s="3">
        <v>3.6581000000000001</v>
      </c>
      <c r="V1810" s="2">
        <f>Tabela_padrão__GM_CONTAS_PAGAR_ABERTOS[[#This Row],[PTAX DESEMB]]*Tabela_padrão__GM_CONTAS_PAGAR_ABERTOS[[#This Row],[VALOR_DOCUM]]</f>
        <v>55646.029513000001</v>
      </c>
    </row>
    <row r="1811" spans="1:22" hidden="1" x14ac:dyDescent="0.2">
      <c r="A1811" t="s">
        <v>17</v>
      </c>
      <c r="B1811" t="s">
        <v>18</v>
      </c>
      <c r="C1811" s="1">
        <v>42466</v>
      </c>
      <c r="D1811" t="s">
        <v>203</v>
      </c>
      <c r="E1811">
        <v>19105029</v>
      </c>
      <c r="F1811" t="s">
        <v>526</v>
      </c>
      <c r="G1811" s="4">
        <v>43809</v>
      </c>
      <c r="H1811" t="s">
        <v>21</v>
      </c>
      <c r="I1811" s="2">
        <v>11800</v>
      </c>
      <c r="K1811" s="2">
        <v>11800</v>
      </c>
      <c r="L1811" s="3">
        <v>1</v>
      </c>
      <c r="M1811" s="2">
        <v>11800</v>
      </c>
      <c r="N1811" s="3">
        <f t="array" ref="N1811">$D$4</f>
        <v>3.55</v>
      </c>
      <c r="O1811" s="2">
        <f t="array" ref="O1811">IF(Tabela_padrão__GM_CONTAS_PAGAR_ABERTOS[[#This Row],[SIGLA_MOEDA]]="US$",Tabela_padrão__GM_CONTAS_PAGAR_ABERTOS[[#This Row],[VALOR_DOCUM]]*$D$4,Tabela_padrão__GM_CONTAS_PAGAR_ABERTOS[[#This Row],[SALDO_CONVERTIDO]])</f>
        <v>11800</v>
      </c>
      <c r="P18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1" t="s">
        <v>527</v>
      </c>
      <c r="R1811" t="s">
        <v>528</v>
      </c>
      <c r="S1811" s="1">
        <v>42557</v>
      </c>
      <c r="T1811" t="s">
        <v>3657</v>
      </c>
      <c r="U1811" s="3">
        <v>3.6581000000000001</v>
      </c>
      <c r="V1811" s="2">
        <f>Tabela_padrão__GM_CONTAS_PAGAR_ABERTOS[[#This Row],[PTAX DESEMB]]*Tabela_padrão__GM_CONTAS_PAGAR_ABERTOS[[#This Row],[VALOR_DOCUM]]</f>
        <v>43165.58</v>
      </c>
    </row>
    <row r="1812" spans="1:22" hidden="1" x14ac:dyDescent="0.2">
      <c r="A1812" t="s">
        <v>17</v>
      </c>
      <c r="B1812" t="s">
        <v>18</v>
      </c>
      <c r="C1812" s="1">
        <v>42466</v>
      </c>
      <c r="D1812" t="s">
        <v>203</v>
      </c>
      <c r="E1812">
        <v>19105029</v>
      </c>
      <c r="F1812" t="s">
        <v>526</v>
      </c>
      <c r="G1812" s="4">
        <v>44175</v>
      </c>
      <c r="H1812" t="s">
        <v>21</v>
      </c>
      <c r="I1812" s="2">
        <v>9577.76</v>
      </c>
      <c r="K1812" s="2">
        <v>9577.76</v>
      </c>
      <c r="L1812" s="3">
        <v>1</v>
      </c>
      <c r="M1812" s="2">
        <v>9577.76</v>
      </c>
      <c r="N1812" s="3">
        <f t="array" ref="N1812">$D$4</f>
        <v>3.55</v>
      </c>
      <c r="O1812" s="2">
        <f t="array" ref="O1812">IF(Tabela_padrão__GM_CONTAS_PAGAR_ABERTOS[[#This Row],[SIGLA_MOEDA]]="US$",Tabela_padrão__GM_CONTAS_PAGAR_ABERTOS[[#This Row],[VALOR_DOCUM]]*$D$4,Tabela_padrão__GM_CONTAS_PAGAR_ABERTOS[[#This Row],[SALDO_CONVERTIDO]])</f>
        <v>9577.76</v>
      </c>
      <c r="P18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2" t="s">
        <v>527</v>
      </c>
      <c r="R1812" t="s">
        <v>528</v>
      </c>
      <c r="S1812" s="1">
        <v>42557</v>
      </c>
      <c r="T1812" t="s">
        <v>3658</v>
      </c>
      <c r="U1812" s="3">
        <v>3.6581000000000001</v>
      </c>
      <c r="V1812" s="2">
        <f>Tabela_padrão__GM_CONTAS_PAGAR_ABERTOS[[#This Row],[PTAX DESEMB]]*Tabela_padrão__GM_CONTAS_PAGAR_ABERTOS[[#This Row],[VALOR_DOCUM]]</f>
        <v>35036.403856000004</v>
      </c>
    </row>
    <row r="1813" spans="1:22" hidden="1" x14ac:dyDescent="0.2">
      <c r="A1813" t="s">
        <v>17</v>
      </c>
      <c r="B1813" t="s">
        <v>18</v>
      </c>
      <c r="C1813" s="1">
        <v>42466</v>
      </c>
      <c r="D1813" t="s">
        <v>203</v>
      </c>
      <c r="E1813">
        <v>19105029</v>
      </c>
      <c r="F1813" t="s">
        <v>526</v>
      </c>
      <c r="G1813" s="4">
        <v>44357</v>
      </c>
      <c r="H1813" t="s">
        <v>21</v>
      </c>
      <c r="I1813" s="2">
        <v>8450.9599999999991</v>
      </c>
      <c r="K1813" s="2">
        <v>8450.9599999999991</v>
      </c>
      <c r="L1813" s="3">
        <v>1</v>
      </c>
      <c r="M1813" s="2">
        <v>8450.9599999999991</v>
      </c>
      <c r="N1813" s="3">
        <f t="array" ref="N1813">$D$4</f>
        <v>3.55</v>
      </c>
      <c r="O1813" s="2">
        <f t="array" ref="O1813">IF(Tabela_padrão__GM_CONTAS_PAGAR_ABERTOS[[#This Row],[SIGLA_MOEDA]]="US$",Tabela_padrão__GM_CONTAS_PAGAR_ABERTOS[[#This Row],[VALOR_DOCUM]]*$D$4,Tabela_padrão__GM_CONTAS_PAGAR_ABERTOS[[#This Row],[SALDO_CONVERTIDO]])</f>
        <v>8450.9599999999991</v>
      </c>
      <c r="P18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3" t="s">
        <v>527</v>
      </c>
      <c r="R1813" t="s">
        <v>528</v>
      </c>
      <c r="S1813" s="1">
        <v>42557</v>
      </c>
      <c r="T1813" t="s">
        <v>3659</v>
      </c>
      <c r="U1813" s="3">
        <v>3.6581000000000001</v>
      </c>
      <c r="V1813" s="2">
        <f>Tabela_padrão__GM_CONTAS_PAGAR_ABERTOS[[#This Row],[PTAX DESEMB]]*Tabela_padrão__GM_CONTAS_PAGAR_ABERTOS[[#This Row],[VALOR_DOCUM]]</f>
        <v>30914.456775999999</v>
      </c>
    </row>
    <row r="1814" spans="1:22" hidden="1" x14ac:dyDescent="0.2">
      <c r="A1814" t="s">
        <v>17</v>
      </c>
      <c r="B1814" t="s">
        <v>18</v>
      </c>
      <c r="C1814" s="1">
        <v>42466</v>
      </c>
      <c r="D1814" t="s">
        <v>203</v>
      </c>
      <c r="E1814">
        <v>19105029</v>
      </c>
      <c r="F1814" t="s">
        <v>526</v>
      </c>
      <c r="G1814" s="4">
        <v>44783</v>
      </c>
      <c r="H1814" t="s">
        <v>21</v>
      </c>
      <c r="I1814" s="2">
        <v>5821.77</v>
      </c>
      <c r="K1814" s="2">
        <v>5821.77</v>
      </c>
      <c r="L1814" s="3">
        <v>1</v>
      </c>
      <c r="M1814" s="2">
        <v>5821.77</v>
      </c>
      <c r="N1814" s="3">
        <f t="array" ref="N1814">$D$4</f>
        <v>3.55</v>
      </c>
      <c r="O1814" s="2">
        <f t="array" ref="O1814">IF(Tabela_padrão__GM_CONTAS_PAGAR_ABERTOS[[#This Row],[SIGLA_MOEDA]]="US$",Tabela_padrão__GM_CONTAS_PAGAR_ABERTOS[[#This Row],[VALOR_DOCUM]]*$D$4,Tabela_padrão__GM_CONTAS_PAGAR_ABERTOS[[#This Row],[SALDO_CONVERTIDO]])</f>
        <v>5821.77</v>
      </c>
      <c r="P18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4" t="s">
        <v>527</v>
      </c>
      <c r="R1814" t="s">
        <v>528</v>
      </c>
      <c r="S1814" s="1">
        <v>42557</v>
      </c>
      <c r="T1814" t="s">
        <v>3660</v>
      </c>
      <c r="U1814" s="3">
        <v>3.6581000000000001</v>
      </c>
      <c r="V1814" s="2">
        <f>Tabela_padrão__GM_CONTAS_PAGAR_ABERTOS[[#This Row],[PTAX DESEMB]]*Tabela_padrão__GM_CONTAS_PAGAR_ABERTOS[[#This Row],[VALOR_DOCUM]]</f>
        <v>21296.616837000001</v>
      </c>
    </row>
    <row r="1815" spans="1:22" hidden="1" x14ac:dyDescent="0.2">
      <c r="A1815" t="s">
        <v>17</v>
      </c>
      <c r="B1815" t="s">
        <v>18</v>
      </c>
      <c r="C1815" s="1">
        <v>42466</v>
      </c>
      <c r="D1815" t="s">
        <v>203</v>
      </c>
      <c r="E1815">
        <v>19105029</v>
      </c>
      <c r="F1815" t="s">
        <v>526</v>
      </c>
      <c r="G1815" s="4">
        <v>45026</v>
      </c>
      <c r="H1815" t="s">
        <v>21</v>
      </c>
      <c r="I1815" s="2">
        <v>4319.38</v>
      </c>
      <c r="K1815" s="2">
        <v>4319.38</v>
      </c>
      <c r="L1815" s="3">
        <v>1</v>
      </c>
      <c r="M1815" s="2">
        <v>4319.38</v>
      </c>
      <c r="N1815" s="3">
        <f t="array" ref="N1815">$D$4</f>
        <v>3.55</v>
      </c>
      <c r="O1815" s="2">
        <f t="array" ref="O1815">IF(Tabela_padrão__GM_CONTAS_PAGAR_ABERTOS[[#This Row],[SIGLA_MOEDA]]="US$",Tabela_padrão__GM_CONTAS_PAGAR_ABERTOS[[#This Row],[VALOR_DOCUM]]*$D$4,Tabela_padrão__GM_CONTAS_PAGAR_ABERTOS[[#This Row],[SALDO_CONVERTIDO]])</f>
        <v>4319.38</v>
      </c>
      <c r="P18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5" t="s">
        <v>527</v>
      </c>
      <c r="R1815" t="s">
        <v>528</v>
      </c>
      <c r="S1815" s="1">
        <v>42557</v>
      </c>
      <c r="T1815" t="s">
        <v>3661</v>
      </c>
      <c r="U1815" s="3">
        <v>3.6581000000000001</v>
      </c>
      <c r="V1815" s="2">
        <f>Tabela_padrão__GM_CONTAS_PAGAR_ABERTOS[[#This Row],[PTAX DESEMB]]*Tabela_padrão__GM_CONTAS_PAGAR_ABERTOS[[#This Row],[VALOR_DOCUM]]</f>
        <v>15800.723978000002</v>
      </c>
    </row>
    <row r="1816" spans="1:22" hidden="1" x14ac:dyDescent="0.2">
      <c r="A1816" t="s">
        <v>17</v>
      </c>
      <c r="B1816" t="s">
        <v>18</v>
      </c>
      <c r="C1816" s="1">
        <v>42466</v>
      </c>
      <c r="D1816" t="s">
        <v>203</v>
      </c>
      <c r="E1816">
        <v>19105029</v>
      </c>
      <c r="F1816" t="s">
        <v>526</v>
      </c>
      <c r="G1816" s="4">
        <v>45209</v>
      </c>
      <c r="H1816" t="s">
        <v>21</v>
      </c>
      <c r="I1816" s="2">
        <v>3192.58</v>
      </c>
      <c r="K1816" s="2">
        <v>3192.58</v>
      </c>
      <c r="L1816" s="3">
        <v>1</v>
      </c>
      <c r="M1816" s="2">
        <v>3192.58</v>
      </c>
      <c r="N1816" s="3">
        <f t="array" ref="N1816">$D$4</f>
        <v>3.55</v>
      </c>
      <c r="O1816" s="2">
        <f t="array" ref="O1816">IF(Tabela_padrão__GM_CONTAS_PAGAR_ABERTOS[[#This Row],[SIGLA_MOEDA]]="US$",Tabela_padrão__GM_CONTAS_PAGAR_ABERTOS[[#This Row],[VALOR_DOCUM]]*$D$4,Tabela_padrão__GM_CONTAS_PAGAR_ABERTOS[[#This Row],[SALDO_CONVERTIDO]])</f>
        <v>3192.58</v>
      </c>
      <c r="P18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6" t="s">
        <v>527</v>
      </c>
      <c r="R1816" t="s">
        <v>528</v>
      </c>
      <c r="S1816" s="1">
        <v>42557</v>
      </c>
      <c r="T1816" t="s">
        <v>3662</v>
      </c>
      <c r="U1816" s="3">
        <v>3.6581000000000001</v>
      </c>
      <c r="V1816" s="2">
        <f>Tabela_padrão__GM_CONTAS_PAGAR_ABERTOS[[#This Row],[PTAX DESEMB]]*Tabela_padrão__GM_CONTAS_PAGAR_ABERTOS[[#This Row],[VALOR_DOCUM]]</f>
        <v>11678.776898</v>
      </c>
    </row>
    <row r="1817" spans="1:22" hidden="1" x14ac:dyDescent="0.2">
      <c r="A1817" t="s">
        <v>17</v>
      </c>
      <c r="B1817" t="s">
        <v>18</v>
      </c>
      <c r="C1817" s="1">
        <v>42466</v>
      </c>
      <c r="D1817" t="s">
        <v>203</v>
      </c>
      <c r="E1817">
        <v>19105029</v>
      </c>
      <c r="F1817" t="s">
        <v>526</v>
      </c>
      <c r="G1817" s="4">
        <v>45240</v>
      </c>
      <c r="H1817" t="s">
        <v>21</v>
      </c>
      <c r="I1817" s="2">
        <v>3004.78</v>
      </c>
      <c r="K1817" s="2">
        <v>3004.78</v>
      </c>
      <c r="L1817" s="3">
        <v>1</v>
      </c>
      <c r="M1817" s="2">
        <v>3004.78</v>
      </c>
      <c r="N1817" s="3">
        <f t="array" ref="N1817">$D$4</f>
        <v>3.55</v>
      </c>
      <c r="O1817" s="2">
        <f t="array" ref="O1817">IF(Tabela_padrão__GM_CONTAS_PAGAR_ABERTOS[[#This Row],[SIGLA_MOEDA]]="US$",Tabela_padrão__GM_CONTAS_PAGAR_ABERTOS[[#This Row],[VALOR_DOCUM]]*$D$4,Tabela_padrão__GM_CONTAS_PAGAR_ABERTOS[[#This Row],[SALDO_CONVERTIDO]])</f>
        <v>3004.78</v>
      </c>
      <c r="P18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7" t="s">
        <v>527</v>
      </c>
      <c r="R1817" t="s">
        <v>528</v>
      </c>
      <c r="S1817" s="1">
        <v>42557</v>
      </c>
      <c r="T1817" t="s">
        <v>3663</v>
      </c>
      <c r="U1817" s="3">
        <v>3.6581000000000001</v>
      </c>
      <c r="V1817" s="2">
        <f>Tabela_padrão__GM_CONTAS_PAGAR_ABERTOS[[#This Row],[PTAX DESEMB]]*Tabela_padrão__GM_CONTAS_PAGAR_ABERTOS[[#This Row],[VALOR_DOCUM]]</f>
        <v>10991.785718000001</v>
      </c>
    </row>
    <row r="1818" spans="1:22" hidden="1" x14ac:dyDescent="0.2">
      <c r="A1818" t="s">
        <v>17</v>
      </c>
      <c r="B1818" t="s">
        <v>18</v>
      </c>
      <c r="C1818" s="1">
        <v>42466</v>
      </c>
      <c r="D1818" t="s">
        <v>203</v>
      </c>
      <c r="E1818">
        <v>19105029</v>
      </c>
      <c r="F1818" t="s">
        <v>526</v>
      </c>
      <c r="G1818" s="4">
        <v>45270</v>
      </c>
      <c r="H1818" t="s">
        <v>21</v>
      </c>
      <c r="I1818" s="2">
        <v>2816.98</v>
      </c>
      <c r="K1818" s="2">
        <v>2816.98</v>
      </c>
      <c r="L1818" s="3">
        <v>1</v>
      </c>
      <c r="M1818" s="2">
        <v>2816.98</v>
      </c>
      <c r="N1818" s="3">
        <f t="array" ref="N1818">$D$4</f>
        <v>3.55</v>
      </c>
      <c r="O1818" s="2">
        <f t="array" ref="O1818">IF(Tabela_padrão__GM_CONTAS_PAGAR_ABERTOS[[#This Row],[SIGLA_MOEDA]]="US$",Tabela_padrão__GM_CONTAS_PAGAR_ABERTOS[[#This Row],[VALOR_DOCUM]]*$D$4,Tabela_padrão__GM_CONTAS_PAGAR_ABERTOS[[#This Row],[SALDO_CONVERTIDO]])</f>
        <v>2816.98</v>
      </c>
      <c r="P18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8" t="s">
        <v>527</v>
      </c>
      <c r="R1818" t="s">
        <v>528</v>
      </c>
      <c r="S1818" s="1">
        <v>42557</v>
      </c>
      <c r="T1818" t="s">
        <v>3664</v>
      </c>
      <c r="U1818" s="3">
        <v>3.6581000000000001</v>
      </c>
      <c r="V1818" s="2">
        <f>Tabela_padrão__GM_CONTAS_PAGAR_ABERTOS[[#This Row],[PTAX DESEMB]]*Tabela_padrão__GM_CONTAS_PAGAR_ABERTOS[[#This Row],[VALOR_DOCUM]]</f>
        <v>10304.794538</v>
      </c>
    </row>
    <row r="1819" spans="1:22" hidden="1" x14ac:dyDescent="0.2">
      <c r="A1819" t="s">
        <v>17</v>
      </c>
      <c r="B1819" t="s">
        <v>18</v>
      </c>
      <c r="C1819" s="1">
        <v>42466</v>
      </c>
      <c r="D1819" t="s">
        <v>203</v>
      </c>
      <c r="E1819">
        <v>19105029</v>
      </c>
      <c r="F1819" t="s">
        <v>526</v>
      </c>
      <c r="G1819" s="4">
        <v>45301</v>
      </c>
      <c r="H1819" t="s">
        <v>21</v>
      </c>
      <c r="I1819" s="2">
        <v>2629.19</v>
      </c>
      <c r="K1819" s="2">
        <v>2629.19</v>
      </c>
      <c r="L1819" s="3">
        <v>1</v>
      </c>
      <c r="M1819" s="2">
        <v>2629.19</v>
      </c>
      <c r="N1819" s="3">
        <f t="array" ref="N1819">$D$4</f>
        <v>3.55</v>
      </c>
      <c r="O1819" s="2">
        <f t="array" ref="O1819">IF(Tabela_padrão__GM_CONTAS_PAGAR_ABERTOS[[#This Row],[SIGLA_MOEDA]]="US$",Tabela_padrão__GM_CONTAS_PAGAR_ABERTOS[[#This Row],[VALOR_DOCUM]]*$D$4,Tabela_padrão__GM_CONTAS_PAGAR_ABERTOS[[#This Row],[SALDO_CONVERTIDO]])</f>
        <v>2629.19</v>
      </c>
      <c r="P18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19" t="s">
        <v>527</v>
      </c>
      <c r="R1819" t="s">
        <v>528</v>
      </c>
      <c r="S1819" s="1">
        <v>42557</v>
      </c>
      <c r="T1819" t="s">
        <v>3665</v>
      </c>
      <c r="U1819" s="3">
        <v>3.6581000000000001</v>
      </c>
      <c r="V1819" s="2">
        <f>Tabela_padrão__GM_CONTAS_PAGAR_ABERTOS[[#This Row],[PTAX DESEMB]]*Tabela_padrão__GM_CONTAS_PAGAR_ABERTOS[[#This Row],[VALOR_DOCUM]]</f>
        <v>9617.8399390000013</v>
      </c>
    </row>
    <row r="1820" spans="1:22" hidden="1" x14ac:dyDescent="0.2">
      <c r="A1820" t="s">
        <v>17</v>
      </c>
      <c r="B1820" t="s">
        <v>18</v>
      </c>
      <c r="C1820" s="1">
        <v>42466</v>
      </c>
      <c r="D1820" t="s">
        <v>203</v>
      </c>
      <c r="E1820">
        <v>19105029</v>
      </c>
      <c r="F1820" t="s">
        <v>526</v>
      </c>
      <c r="G1820" s="4">
        <v>45545</v>
      </c>
      <c r="H1820" t="s">
        <v>21</v>
      </c>
      <c r="I1820" s="2">
        <v>1000</v>
      </c>
      <c r="K1820" s="2">
        <v>1000</v>
      </c>
      <c r="L1820" s="3">
        <v>1</v>
      </c>
      <c r="M1820" s="2">
        <v>1000</v>
      </c>
      <c r="N1820" s="3">
        <f t="array" ref="N1820">$D$4</f>
        <v>3.55</v>
      </c>
      <c r="O1820" s="2">
        <f t="array" ref="O1820">IF(Tabela_padrão__GM_CONTAS_PAGAR_ABERTOS[[#This Row],[SIGLA_MOEDA]]="US$",Tabela_padrão__GM_CONTAS_PAGAR_ABERTOS[[#This Row],[VALOR_DOCUM]]*$D$4,Tabela_padrão__GM_CONTAS_PAGAR_ABERTOS[[#This Row],[SALDO_CONVERTIDO]])</f>
        <v>1000</v>
      </c>
      <c r="P18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0" t="s">
        <v>527</v>
      </c>
      <c r="R1820" t="s">
        <v>528</v>
      </c>
      <c r="S1820" s="1">
        <v>42557</v>
      </c>
      <c r="T1820" t="s">
        <v>3666</v>
      </c>
      <c r="U1820" s="3">
        <v>3.6581000000000001</v>
      </c>
      <c r="V1820" s="2">
        <f>Tabela_padrão__GM_CONTAS_PAGAR_ABERTOS[[#This Row],[PTAX DESEMB]]*Tabela_padrão__GM_CONTAS_PAGAR_ABERTOS[[#This Row],[VALOR_DOCUM]]</f>
        <v>3658.1</v>
      </c>
    </row>
    <row r="1821" spans="1:22" hidden="1" x14ac:dyDescent="0.2">
      <c r="A1821" t="s">
        <v>17</v>
      </c>
      <c r="B1821" t="s">
        <v>202</v>
      </c>
      <c r="C1821" s="1">
        <v>42472</v>
      </c>
      <c r="D1821" t="s">
        <v>548</v>
      </c>
      <c r="E1821">
        <v>13130020</v>
      </c>
      <c r="F1821" t="s">
        <v>549</v>
      </c>
      <c r="G1821" s="4">
        <v>42579</v>
      </c>
      <c r="H1821" t="s">
        <v>21</v>
      </c>
      <c r="I1821" s="2">
        <v>276.22000000000003</v>
      </c>
      <c r="K1821" s="2">
        <v>276.22000000000003</v>
      </c>
      <c r="L1821" s="3">
        <v>1</v>
      </c>
      <c r="M1821" s="2">
        <v>276.22000000000003</v>
      </c>
      <c r="N1821" s="3">
        <f t="array" ref="N1821">$D$4</f>
        <v>3.55</v>
      </c>
      <c r="O1821" s="2">
        <f t="array" ref="O1821">IF(Tabela_padrão__GM_CONTAS_PAGAR_ABERTOS[[#This Row],[SIGLA_MOEDA]]="US$",Tabela_padrão__GM_CONTAS_PAGAR_ABERTOS[[#This Row],[VALOR_DOCUM]]*$D$4,Tabela_padrão__GM_CONTAS_PAGAR_ABERTOS[[#This Row],[SALDO_CONVERTIDO]])</f>
        <v>276.22000000000003</v>
      </c>
      <c r="P18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1" t="s">
        <v>28</v>
      </c>
      <c r="R1821" t="s">
        <v>550</v>
      </c>
      <c r="S1821" s="1">
        <v>42557</v>
      </c>
      <c r="T1821" t="s">
        <v>3667</v>
      </c>
      <c r="U1821" s="3">
        <v>3.5284</v>
      </c>
      <c r="V1821" s="2">
        <f>Tabela_padrão__GM_CONTAS_PAGAR_ABERTOS[[#This Row],[PTAX DESEMB]]*Tabela_padrão__GM_CONTAS_PAGAR_ABERTOS[[#This Row],[VALOR_DOCUM]]</f>
        <v>974.6146480000001</v>
      </c>
    </row>
    <row r="1822" spans="1:22" hidden="1" x14ac:dyDescent="0.2">
      <c r="A1822" t="s">
        <v>17</v>
      </c>
      <c r="B1822" t="s">
        <v>160</v>
      </c>
      <c r="C1822" s="1">
        <v>42474</v>
      </c>
      <c r="D1822" t="s">
        <v>556</v>
      </c>
      <c r="E1822">
        <v>13101001</v>
      </c>
      <c r="F1822" t="s">
        <v>3668</v>
      </c>
      <c r="G1822" s="4">
        <v>42793</v>
      </c>
      <c r="H1822" t="s">
        <v>66</v>
      </c>
      <c r="I1822" s="2">
        <v>423136.87</v>
      </c>
      <c r="J1822">
        <v>0</v>
      </c>
      <c r="K1822" s="2">
        <v>423136.87</v>
      </c>
      <c r="L1822" s="3">
        <v>3.2904</v>
      </c>
      <c r="M1822" s="2">
        <v>1392289.5570479999</v>
      </c>
      <c r="N1822" s="3">
        <f t="array" ref="N1822">$D$4</f>
        <v>3.55</v>
      </c>
      <c r="O1822" s="2">
        <f t="array" ref="O1822">IF(Tabela_padrão__GM_CONTAS_PAGAR_ABERTOS[[#This Row],[SIGLA_MOEDA]]="US$",Tabela_padrão__GM_CONTAS_PAGAR_ABERTOS[[#This Row],[VALOR_DOCUM]]*$D$4,Tabela_padrão__GM_CONTAS_PAGAR_ABERTOS[[#This Row],[SALDO_CONVERTIDO]])</f>
        <v>1502135.8884999999</v>
      </c>
      <c r="P1822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1822" t="s">
        <v>28</v>
      </c>
      <c r="R1822" t="s">
        <v>492</v>
      </c>
      <c r="S1822" s="1">
        <v>42557</v>
      </c>
      <c r="T1822" t="s">
        <v>3669</v>
      </c>
      <c r="U1822" s="3">
        <v>3.5428999999999999</v>
      </c>
      <c r="V1822" s="2">
        <f>Tabela_padrão__GM_CONTAS_PAGAR_ABERTOS[[#This Row],[PTAX DESEMB]]*Tabela_padrão__GM_CONTAS_PAGAR_ABERTOS[[#This Row],[VALOR_DOCUM]]</f>
        <v>1499131.6167230001</v>
      </c>
    </row>
    <row r="1823" spans="1:22" hidden="1" x14ac:dyDescent="0.2">
      <c r="A1823" t="s">
        <v>17</v>
      </c>
      <c r="B1823" t="s">
        <v>25</v>
      </c>
      <c r="C1823" s="1">
        <v>42470</v>
      </c>
      <c r="D1823" t="s">
        <v>1440</v>
      </c>
      <c r="E1823">
        <v>13115018</v>
      </c>
      <c r="F1823" t="s">
        <v>3670</v>
      </c>
      <c r="G1823" s="4">
        <v>42571</v>
      </c>
      <c r="H1823" t="s">
        <v>21</v>
      </c>
      <c r="I1823" s="2">
        <v>1089.6199999999999</v>
      </c>
      <c r="K1823" s="2">
        <v>1089.6199999999999</v>
      </c>
      <c r="L1823" s="3">
        <v>1</v>
      </c>
      <c r="M1823" s="2">
        <v>1089.6199999999999</v>
      </c>
      <c r="N1823" s="3">
        <f t="array" ref="N1823">$D$4</f>
        <v>3.55</v>
      </c>
      <c r="O1823" s="2">
        <f t="array" ref="O1823">IF(Tabela_padrão__GM_CONTAS_PAGAR_ABERTOS[[#This Row],[SIGLA_MOEDA]]="US$",Tabela_padrão__GM_CONTAS_PAGAR_ABERTOS[[#This Row],[VALOR_DOCUM]]*$D$4,Tabela_padrão__GM_CONTAS_PAGAR_ABERTOS[[#This Row],[SALDO_CONVERTIDO]])</f>
        <v>1089.6199999999999</v>
      </c>
      <c r="P18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3" t="s">
        <v>1442</v>
      </c>
      <c r="R1823" t="s">
        <v>3671</v>
      </c>
      <c r="S1823" s="1">
        <v>42557</v>
      </c>
      <c r="T1823" t="s">
        <v>3672</v>
      </c>
      <c r="U1823" s="3">
        <v>3.6385000000000001</v>
      </c>
      <c r="V1823" s="2">
        <f>Tabela_padrão__GM_CONTAS_PAGAR_ABERTOS[[#This Row],[PTAX DESEMB]]*Tabela_padrão__GM_CONTAS_PAGAR_ABERTOS[[#This Row],[VALOR_DOCUM]]</f>
        <v>3964.5823699999996</v>
      </c>
    </row>
    <row r="1824" spans="1:22" hidden="1" x14ac:dyDescent="0.2">
      <c r="A1824" t="s">
        <v>17</v>
      </c>
      <c r="B1824" t="s">
        <v>18</v>
      </c>
      <c r="C1824" s="1">
        <v>42466</v>
      </c>
      <c r="D1824" t="s">
        <v>203</v>
      </c>
      <c r="E1824">
        <v>19105029</v>
      </c>
      <c r="F1824" t="s">
        <v>526</v>
      </c>
      <c r="G1824" s="4">
        <v>43018</v>
      </c>
      <c r="H1824" t="s">
        <v>21</v>
      </c>
      <c r="I1824" s="2">
        <v>27801.58</v>
      </c>
      <c r="K1824" s="2">
        <v>27801.58</v>
      </c>
      <c r="L1824" s="3">
        <v>1</v>
      </c>
      <c r="M1824" s="2">
        <v>27801.58</v>
      </c>
      <c r="N1824" s="3">
        <f t="array" ref="N1824">$D$4</f>
        <v>3.55</v>
      </c>
      <c r="O1824" s="2">
        <f t="array" ref="O1824">IF(Tabela_padrão__GM_CONTAS_PAGAR_ABERTOS[[#This Row],[SIGLA_MOEDA]]="US$",Tabela_padrão__GM_CONTAS_PAGAR_ABERTOS[[#This Row],[VALOR_DOCUM]]*$D$4,Tabela_padrão__GM_CONTAS_PAGAR_ABERTOS[[#This Row],[SALDO_CONVERTIDO]])</f>
        <v>27801.58</v>
      </c>
      <c r="P18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4" t="s">
        <v>527</v>
      </c>
      <c r="R1824" t="s">
        <v>528</v>
      </c>
      <c r="S1824" s="1">
        <v>42557</v>
      </c>
      <c r="T1824" t="s">
        <v>3673</v>
      </c>
      <c r="U1824" s="3">
        <v>3.6581000000000001</v>
      </c>
      <c r="V1824" s="2">
        <f>Tabela_padrão__GM_CONTAS_PAGAR_ABERTOS[[#This Row],[PTAX DESEMB]]*Tabela_padrão__GM_CONTAS_PAGAR_ABERTOS[[#This Row],[VALOR_DOCUM]]</f>
        <v>101700.95979800001</v>
      </c>
    </row>
    <row r="1825" spans="1:22" hidden="1" x14ac:dyDescent="0.2">
      <c r="A1825" t="s">
        <v>17</v>
      </c>
      <c r="B1825" t="s">
        <v>18</v>
      </c>
      <c r="C1825" s="1">
        <v>42466</v>
      </c>
      <c r="D1825" t="s">
        <v>203</v>
      </c>
      <c r="E1825">
        <v>19105029</v>
      </c>
      <c r="F1825" t="s">
        <v>526</v>
      </c>
      <c r="G1825" s="4">
        <v>43141</v>
      </c>
      <c r="H1825" t="s">
        <v>21</v>
      </c>
      <c r="I1825" s="2">
        <v>27801.58</v>
      </c>
      <c r="K1825" s="2">
        <v>27801.58</v>
      </c>
      <c r="L1825" s="3">
        <v>1</v>
      </c>
      <c r="M1825" s="2">
        <v>27801.58</v>
      </c>
      <c r="N1825" s="3">
        <f t="array" ref="N1825">$D$4</f>
        <v>3.55</v>
      </c>
      <c r="O1825" s="2">
        <f t="array" ref="O1825">IF(Tabela_padrão__GM_CONTAS_PAGAR_ABERTOS[[#This Row],[SIGLA_MOEDA]]="US$",Tabela_padrão__GM_CONTAS_PAGAR_ABERTOS[[#This Row],[VALOR_DOCUM]]*$D$4,Tabela_padrão__GM_CONTAS_PAGAR_ABERTOS[[#This Row],[SALDO_CONVERTIDO]])</f>
        <v>27801.58</v>
      </c>
      <c r="P18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5" t="s">
        <v>527</v>
      </c>
      <c r="R1825" t="s">
        <v>528</v>
      </c>
      <c r="S1825" s="1">
        <v>42557</v>
      </c>
      <c r="T1825" t="s">
        <v>3674</v>
      </c>
      <c r="U1825" s="3">
        <v>3.6581000000000001</v>
      </c>
      <c r="V1825" s="2">
        <f>Tabela_padrão__GM_CONTAS_PAGAR_ABERTOS[[#This Row],[PTAX DESEMB]]*Tabela_padrão__GM_CONTAS_PAGAR_ABERTOS[[#This Row],[VALOR_DOCUM]]</f>
        <v>101700.95979800001</v>
      </c>
    </row>
    <row r="1826" spans="1:22" hidden="1" x14ac:dyDescent="0.2">
      <c r="A1826" t="s">
        <v>17</v>
      </c>
      <c r="B1826" t="s">
        <v>18</v>
      </c>
      <c r="C1826" s="1">
        <v>42466</v>
      </c>
      <c r="D1826" t="s">
        <v>203</v>
      </c>
      <c r="E1826">
        <v>19105029</v>
      </c>
      <c r="F1826" t="s">
        <v>526</v>
      </c>
      <c r="G1826" s="4">
        <v>43169</v>
      </c>
      <c r="H1826" t="s">
        <v>21</v>
      </c>
      <c r="I1826" s="2">
        <v>27801.58</v>
      </c>
      <c r="K1826" s="2">
        <v>27801.58</v>
      </c>
      <c r="L1826" s="3">
        <v>1</v>
      </c>
      <c r="M1826" s="2">
        <v>27801.58</v>
      </c>
      <c r="N1826" s="3">
        <f t="array" ref="N1826">$D$4</f>
        <v>3.55</v>
      </c>
      <c r="O1826" s="2">
        <f t="array" ref="O1826">IF(Tabela_padrão__GM_CONTAS_PAGAR_ABERTOS[[#This Row],[SIGLA_MOEDA]]="US$",Tabela_padrão__GM_CONTAS_PAGAR_ABERTOS[[#This Row],[VALOR_DOCUM]]*$D$4,Tabela_padrão__GM_CONTAS_PAGAR_ABERTOS[[#This Row],[SALDO_CONVERTIDO]])</f>
        <v>27801.58</v>
      </c>
      <c r="P18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6" t="s">
        <v>527</v>
      </c>
      <c r="R1826" t="s">
        <v>528</v>
      </c>
      <c r="S1826" s="1">
        <v>42557</v>
      </c>
      <c r="T1826" t="s">
        <v>3675</v>
      </c>
      <c r="U1826" s="3">
        <v>3.6581000000000001</v>
      </c>
      <c r="V1826" s="2">
        <f>Tabela_padrão__GM_CONTAS_PAGAR_ABERTOS[[#This Row],[PTAX DESEMB]]*Tabela_padrão__GM_CONTAS_PAGAR_ABERTOS[[#This Row],[VALOR_DOCUM]]</f>
        <v>101700.95979800001</v>
      </c>
    </row>
    <row r="1827" spans="1:22" hidden="1" x14ac:dyDescent="0.2">
      <c r="A1827" t="s">
        <v>17</v>
      </c>
      <c r="B1827" t="s">
        <v>18</v>
      </c>
      <c r="C1827" s="1">
        <v>42466</v>
      </c>
      <c r="D1827" t="s">
        <v>203</v>
      </c>
      <c r="E1827">
        <v>19105029</v>
      </c>
      <c r="F1827" t="s">
        <v>526</v>
      </c>
      <c r="G1827" s="4">
        <v>43200</v>
      </c>
      <c r="H1827" t="s">
        <v>21</v>
      </c>
      <c r="I1827" s="2">
        <v>27801.58</v>
      </c>
      <c r="K1827" s="2">
        <v>27801.58</v>
      </c>
      <c r="L1827" s="3">
        <v>1</v>
      </c>
      <c r="M1827" s="2">
        <v>27801.58</v>
      </c>
      <c r="N1827" s="3">
        <f t="array" ref="N1827">$D$4</f>
        <v>3.55</v>
      </c>
      <c r="O1827" s="2">
        <f t="array" ref="O1827">IF(Tabela_padrão__GM_CONTAS_PAGAR_ABERTOS[[#This Row],[SIGLA_MOEDA]]="US$",Tabela_padrão__GM_CONTAS_PAGAR_ABERTOS[[#This Row],[VALOR_DOCUM]]*$D$4,Tabela_padrão__GM_CONTAS_PAGAR_ABERTOS[[#This Row],[SALDO_CONVERTIDO]])</f>
        <v>27801.58</v>
      </c>
      <c r="P18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7" t="s">
        <v>527</v>
      </c>
      <c r="R1827" t="s">
        <v>528</v>
      </c>
      <c r="S1827" s="1">
        <v>42557</v>
      </c>
      <c r="T1827" t="s">
        <v>3676</v>
      </c>
      <c r="U1827" s="3">
        <v>3.6581000000000001</v>
      </c>
      <c r="V1827" s="2">
        <f>Tabela_padrão__GM_CONTAS_PAGAR_ABERTOS[[#This Row],[PTAX DESEMB]]*Tabela_padrão__GM_CONTAS_PAGAR_ABERTOS[[#This Row],[VALOR_DOCUM]]</f>
        <v>101700.95979800001</v>
      </c>
    </row>
    <row r="1828" spans="1:22" hidden="1" x14ac:dyDescent="0.2">
      <c r="A1828" t="s">
        <v>17</v>
      </c>
      <c r="B1828" t="s">
        <v>18</v>
      </c>
      <c r="C1828" s="1">
        <v>42466</v>
      </c>
      <c r="D1828" t="s">
        <v>203</v>
      </c>
      <c r="E1828">
        <v>19105029</v>
      </c>
      <c r="F1828" t="s">
        <v>526</v>
      </c>
      <c r="G1828" s="4">
        <v>43931</v>
      </c>
      <c r="H1828" t="s">
        <v>21</v>
      </c>
      <c r="I1828" s="2">
        <v>27801.58</v>
      </c>
      <c r="K1828" s="2">
        <v>27801.58</v>
      </c>
      <c r="L1828" s="3">
        <v>1</v>
      </c>
      <c r="M1828" s="2">
        <v>27801.58</v>
      </c>
      <c r="N1828" s="3">
        <f t="array" ref="N1828">$D$4</f>
        <v>3.55</v>
      </c>
      <c r="O1828" s="2">
        <f t="array" ref="O1828">IF(Tabela_padrão__GM_CONTAS_PAGAR_ABERTOS[[#This Row],[SIGLA_MOEDA]]="US$",Tabela_padrão__GM_CONTAS_PAGAR_ABERTOS[[#This Row],[VALOR_DOCUM]]*$D$4,Tabela_padrão__GM_CONTAS_PAGAR_ABERTOS[[#This Row],[SALDO_CONVERTIDO]])</f>
        <v>27801.58</v>
      </c>
      <c r="P18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8" t="s">
        <v>527</v>
      </c>
      <c r="R1828" t="s">
        <v>528</v>
      </c>
      <c r="S1828" s="1">
        <v>42557</v>
      </c>
      <c r="T1828" t="s">
        <v>3677</v>
      </c>
      <c r="U1828" s="3">
        <v>3.6581000000000001</v>
      </c>
      <c r="V1828" s="2">
        <f>Tabela_padrão__GM_CONTAS_PAGAR_ABERTOS[[#This Row],[PTAX DESEMB]]*Tabela_padrão__GM_CONTAS_PAGAR_ABERTOS[[#This Row],[VALOR_DOCUM]]</f>
        <v>101700.95979800001</v>
      </c>
    </row>
    <row r="1829" spans="1:22" hidden="1" x14ac:dyDescent="0.2">
      <c r="A1829" t="s">
        <v>17</v>
      </c>
      <c r="B1829" t="s">
        <v>18</v>
      </c>
      <c r="C1829" s="1">
        <v>42466</v>
      </c>
      <c r="D1829" t="s">
        <v>203</v>
      </c>
      <c r="E1829">
        <v>19105029</v>
      </c>
      <c r="F1829" t="s">
        <v>526</v>
      </c>
      <c r="G1829" s="4">
        <v>44237</v>
      </c>
      <c r="H1829" t="s">
        <v>21</v>
      </c>
      <c r="I1829" s="2">
        <v>27801.58</v>
      </c>
      <c r="K1829" s="2">
        <v>27801.58</v>
      </c>
      <c r="L1829" s="3">
        <v>1</v>
      </c>
      <c r="M1829" s="2">
        <v>27801.58</v>
      </c>
      <c r="N1829" s="3">
        <f t="array" ref="N1829">$D$4</f>
        <v>3.55</v>
      </c>
      <c r="O1829" s="2">
        <f t="array" ref="O1829">IF(Tabela_padrão__GM_CONTAS_PAGAR_ABERTOS[[#This Row],[SIGLA_MOEDA]]="US$",Tabela_padrão__GM_CONTAS_PAGAR_ABERTOS[[#This Row],[VALOR_DOCUM]]*$D$4,Tabela_padrão__GM_CONTAS_PAGAR_ABERTOS[[#This Row],[SALDO_CONVERTIDO]])</f>
        <v>27801.58</v>
      </c>
      <c r="P18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29" t="s">
        <v>527</v>
      </c>
      <c r="R1829" t="s">
        <v>528</v>
      </c>
      <c r="S1829" s="1">
        <v>42557</v>
      </c>
      <c r="T1829" t="s">
        <v>3678</v>
      </c>
      <c r="U1829" s="3">
        <v>3.6581000000000001</v>
      </c>
      <c r="V1829" s="2">
        <f>Tabela_padrão__GM_CONTAS_PAGAR_ABERTOS[[#This Row],[PTAX DESEMB]]*Tabela_padrão__GM_CONTAS_PAGAR_ABERTOS[[#This Row],[VALOR_DOCUM]]</f>
        <v>101700.95979800001</v>
      </c>
    </row>
    <row r="1830" spans="1:22" hidden="1" x14ac:dyDescent="0.2">
      <c r="A1830" t="s">
        <v>285</v>
      </c>
      <c r="B1830" t="s">
        <v>18</v>
      </c>
      <c r="C1830" s="1">
        <v>42486</v>
      </c>
      <c r="D1830" t="s">
        <v>2590</v>
      </c>
      <c r="E1830">
        <v>15101003</v>
      </c>
      <c r="F1830" t="s">
        <v>3679</v>
      </c>
      <c r="G1830" s="4">
        <v>42557</v>
      </c>
      <c r="H1830" t="s">
        <v>21</v>
      </c>
      <c r="I1830" s="2">
        <v>900.76</v>
      </c>
      <c r="K1830" s="2">
        <v>900.76</v>
      </c>
      <c r="L1830" s="3">
        <v>1</v>
      </c>
      <c r="M1830" s="2">
        <v>900.76</v>
      </c>
      <c r="N1830" s="3">
        <f t="array" ref="N1830">$D$4</f>
        <v>3.55</v>
      </c>
      <c r="O1830" s="2">
        <f t="array" ref="O1830">IF(Tabela_padrão__GM_CONTAS_PAGAR_ABERTOS[[#This Row],[SIGLA_MOEDA]]="US$",Tabela_padrão__GM_CONTAS_PAGAR_ABERTOS[[#This Row],[VALOR_DOCUM]]*$D$4,Tabela_padrão__GM_CONTAS_PAGAR_ABERTOS[[#This Row],[SALDO_CONVERTIDO]])</f>
        <v>900.76</v>
      </c>
      <c r="P18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0" t="s">
        <v>28</v>
      </c>
      <c r="R1830" t="s">
        <v>781</v>
      </c>
      <c r="S1830" s="1">
        <v>42557</v>
      </c>
      <c r="T1830" t="s">
        <v>3680</v>
      </c>
      <c r="U1830" s="3">
        <v>3.5472000000000001</v>
      </c>
      <c r="V1830" s="2">
        <f>Tabela_padrão__GM_CONTAS_PAGAR_ABERTOS[[#This Row],[PTAX DESEMB]]*Tabela_padrão__GM_CONTAS_PAGAR_ABERTOS[[#This Row],[VALOR_DOCUM]]</f>
        <v>3195.1758720000003</v>
      </c>
    </row>
    <row r="1831" spans="1:22" hidden="1" x14ac:dyDescent="0.2">
      <c r="A1831" t="s">
        <v>17</v>
      </c>
      <c r="B1831" t="s">
        <v>202</v>
      </c>
      <c r="C1831" s="1">
        <v>42495</v>
      </c>
      <c r="D1831" t="s">
        <v>3681</v>
      </c>
      <c r="E1831">
        <v>13130024</v>
      </c>
      <c r="F1831" t="s">
        <v>3682</v>
      </c>
      <c r="G1831" s="4">
        <v>42679</v>
      </c>
      <c r="H1831" t="s">
        <v>21</v>
      </c>
      <c r="I1831" s="2">
        <v>360</v>
      </c>
      <c r="K1831" s="2">
        <v>360</v>
      </c>
      <c r="L1831" s="3">
        <v>1</v>
      </c>
      <c r="M1831" s="2">
        <v>360</v>
      </c>
      <c r="N1831" s="3">
        <f t="array" ref="N1831">$D$4</f>
        <v>3.55</v>
      </c>
      <c r="O1831" s="2">
        <f t="array" ref="O1831">IF(Tabela_padrão__GM_CONTAS_PAGAR_ABERTOS[[#This Row],[SIGLA_MOEDA]]="US$",Tabela_padrão__GM_CONTAS_PAGAR_ABERTOS[[#This Row],[VALOR_DOCUM]]*$D$4,Tabela_padrão__GM_CONTAS_PAGAR_ABERTOS[[#This Row],[SALDO_CONVERTIDO]])</f>
        <v>360</v>
      </c>
      <c r="P18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1" t="s">
        <v>3683</v>
      </c>
      <c r="R1831" t="s">
        <v>3684</v>
      </c>
      <c r="S1831" s="1">
        <v>42557</v>
      </c>
      <c r="T1831" t="s">
        <v>3685</v>
      </c>
      <c r="U1831" s="3">
        <v>3.5396999999999998</v>
      </c>
      <c r="V1831" s="2">
        <f>Tabela_padrão__GM_CONTAS_PAGAR_ABERTOS[[#This Row],[PTAX DESEMB]]*Tabela_padrão__GM_CONTAS_PAGAR_ABERTOS[[#This Row],[VALOR_DOCUM]]</f>
        <v>1274.2919999999999</v>
      </c>
    </row>
    <row r="1832" spans="1:22" hidden="1" x14ac:dyDescent="0.2">
      <c r="A1832" t="s">
        <v>17</v>
      </c>
      <c r="B1832" t="s">
        <v>80</v>
      </c>
      <c r="C1832" s="1">
        <v>42430</v>
      </c>
      <c r="D1832" t="s">
        <v>566</v>
      </c>
      <c r="E1832">
        <v>13101001</v>
      </c>
      <c r="F1832" t="s">
        <v>3686</v>
      </c>
      <c r="G1832" s="4">
        <v>42582</v>
      </c>
      <c r="H1832" t="s">
        <v>21</v>
      </c>
      <c r="I1832" s="2">
        <v>158864.76</v>
      </c>
      <c r="J1832">
        <v>0</v>
      </c>
      <c r="K1832" s="2">
        <v>158864.76</v>
      </c>
      <c r="L1832" s="3">
        <v>1</v>
      </c>
      <c r="M1832" s="2">
        <v>158864.76</v>
      </c>
      <c r="N1832" s="3">
        <f t="array" ref="N1832">$D$4</f>
        <v>3.55</v>
      </c>
      <c r="O1832" s="2">
        <f t="array" ref="O1832">IF(Tabela_padrão__GM_CONTAS_PAGAR_ABERTOS[[#This Row],[SIGLA_MOEDA]]="US$",Tabela_padrão__GM_CONTAS_PAGAR_ABERTOS[[#This Row],[VALOR_DOCUM]]*$D$4,Tabela_padrão__GM_CONTAS_PAGAR_ABERTOS[[#This Row],[SALDO_CONVERTIDO]])</f>
        <v>158864.76</v>
      </c>
      <c r="P18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2" t="s">
        <v>28</v>
      </c>
      <c r="R1832" t="s">
        <v>492</v>
      </c>
      <c r="S1832" s="1">
        <v>42557</v>
      </c>
      <c r="T1832" t="s">
        <v>3687</v>
      </c>
      <c r="U1832" s="3">
        <v>3.9796</v>
      </c>
      <c r="V1832" s="2">
        <f>Tabela_padrão__GM_CONTAS_PAGAR_ABERTOS[[#This Row],[PTAX DESEMB]]*Tabela_padrão__GM_CONTAS_PAGAR_ABERTOS[[#This Row],[VALOR_DOCUM]]</f>
        <v>632218.19889600005</v>
      </c>
    </row>
    <row r="1833" spans="1:22" hidden="1" x14ac:dyDescent="0.2">
      <c r="A1833" t="s">
        <v>17</v>
      </c>
      <c r="B1833" t="s">
        <v>160</v>
      </c>
      <c r="C1833" s="1">
        <v>42495</v>
      </c>
      <c r="D1833" t="s">
        <v>556</v>
      </c>
      <c r="E1833">
        <v>13101001</v>
      </c>
      <c r="F1833" t="s">
        <v>3688</v>
      </c>
      <c r="G1833" s="4">
        <v>43008</v>
      </c>
      <c r="H1833" t="s">
        <v>66</v>
      </c>
      <c r="I1833" s="2">
        <v>47364.76</v>
      </c>
      <c r="J1833">
        <v>0</v>
      </c>
      <c r="K1833" s="2">
        <v>47364.76</v>
      </c>
      <c r="L1833" s="3">
        <v>3.2904</v>
      </c>
      <c r="M1833" s="2">
        <v>155849.00630400001</v>
      </c>
      <c r="N1833" s="3">
        <f t="array" ref="N1833">$D$4</f>
        <v>3.55</v>
      </c>
      <c r="O1833" s="2">
        <f t="array" ref="O1833">IF(Tabela_padrão__GM_CONTAS_PAGAR_ABERTOS[[#This Row],[SIGLA_MOEDA]]="US$",Tabela_padrão__GM_CONTAS_PAGAR_ABERTOS[[#This Row],[VALOR_DOCUM]]*$D$4,Tabela_padrão__GM_CONTAS_PAGAR_ABERTOS[[#This Row],[SALDO_CONVERTIDO]])</f>
        <v>168144.89799999999</v>
      </c>
      <c r="P1833" s="5">
        <f>(Tabela_padrão__GM_CONTAS_PAGAR_ABERTOS[[#This Row],[Saldo Projetado]]-Tabela_padrão__GM_CONTAS_PAGAR_ABERTOS[[#This Row],[SALDO_CONVERTIDO]])/Tabela_padrão__GM_CONTAS_PAGAR_ABERTOS[[#This Row],[Saldo Projetado]]</f>
        <v>7.3126760563380147E-2</v>
      </c>
      <c r="Q1833" t="s">
        <v>28</v>
      </c>
      <c r="R1833" t="s">
        <v>492</v>
      </c>
      <c r="S1833" s="1">
        <v>42557</v>
      </c>
      <c r="T1833" t="s">
        <v>3689</v>
      </c>
      <c r="U1833" s="3">
        <v>3.5396999999999998</v>
      </c>
      <c r="V1833" s="2">
        <f>Tabela_padrão__GM_CONTAS_PAGAR_ABERTOS[[#This Row],[PTAX DESEMB]]*Tabela_padrão__GM_CONTAS_PAGAR_ABERTOS[[#This Row],[VALOR_DOCUM]]</f>
        <v>167657.04097199999</v>
      </c>
    </row>
    <row r="1834" spans="1:22" hidden="1" x14ac:dyDescent="0.2">
      <c r="A1834" t="s">
        <v>17</v>
      </c>
      <c r="B1834" t="s">
        <v>18</v>
      </c>
      <c r="C1834" s="1">
        <v>41348</v>
      </c>
      <c r="D1834" t="s">
        <v>72</v>
      </c>
      <c r="E1834">
        <v>13140001</v>
      </c>
      <c r="F1834" t="s">
        <v>199</v>
      </c>
      <c r="G1834" s="4">
        <v>43235</v>
      </c>
      <c r="H1834" t="s">
        <v>21</v>
      </c>
      <c r="I1834" s="2">
        <v>30802.18</v>
      </c>
      <c r="K1834" s="2">
        <v>30802.18</v>
      </c>
      <c r="L1834" s="3">
        <v>1</v>
      </c>
      <c r="M1834" s="2">
        <v>30802.18</v>
      </c>
      <c r="N1834" s="3">
        <f t="array" ref="N1834">$D$4</f>
        <v>3.55</v>
      </c>
      <c r="O1834" s="2">
        <f t="array" ref="O1834">IF(Tabela_padrão__GM_CONTAS_PAGAR_ABERTOS[[#This Row],[SIGLA_MOEDA]]="US$",Tabela_padrão__GM_CONTAS_PAGAR_ABERTOS[[#This Row],[VALOR_DOCUM]]*$D$4,Tabela_padrão__GM_CONTAS_PAGAR_ABERTOS[[#This Row],[SALDO_CONVERTIDO]])</f>
        <v>30802.18</v>
      </c>
      <c r="P18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4" t="s">
        <v>47</v>
      </c>
      <c r="R1834" t="s">
        <v>200</v>
      </c>
      <c r="S1834" s="1">
        <v>42557</v>
      </c>
      <c r="T1834" t="s">
        <v>2745</v>
      </c>
      <c r="U1834" s="3">
        <v>1.9676</v>
      </c>
      <c r="V1834" s="2">
        <f>Tabela_padrão__GM_CONTAS_PAGAR_ABERTOS[[#This Row],[PTAX DESEMB]]*Tabela_padrão__GM_CONTAS_PAGAR_ABERTOS[[#This Row],[VALOR_DOCUM]]</f>
        <v>60606.369368</v>
      </c>
    </row>
    <row r="1835" spans="1:22" hidden="1" x14ac:dyDescent="0.2">
      <c r="A1835" t="s">
        <v>45</v>
      </c>
      <c r="B1835" t="s">
        <v>18</v>
      </c>
      <c r="C1835" s="1">
        <v>41768</v>
      </c>
      <c r="D1835" t="s">
        <v>122</v>
      </c>
      <c r="E1835">
        <v>13140001</v>
      </c>
      <c r="F1835" t="s">
        <v>210</v>
      </c>
      <c r="G1835" s="4">
        <v>43235</v>
      </c>
      <c r="H1835" t="s">
        <v>21</v>
      </c>
      <c r="I1835" s="2">
        <v>180.56</v>
      </c>
      <c r="K1835" s="2">
        <v>180.56</v>
      </c>
      <c r="L1835" s="3">
        <v>1</v>
      </c>
      <c r="M1835" s="2">
        <v>180.56</v>
      </c>
      <c r="N1835" s="3">
        <f t="array" ref="N1835">$D$4</f>
        <v>3.55</v>
      </c>
      <c r="O1835" s="2">
        <f t="array" ref="O1835">IF(Tabela_padrão__GM_CONTAS_PAGAR_ABERTOS[[#This Row],[SIGLA_MOEDA]]="US$",Tabela_padrão__GM_CONTAS_PAGAR_ABERTOS[[#This Row],[VALOR_DOCUM]]*$D$4,Tabela_padrão__GM_CONTAS_PAGAR_ABERTOS[[#This Row],[SALDO_CONVERTIDO]])</f>
        <v>180.56</v>
      </c>
      <c r="P18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5" t="s">
        <v>47</v>
      </c>
      <c r="R1835" t="s">
        <v>212</v>
      </c>
      <c r="S1835" s="1">
        <v>42557</v>
      </c>
      <c r="T1835" t="s">
        <v>2795</v>
      </c>
      <c r="U1835" s="3">
        <v>2.2107000000000001</v>
      </c>
      <c r="V1835" s="2">
        <f>Tabela_padrão__GM_CONTAS_PAGAR_ABERTOS[[#This Row],[PTAX DESEMB]]*Tabela_padrão__GM_CONTAS_PAGAR_ABERTOS[[#This Row],[VALOR_DOCUM]]</f>
        <v>399.16399200000001</v>
      </c>
    </row>
    <row r="1836" spans="1:22" hidden="1" x14ac:dyDescent="0.2">
      <c r="A1836" t="s">
        <v>17</v>
      </c>
      <c r="B1836" t="s">
        <v>160</v>
      </c>
      <c r="C1836" s="1">
        <v>42488</v>
      </c>
      <c r="D1836" t="s">
        <v>1410</v>
      </c>
      <c r="E1836">
        <v>13101001</v>
      </c>
      <c r="F1836" t="s">
        <v>3694</v>
      </c>
      <c r="G1836" s="4">
        <v>42850</v>
      </c>
      <c r="H1836" t="s">
        <v>21</v>
      </c>
      <c r="I1836" s="2">
        <v>382228.5</v>
      </c>
      <c r="J1836">
        <v>0</v>
      </c>
      <c r="K1836" s="2">
        <v>382228.5</v>
      </c>
      <c r="L1836" s="3">
        <v>1</v>
      </c>
      <c r="M1836" s="2">
        <v>382228.5</v>
      </c>
      <c r="N1836" s="3">
        <f t="array" ref="N1836">$D$4</f>
        <v>3.55</v>
      </c>
      <c r="O1836" s="2">
        <f t="array" ref="O1836">IF(Tabela_padrão__GM_CONTAS_PAGAR_ABERTOS[[#This Row],[SIGLA_MOEDA]]="US$",Tabela_padrão__GM_CONTAS_PAGAR_ABERTOS[[#This Row],[VALOR_DOCUM]]*$D$4,Tabela_padrão__GM_CONTAS_PAGAR_ABERTOS[[#This Row],[SALDO_CONVERTIDO]])</f>
        <v>382228.5</v>
      </c>
      <c r="P18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6" t="s">
        <v>28</v>
      </c>
      <c r="R1836" t="s">
        <v>492</v>
      </c>
      <c r="S1836" s="1">
        <v>42557</v>
      </c>
      <c r="T1836" t="s">
        <v>3695</v>
      </c>
      <c r="U1836" s="3">
        <v>3.5295000000000001</v>
      </c>
      <c r="V1836" s="2">
        <f>Tabela_padrão__GM_CONTAS_PAGAR_ABERTOS[[#This Row],[PTAX DESEMB]]*Tabela_padrão__GM_CONTAS_PAGAR_ABERTOS[[#This Row],[VALOR_DOCUM]]</f>
        <v>1349075.4907500001</v>
      </c>
    </row>
    <row r="1837" spans="1:22" hidden="1" x14ac:dyDescent="0.2">
      <c r="A1837" t="s">
        <v>17</v>
      </c>
      <c r="B1837" t="s">
        <v>25</v>
      </c>
      <c r="C1837" s="1">
        <v>42461</v>
      </c>
      <c r="D1837" t="s">
        <v>3696</v>
      </c>
      <c r="E1837">
        <v>13101001</v>
      </c>
      <c r="F1837" t="s">
        <v>3697</v>
      </c>
      <c r="G1837" s="4">
        <v>42645</v>
      </c>
      <c r="H1837" t="s">
        <v>66</v>
      </c>
      <c r="I1837" s="2">
        <v>55000</v>
      </c>
      <c r="J1837">
        <v>0</v>
      </c>
      <c r="K1837" s="2">
        <v>55000</v>
      </c>
      <c r="L1837" s="3">
        <v>3.2904</v>
      </c>
      <c r="M1837" s="2">
        <v>180972</v>
      </c>
      <c r="N1837" s="3">
        <f t="array" ref="N1837">$D$4</f>
        <v>3.55</v>
      </c>
      <c r="O1837" s="2">
        <f t="array" ref="O1837">IF(Tabela_padrão__GM_CONTAS_PAGAR_ABERTOS[[#This Row],[SIGLA_MOEDA]]="US$",Tabela_padrão__GM_CONTAS_PAGAR_ABERTOS[[#This Row],[VALOR_DOCUM]]*$D$4,Tabela_padrão__GM_CONTAS_PAGAR_ABERTOS[[#This Row],[SALDO_CONVERTIDO]])</f>
        <v>195250</v>
      </c>
      <c r="P183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837" t="s">
        <v>28</v>
      </c>
      <c r="R1837" t="s">
        <v>492</v>
      </c>
      <c r="S1837" s="1">
        <v>42557</v>
      </c>
      <c r="T1837" t="s">
        <v>3698</v>
      </c>
      <c r="U1837" s="3">
        <v>3.5589</v>
      </c>
      <c r="V1837" s="2">
        <f>Tabela_padrão__GM_CONTAS_PAGAR_ABERTOS[[#This Row],[PTAX DESEMB]]*Tabela_padrão__GM_CONTAS_PAGAR_ABERTOS[[#This Row],[VALOR_DOCUM]]</f>
        <v>195739.5</v>
      </c>
    </row>
    <row r="1838" spans="1:22" hidden="1" x14ac:dyDescent="0.2">
      <c r="A1838" t="s">
        <v>17</v>
      </c>
      <c r="B1838" t="s">
        <v>18</v>
      </c>
      <c r="C1838" s="1">
        <v>42419</v>
      </c>
      <c r="D1838" t="s">
        <v>2188</v>
      </c>
      <c r="E1838">
        <v>13140004</v>
      </c>
      <c r="F1838" t="s">
        <v>579</v>
      </c>
      <c r="G1838" s="4">
        <v>43150</v>
      </c>
      <c r="H1838" t="s">
        <v>21</v>
      </c>
      <c r="I1838" s="2">
        <v>883979.66</v>
      </c>
      <c r="K1838" s="2">
        <v>883979.66</v>
      </c>
      <c r="L1838" s="3">
        <v>1</v>
      </c>
      <c r="M1838" s="2">
        <v>883979.66</v>
      </c>
      <c r="N1838" s="3">
        <f t="array" ref="N1838">$D$4</f>
        <v>3.55</v>
      </c>
      <c r="O1838" s="2">
        <f t="array" ref="O1838">IF(Tabela_padrão__GM_CONTAS_PAGAR_ABERTOS[[#This Row],[SIGLA_MOEDA]]="US$",Tabela_padrão__GM_CONTAS_PAGAR_ABERTOS[[#This Row],[VALOR_DOCUM]]*$D$4,Tabela_padrão__GM_CONTAS_PAGAR_ABERTOS[[#This Row],[SALDO_CONVERTIDO]])</f>
        <v>883979.66</v>
      </c>
      <c r="P18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8" t="s">
        <v>580</v>
      </c>
      <c r="R1838" t="s">
        <v>3699</v>
      </c>
      <c r="S1838" s="1">
        <v>42557</v>
      </c>
      <c r="T1838" t="s">
        <v>3700</v>
      </c>
      <c r="U1838" s="3">
        <v>4.0091000000000001</v>
      </c>
      <c r="V1838" s="2">
        <f>Tabela_padrão__GM_CONTAS_PAGAR_ABERTOS[[#This Row],[PTAX DESEMB]]*Tabela_padrão__GM_CONTAS_PAGAR_ABERTOS[[#This Row],[VALOR_DOCUM]]</f>
        <v>3543962.8549060002</v>
      </c>
    </row>
    <row r="1839" spans="1:22" hidden="1" x14ac:dyDescent="0.2">
      <c r="A1839" t="s">
        <v>285</v>
      </c>
      <c r="B1839" t="s">
        <v>18</v>
      </c>
      <c r="C1839" s="1">
        <v>42485</v>
      </c>
      <c r="D1839" t="s">
        <v>2590</v>
      </c>
      <c r="E1839">
        <v>15101003</v>
      </c>
      <c r="F1839" t="s">
        <v>3701</v>
      </c>
      <c r="G1839" s="4">
        <v>42557</v>
      </c>
      <c r="H1839" t="s">
        <v>21</v>
      </c>
      <c r="I1839" s="2">
        <v>763.91</v>
      </c>
      <c r="K1839" s="2">
        <v>763.91</v>
      </c>
      <c r="L1839" s="3">
        <v>1</v>
      </c>
      <c r="M1839" s="2">
        <v>763.91</v>
      </c>
      <c r="N1839" s="3">
        <f t="array" ref="N1839">$D$4</f>
        <v>3.55</v>
      </c>
      <c r="O1839" s="2">
        <f t="array" ref="O1839">IF(Tabela_padrão__GM_CONTAS_PAGAR_ABERTOS[[#This Row],[SIGLA_MOEDA]]="US$",Tabela_padrão__GM_CONTAS_PAGAR_ABERTOS[[#This Row],[VALOR_DOCUM]]*$D$4,Tabela_padrão__GM_CONTAS_PAGAR_ABERTOS[[#This Row],[SALDO_CONVERTIDO]])</f>
        <v>763.91</v>
      </c>
      <c r="P18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39" t="s">
        <v>28</v>
      </c>
      <c r="R1839" t="s">
        <v>781</v>
      </c>
      <c r="S1839" s="1">
        <v>42557</v>
      </c>
      <c r="T1839" t="s">
        <v>3702</v>
      </c>
      <c r="U1839" s="3">
        <v>3.5829</v>
      </c>
      <c r="V1839" s="2">
        <f>Tabela_padrão__GM_CONTAS_PAGAR_ABERTOS[[#This Row],[PTAX DESEMB]]*Tabela_padrão__GM_CONTAS_PAGAR_ABERTOS[[#This Row],[VALOR_DOCUM]]</f>
        <v>2737.0131389999997</v>
      </c>
    </row>
    <row r="1840" spans="1:22" hidden="1" x14ac:dyDescent="0.2">
      <c r="A1840" t="s">
        <v>285</v>
      </c>
      <c r="B1840" t="s">
        <v>18</v>
      </c>
      <c r="C1840" s="1">
        <v>42524</v>
      </c>
      <c r="D1840" t="s">
        <v>1086</v>
      </c>
      <c r="E1840">
        <v>13108005</v>
      </c>
      <c r="F1840" t="s">
        <v>3703</v>
      </c>
      <c r="G1840" s="4">
        <v>42524</v>
      </c>
      <c r="H1840" t="s">
        <v>21</v>
      </c>
      <c r="I1840" s="2">
        <v>113.67</v>
      </c>
      <c r="J1840">
        <v>0</v>
      </c>
      <c r="K1840" s="2">
        <v>113.67</v>
      </c>
      <c r="L1840" s="3">
        <v>1</v>
      </c>
      <c r="M1840" s="2">
        <v>113.67</v>
      </c>
      <c r="N1840" s="3">
        <f t="array" ref="N1840">$D$4</f>
        <v>3.55</v>
      </c>
      <c r="O1840" s="2">
        <f t="array" ref="O1840">IF(Tabela_padrão__GM_CONTAS_PAGAR_ABERTOS[[#This Row],[SIGLA_MOEDA]]="US$",Tabela_padrão__GM_CONTAS_PAGAR_ABERTOS[[#This Row],[VALOR_DOCUM]]*$D$4,Tabela_padrão__GM_CONTAS_PAGAR_ABERTOS[[#This Row],[SALDO_CONVERTIDO]])</f>
        <v>113.67</v>
      </c>
      <c r="P18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0" t="s">
        <v>1088</v>
      </c>
      <c r="R1840" t="s">
        <v>3704</v>
      </c>
      <c r="S1840" s="1">
        <v>42557</v>
      </c>
      <c r="T1840" t="s">
        <v>3705</v>
      </c>
      <c r="U1840" s="3">
        <v>3.5960999999999999</v>
      </c>
      <c r="V1840" s="2">
        <f>Tabela_padrão__GM_CONTAS_PAGAR_ABERTOS[[#This Row],[PTAX DESEMB]]*Tabela_padrão__GM_CONTAS_PAGAR_ABERTOS[[#This Row],[VALOR_DOCUM]]</f>
        <v>408.768687</v>
      </c>
    </row>
    <row r="1841" spans="1:22" hidden="1" x14ac:dyDescent="0.2">
      <c r="A1841" t="s">
        <v>17</v>
      </c>
      <c r="B1841" t="s">
        <v>25</v>
      </c>
      <c r="C1841" s="1">
        <v>42521</v>
      </c>
      <c r="D1841" t="s">
        <v>855</v>
      </c>
      <c r="E1841">
        <v>17101001</v>
      </c>
      <c r="F1841" t="s">
        <v>856</v>
      </c>
      <c r="G1841" s="4">
        <v>42581</v>
      </c>
      <c r="H1841" t="s">
        <v>21</v>
      </c>
      <c r="I1841" s="2">
        <v>500000</v>
      </c>
      <c r="K1841" s="2">
        <v>500000</v>
      </c>
      <c r="L1841" s="3">
        <v>1</v>
      </c>
      <c r="M1841" s="2">
        <v>500000</v>
      </c>
      <c r="N1841" s="3">
        <f t="array" ref="N1841">$D$4</f>
        <v>3.55</v>
      </c>
      <c r="O1841" s="2">
        <f t="array" ref="O1841">IF(Tabela_padrão__GM_CONTAS_PAGAR_ABERTOS[[#This Row],[SIGLA_MOEDA]]="US$",Tabela_padrão__GM_CONTAS_PAGAR_ABERTOS[[#This Row],[VALOR_DOCUM]]*$D$4,Tabela_padrão__GM_CONTAS_PAGAR_ABERTOS[[#This Row],[SALDO_CONVERTIDO]])</f>
        <v>500000</v>
      </c>
      <c r="P18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1" t="s">
        <v>597</v>
      </c>
      <c r="R1841" t="s">
        <v>857</v>
      </c>
      <c r="S1841" s="1">
        <v>42557</v>
      </c>
      <c r="T1841" t="s">
        <v>3706</v>
      </c>
      <c r="U1841" s="3">
        <v>3.5996999999999999</v>
      </c>
      <c r="V1841" s="2">
        <f>Tabela_padrão__GM_CONTAS_PAGAR_ABERTOS[[#This Row],[PTAX DESEMB]]*Tabela_padrão__GM_CONTAS_PAGAR_ABERTOS[[#This Row],[VALOR_DOCUM]]</f>
        <v>1799850</v>
      </c>
    </row>
    <row r="1842" spans="1:22" hidden="1" x14ac:dyDescent="0.2">
      <c r="A1842" t="s">
        <v>17</v>
      </c>
      <c r="B1842" t="s">
        <v>18</v>
      </c>
      <c r="C1842" s="1">
        <v>42528</v>
      </c>
      <c r="D1842" t="s">
        <v>1027</v>
      </c>
      <c r="E1842">
        <v>13130006</v>
      </c>
      <c r="F1842" t="s">
        <v>3707</v>
      </c>
      <c r="G1842" s="4">
        <v>42558</v>
      </c>
      <c r="H1842" t="s">
        <v>21</v>
      </c>
      <c r="I1842" s="2">
        <v>611.02</v>
      </c>
      <c r="J1842">
        <v>0</v>
      </c>
      <c r="K1842" s="2">
        <v>611.02</v>
      </c>
      <c r="L1842" s="3">
        <v>1</v>
      </c>
      <c r="M1842" s="2">
        <v>611.02</v>
      </c>
      <c r="N1842" s="3">
        <f t="array" ref="N1842">$D$4</f>
        <v>3.55</v>
      </c>
      <c r="O1842" s="2">
        <f t="array" ref="O1842">IF(Tabela_padrão__GM_CONTAS_PAGAR_ABERTOS[[#This Row],[SIGLA_MOEDA]]="US$",Tabela_padrão__GM_CONTAS_PAGAR_ABERTOS[[#This Row],[VALOR_DOCUM]]*$D$4,Tabela_padrão__GM_CONTAS_PAGAR_ABERTOS[[#This Row],[SALDO_CONVERTIDO]])</f>
        <v>611.02</v>
      </c>
      <c r="P18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2" t="s">
        <v>28</v>
      </c>
      <c r="R1842" t="s">
        <v>3708</v>
      </c>
      <c r="S1842" s="1">
        <v>42557</v>
      </c>
      <c r="T1842" t="s">
        <v>3709</v>
      </c>
      <c r="U1842" s="3">
        <v>3.5097999999999998</v>
      </c>
      <c r="V1842" s="2">
        <f>Tabela_padrão__GM_CONTAS_PAGAR_ABERTOS[[#This Row],[PTAX DESEMB]]*Tabela_padrão__GM_CONTAS_PAGAR_ABERTOS[[#This Row],[VALOR_DOCUM]]</f>
        <v>2144.557996</v>
      </c>
    </row>
    <row r="1843" spans="1:22" hidden="1" x14ac:dyDescent="0.2">
      <c r="A1843" t="s">
        <v>17</v>
      </c>
      <c r="B1843" t="s">
        <v>323</v>
      </c>
      <c r="C1843" s="1">
        <v>42529</v>
      </c>
      <c r="D1843" t="s">
        <v>783</v>
      </c>
      <c r="E1843">
        <v>13115005</v>
      </c>
      <c r="F1843" t="s">
        <v>3710</v>
      </c>
      <c r="G1843" s="4">
        <v>42581</v>
      </c>
      <c r="H1843" t="s">
        <v>21</v>
      </c>
      <c r="I1843" s="2">
        <v>40.61</v>
      </c>
      <c r="J1843">
        <v>0</v>
      </c>
      <c r="K1843" s="2">
        <v>40.61</v>
      </c>
      <c r="L1843" s="3">
        <v>1</v>
      </c>
      <c r="M1843" s="2">
        <v>40.61</v>
      </c>
      <c r="N1843" s="3">
        <f t="array" ref="N1843">$D$4</f>
        <v>3.55</v>
      </c>
      <c r="O1843" s="2">
        <f t="array" ref="O1843">IF(Tabela_padrão__GM_CONTAS_PAGAR_ABERTOS[[#This Row],[SIGLA_MOEDA]]="US$",Tabela_padrão__GM_CONTAS_PAGAR_ABERTOS[[#This Row],[VALOR_DOCUM]]*$D$4,Tabela_padrão__GM_CONTAS_PAGAR_ABERTOS[[#This Row],[SALDO_CONVERTIDO]])</f>
        <v>40.61</v>
      </c>
      <c r="P18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3" t="s">
        <v>28</v>
      </c>
      <c r="R1843" t="s">
        <v>3711</v>
      </c>
      <c r="S1843" s="1">
        <v>42557</v>
      </c>
      <c r="T1843" t="s">
        <v>3712</v>
      </c>
      <c r="U1843" s="3">
        <v>3.4744999999999999</v>
      </c>
      <c r="V1843" s="2">
        <f>Tabela_padrão__GM_CONTAS_PAGAR_ABERTOS[[#This Row],[PTAX DESEMB]]*Tabela_padrão__GM_CONTAS_PAGAR_ABERTOS[[#This Row],[VALOR_DOCUM]]</f>
        <v>141.099445</v>
      </c>
    </row>
    <row r="1844" spans="1:22" hidden="1" x14ac:dyDescent="0.2">
      <c r="A1844" t="s">
        <v>17</v>
      </c>
      <c r="B1844" t="s">
        <v>323</v>
      </c>
      <c r="C1844" s="1">
        <v>42529</v>
      </c>
      <c r="D1844" t="s">
        <v>783</v>
      </c>
      <c r="E1844">
        <v>13115016</v>
      </c>
      <c r="F1844" t="s">
        <v>3713</v>
      </c>
      <c r="G1844" s="4">
        <v>42581</v>
      </c>
      <c r="H1844" t="s">
        <v>21</v>
      </c>
      <c r="I1844" s="2">
        <v>951.48</v>
      </c>
      <c r="J1844">
        <v>0</v>
      </c>
      <c r="K1844" s="2">
        <v>951.48</v>
      </c>
      <c r="L1844" s="3">
        <v>1</v>
      </c>
      <c r="M1844" s="2">
        <v>951.48</v>
      </c>
      <c r="N1844" s="3">
        <f t="array" ref="N1844">$D$4</f>
        <v>3.55</v>
      </c>
      <c r="O1844" s="2">
        <f t="array" ref="O1844">IF(Tabela_padrão__GM_CONTAS_PAGAR_ABERTOS[[#This Row],[SIGLA_MOEDA]]="US$",Tabela_padrão__GM_CONTAS_PAGAR_ABERTOS[[#This Row],[VALOR_DOCUM]]*$D$4,Tabela_padrão__GM_CONTAS_PAGAR_ABERTOS[[#This Row],[SALDO_CONVERTIDO]])</f>
        <v>951.48</v>
      </c>
      <c r="P18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4" t="s">
        <v>28</v>
      </c>
      <c r="R1844" t="s">
        <v>925</v>
      </c>
      <c r="S1844" s="1">
        <v>42557</v>
      </c>
      <c r="T1844" t="s">
        <v>3714</v>
      </c>
      <c r="U1844" s="3">
        <v>3.4744999999999999</v>
      </c>
      <c r="V1844" s="2">
        <f>Tabela_padrão__GM_CONTAS_PAGAR_ABERTOS[[#This Row],[PTAX DESEMB]]*Tabela_padrão__GM_CONTAS_PAGAR_ABERTOS[[#This Row],[VALOR_DOCUM]]</f>
        <v>3305.9172600000002</v>
      </c>
    </row>
    <row r="1845" spans="1:22" hidden="1" x14ac:dyDescent="0.2">
      <c r="A1845" t="s">
        <v>17</v>
      </c>
      <c r="B1845" t="s">
        <v>80</v>
      </c>
      <c r="C1845" s="1">
        <v>42521</v>
      </c>
      <c r="D1845" t="s">
        <v>3040</v>
      </c>
      <c r="E1845">
        <v>13115016</v>
      </c>
      <c r="F1845" t="s">
        <v>3715</v>
      </c>
      <c r="G1845" s="4">
        <v>42575</v>
      </c>
      <c r="H1845" t="s">
        <v>21</v>
      </c>
      <c r="I1845" s="2">
        <v>550</v>
      </c>
      <c r="K1845" s="2">
        <v>550</v>
      </c>
      <c r="L1845" s="3">
        <v>1</v>
      </c>
      <c r="M1845" s="2">
        <v>550</v>
      </c>
      <c r="N1845" s="3">
        <f t="array" ref="N1845">$D$4</f>
        <v>3.55</v>
      </c>
      <c r="O1845" s="2">
        <f t="array" ref="O1845">IF(Tabela_padrão__GM_CONTAS_PAGAR_ABERTOS[[#This Row],[SIGLA_MOEDA]]="US$",Tabela_padrão__GM_CONTAS_PAGAR_ABERTOS[[#This Row],[VALOR_DOCUM]]*$D$4,Tabela_padrão__GM_CONTAS_PAGAR_ABERTOS[[#This Row],[SALDO_CONVERTIDO]])</f>
        <v>550</v>
      </c>
      <c r="P18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5" t="s">
        <v>28</v>
      </c>
      <c r="R1845" t="s">
        <v>3716</v>
      </c>
      <c r="S1845" s="1">
        <v>42557</v>
      </c>
      <c r="T1845" t="s">
        <v>3717</v>
      </c>
      <c r="U1845" s="3">
        <v>3.5996999999999999</v>
      </c>
      <c r="V1845" s="2">
        <f>Tabela_padrão__GM_CONTAS_PAGAR_ABERTOS[[#This Row],[PTAX DESEMB]]*Tabela_padrão__GM_CONTAS_PAGAR_ABERTOS[[#This Row],[VALOR_DOCUM]]</f>
        <v>1979.835</v>
      </c>
    </row>
    <row r="1846" spans="1:22" hidden="1" x14ac:dyDescent="0.2">
      <c r="A1846" t="s">
        <v>17</v>
      </c>
      <c r="B1846" t="s">
        <v>80</v>
      </c>
      <c r="C1846" s="1">
        <v>42521</v>
      </c>
      <c r="D1846" t="s">
        <v>1513</v>
      </c>
      <c r="E1846">
        <v>13115026</v>
      </c>
      <c r="F1846" t="s">
        <v>3718</v>
      </c>
      <c r="G1846" s="4">
        <v>42570</v>
      </c>
      <c r="H1846" t="s">
        <v>21</v>
      </c>
      <c r="I1846" s="2">
        <v>239.98</v>
      </c>
      <c r="K1846" s="2">
        <v>239.98</v>
      </c>
      <c r="L1846" s="3">
        <v>1</v>
      </c>
      <c r="M1846" s="2">
        <v>239.98</v>
      </c>
      <c r="N1846" s="3">
        <f t="array" ref="N1846">$D$4</f>
        <v>3.55</v>
      </c>
      <c r="O1846" s="2">
        <f t="array" ref="O1846">IF(Tabela_padrão__GM_CONTAS_PAGAR_ABERTOS[[#This Row],[SIGLA_MOEDA]]="US$",Tabela_padrão__GM_CONTAS_PAGAR_ABERTOS[[#This Row],[VALOR_DOCUM]]*$D$4,Tabela_padrão__GM_CONTAS_PAGAR_ABERTOS[[#This Row],[SALDO_CONVERTIDO]])</f>
        <v>239.98</v>
      </c>
      <c r="P18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6" t="s">
        <v>28</v>
      </c>
      <c r="R1846" t="s">
        <v>1515</v>
      </c>
      <c r="S1846" s="1">
        <v>42557</v>
      </c>
      <c r="T1846" t="s">
        <v>3719</v>
      </c>
      <c r="U1846" s="3">
        <v>3.5996999999999999</v>
      </c>
      <c r="V1846" s="2">
        <f>Tabela_padrão__GM_CONTAS_PAGAR_ABERTOS[[#This Row],[PTAX DESEMB]]*Tabela_padrão__GM_CONTAS_PAGAR_ABERTOS[[#This Row],[VALOR_DOCUM]]</f>
        <v>863.85600599999998</v>
      </c>
    </row>
    <row r="1847" spans="1:22" hidden="1" x14ac:dyDescent="0.2">
      <c r="A1847" t="s">
        <v>17</v>
      </c>
      <c r="B1847" t="s">
        <v>80</v>
      </c>
      <c r="C1847" s="1">
        <v>42521</v>
      </c>
      <c r="D1847" t="s">
        <v>3040</v>
      </c>
      <c r="E1847">
        <v>13115026</v>
      </c>
      <c r="F1847" t="s">
        <v>3720</v>
      </c>
      <c r="G1847" s="4">
        <v>42563</v>
      </c>
      <c r="H1847" t="s">
        <v>21</v>
      </c>
      <c r="I1847" s="2">
        <v>1255</v>
      </c>
      <c r="K1847" s="2">
        <v>1255</v>
      </c>
      <c r="L1847" s="3">
        <v>1</v>
      </c>
      <c r="M1847" s="2">
        <v>1255</v>
      </c>
      <c r="N1847" s="3">
        <f t="array" ref="N1847">$D$4</f>
        <v>3.55</v>
      </c>
      <c r="O1847" s="2">
        <f t="array" ref="O1847">IF(Tabela_padrão__GM_CONTAS_PAGAR_ABERTOS[[#This Row],[SIGLA_MOEDA]]="US$",Tabela_padrão__GM_CONTAS_PAGAR_ABERTOS[[#This Row],[VALOR_DOCUM]]*$D$4,Tabela_padrão__GM_CONTAS_PAGAR_ABERTOS[[#This Row],[SALDO_CONVERTIDO]])</f>
        <v>1255</v>
      </c>
      <c r="P18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7" t="s">
        <v>28</v>
      </c>
      <c r="R1847" t="s">
        <v>3042</v>
      </c>
      <c r="S1847" s="1">
        <v>42557</v>
      </c>
      <c r="T1847" t="s">
        <v>3721</v>
      </c>
      <c r="U1847" s="3">
        <v>3.5996999999999999</v>
      </c>
      <c r="V1847" s="2">
        <f>Tabela_padrão__GM_CONTAS_PAGAR_ABERTOS[[#This Row],[PTAX DESEMB]]*Tabela_padrão__GM_CONTAS_PAGAR_ABERTOS[[#This Row],[VALOR_DOCUM]]</f>
        <v>4517.6234999999997</v>
      </c>
    </row>
    <row r="1848" spans="1:22" hidden="1" x14ac:dyDescent="0.2">
      <c r="A1848" t="s">
        <v>17</v>
      </c>
      <c r="B1848" t="s">
        <v>80</v>
      </c>
      <c r="C1848" s="1">
        <v>42534</v>
      </c>
      <c r="D1848" t="s">
        <v>3722</v>
      </c>
      <c r="E1848">
        <v>13115026</v>
      </c>
      <c r="F1848" t="s">
        <v>3723</v>
      </c>
      <c r="G1848" s="4">
        <v>42558</v>
      </c>
      <c r="H1848" t="s">
        <v>21</v>
      </c>
      <c r="I1848" s="2">
        <v>885.6</v>
      </c>
      <c r="J1848">
        <v>0</v>
      </c>
      <c r="K1848" s="2">
        <v>885.6</v>
      </c>
      <c r="L1848" s="3">
        <v>1</v>
      </c>
      <c r="M1848" s="2">
        <v>885.6</v>
      </c>
      <c r="N1848" s="3">
        <f t="array" ref="N1848">$D$4</f>
        <v>3.55</v>
      </c>
      <c r="O1848" s="2">
        <f t="array" ref="O1848">IF(Tabela_padrão__GM_CONTAS_PAGAR_ABERTOS[[#This Row],[SIGLA_MOEDA]]="US$",Tabela_padrão__GM_CONTAS_PAGAR_ABERTOS[[#This Row],[VALOR_DOCUM]]*$D$4,Tabela_padrão__GM_CONTAS_PAGAR_ABERTOS[[#This Row],[SALDO_CONVERTIDO]])</f>
        <v>885.6</v>
      </c>
      <c r="P18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8" t="s">
        <v>28</v>
      </c>
      <c r="R1848" t="s">
        <v>1057</v>
      </c>
      <c r="S1848" s="1">
        <v>42557</v>
      </c>
      <c r="T1848" t="s">
        <v>3724</v>
      </c>
      <c r="U1848" s="3">
        <v>3.4260999999999999</v>
      </c>
      <c r="V1848" s="2">
        <f>Tabela_padrão__GM_CONTAS_PAGAR_ABERTOS[[#This Row],[PTAX DESEMB]]*Tabela_padrão__GM_CONTAS_PAGAR_ABERTOS[[#This Row],[VALOR_DOCUM]]</f>
        <v>3034.15416</v>
      </c>
    </row>
    <row r="1849" spans="1:22" hidden="1" x14ac:dyDescent="0.2">
      <c r="A1849" t="s">
        <v>17</v>
      </c>
      <c r="B1849" t="s">
        <v>385</v>
      </c>
      <c r="C1849" s="1">
        <v>42527</v>
      </c>
      <c r="D1849" t="s">
        <v>1076</v>
      </c>
      <c r="E1849">
        <v>13101012</v>
      </c>
      <c r="F1849" t="s">
        <v>3725</v>
      </c>
      <c r="G1849" s="4">
        <v>42828</v>
      </c>
      <c r="H1849" t="s">
        <v>21</v>
      </c>
      <c r="I1849" s="2">
        <v>450</v>
      </c>
      <c r="J1849">
        <v>0</v>
      </c>
      <c r="K1849" s="2">
        <v>450</v>
      </c>
      <c r="L1849" s="3">
        <v>1</v>
      </c>
      <c r="M1849" s="2">
        <v>450</v>
      </c>
      <c r="N1849" s="3">
        <f t="array" ref="N1849">$D$4</f>
        <v>3.55</v>
      </c>
      <c r="O1849" s="2">
        <f t="array" ref="O1849">IF(Tabela_padrão__GM_CONTAS_PAGAR_ABERTOS[[#This Row],[SIGLA_MOEDA]]="US$",Tabela_padrão__GM_CONTAS_PAGAR_ABERTOS[[#This Row],[VALOR_DOCUM]]*$D$4,Tabela_padrão__GM_CONTAS_PAGAR_ABERTOS[[#This Row],[SALDO_CONVERTIDO]])</f>
        <v>450</v>
      </c>
      <c r="P18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49" t="s">
        <v>28</v>
      </c>
      <c r="R1849" t="s">
        <v>3038</v>
      </c>
      <c r="S1849" s="1">
        <v>42557</v>
      </c>
      <c r="T1849" t="s">
        <v>3726</v>
      </c>
      <c r="U1849" s="3">
        <v>3.5409000000000002</v>
      </c>
      <c r="V1849" s="2">
        <f>Tabela_padrão__GM_CONTAS_PAGAR_ABERTOS[[#This Row],[PTAX DESEMB]]*Tabela_padrão__GM_CONTAS_PAGAR_ABERTOS[[#This Row],[VALOR_DOCUM]]</f>
        <v>1593.405</v>
      </c>
    </row>
    <row r="1850" spans="1:22" hidden="1" x14ac:dyDescent="0.2">
      <c r="A1850" t="s">
        <v>17</v>
      </c>
      <c r="B1850" t="s">
        <v>25</v>
      </c>
      <c r="C1850" s="1">
        <v>42534</v>
      </c>
      <c r="D1850" t="s">
        <v>591</v>
      </c>
      <c r="E1850">
        <v>13115016</v>
      </c>
      <c r="F1850" t="s">
        <v>3727</v>
      </c>
      <c r="G1850" s="4">
        <v>42566</v>
      </c>
      <c r="H1850" t="s">
        <v>21</v>
      </c>
      <c r="I1850" s="2">
        <v>24.26</v>
      </c>
      <c r="J1850">
        <v>0</v>
      </c>
      <c r="K1850" s="2">
        <v>24.26</v>
      </c>
      <c r="L1850" s="3">
        <v>1</v>
      </c>
      <c r="M1850" s="2">
        <v>24.26</v>
      </c>
      <c r="N1850" s="3">
        <f t="array" ref="N1850">$D$4</f>
        <v>3.55</v>
      </c>
      <c r="O1850" s="2">
        <f t="array" ref="O1850">IF(Tabela_padrão__GM_CONTAS_PAGAR_ABERTOS[[#This Row],[SIGLA_MOEDA]]="US$",Tabela_padrão__GM_CONTAS_PAGAR_ABERTOS[[#This Row],[VALOR_DOCUM]]*$D$4,Tabela_padrão__GM_CONTAS_PAGAR_ABERTOS[[#This Row],[SALDO_CONVERTIDO]])</f>
        <v>24.26</v>
      </c>
      <c r="P18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0" t="s">
        <v>28</v>
      </c>
      <c r="R1850" t="s">
        <v>657</v>
      </c>
      <c r="S1850" s="1">
        <v>42557</v>
      </c>
      <c r="T1850" t="s">
        <v>3728</v>
      </c>
      <c r="U1850" s="3">
        <v>3.4260999999999999</v>
      </c>
      <c r="V1850" s="2">
        <f>Tabela_padrão__GM_CONTAS_PAGAR_ABERTOS[[#This Row],[PTAX DESEMB]]*Tabela_padrão__GM_CONTAS_PAGAR_ABERTOS[[#This Row],[VALOR_DOCUM]]</f>
        <v>83.117186000000004</v>
      </c>
    </row>
    <row r="1851" spans="1:22" hidden="1" x14ac:dyDescent="0.2">
      <c r="A1851" t="s">
        <v>17</v>
      </c>
      <c r="B1851" t="s">
        <v>25</v>
      </c>
      <c r="C1851" s="1">
        <v>42534</v>
      </c>
      <c r="D1851" t="s">
        <v>591</v>
      </c>
      <c r="E1851">
        <v>13115002</v>
      </c>
      <c r="F1851" t="s">
        <v>3729</v>
      </c>
      <c r="G1851" s="4">
        <v>42566</v>
      </c>
      <c r="H1851" t="s">
        <v>21</v>
      </c>
      <c r="I1851" s="2">
        <v>130.19999999999999</v>
      </c>
      <c r="J1851">
        <v>0</v>
      </c>
      <c r="K1851" s="2">
        <v>130.19999999999999</v>
      </c>
      <c r="L1851" s="3">
        <v>1</v>
      </c>
      <c r="M1851" s="2">
        <v>130.19999999999999</v>
      </c>
      <c r="N1851" s="3">
        <f t="array" ref="N1851">$D$4</f>
        <v>3.55</v>
      </c>
      <c r="O1851" s="2">
        <f t="array" ref="O1851">IF(Tabela_padrão__GM_CONTAS_PAGAR_ABERTOS[[#This Row],[SIGLA_MOEDA]]="US$",Tabela_padrão__GM_CONTAS_PAGAR_ABERTOS[[#This Row],[VALOR_DOCUM]]*$D$4,Tabela_padrão__GM_CONTAS_PAGAR_ABERTOS[[#This Row],[SALDO_CONVERTIDO]])</f>
        <v>130.19999999999999</v>
      </c>
      <c r="P18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1" t="s">
        <v>28</v>
      </c>
      <c r="R1851" t="s">
        <v>3077</v>
      </c>
      <c r="S1851" s="1">
        <v>42557</v>
      </c>
      <c r="T1851" t="s">
        <v>3730</v>
      </c>
      <c r="U1851" s="3">
        <v>3.4260999999999999</v>
      </c>
      <c r="V1851" s="2">
        <f>Tabela_padrão__GM_CONTAS_PAGAR_ABERTOS[[#This Row],[PTAX DESEMB]]*Tabela_padrão__GM_CONTAS_PAGAR_ABERTOS[[#This Row],[VALOR_DOCUM]]</f>
        <v>446.07821999999993</v>
      </c>
    </row>
    <row r="1852" spans="1:22" hidden="1" x14ac:dyDescent="0.2">
      <c r="A1852" t="s">
        <v>17</v>
      </c>
      <c r="B1852" t="s">
        <v>390</v>
      </c>
      <c r="C1852" s="1">
        <v>42522</v>
      </c>
      <c r="D1852" t="s">
        <v>1076</v>
      </c>
      <c r="E1852">
        <v>13101012</v>
      </c>
      <c r="F1852" t="s">
        <v>2386</v>
      </c>
      <c r="G1852" s="4">
        <v>42855</v>
      </c>
      <c r="H1852" t="s">
        <v>21</v>
      </c>
      <c r="I1852" s="2">
        <v>900</v>
      </c>
      <c r="J1852">
        <v>0</v>
      </c>
      <c r="K1852" s="2">
        <v>900</v>
      </c>
      <c r="L1852" s="3">
        <v>1</v>
      </c>
      <c r="M1852" s="2">
        <v>900</v>
      </c>
      <c r="N1852" s="3">
        <f t="array" ref="N1852">$D$4</f>
        <v>3.55</v>
      </c>
      <c r="O1852" s="2">
        <f t="array" ref="O1852">IF(Tabela_padrão__GM_CONTAS_PAGAR_ABERTOS[[#This Row],[SIGLA_MOEDA]]="US$",Tabela_padrão__GM_CONTAS_PAGAR_ABERTOS[[#This Row],[VALOR_DOCUM]]*$D$4,Tabela_padrão__GM_CONTAS_PAGAR_ABERTOS[[#This Row],[SALDO_CONVERTIDO]])</f>
        <v>900</v>
      </c>
      <c r="P18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2" t="s">
        <v>28</v>
      </c>
      <c r="R1852" t="s">
        <v>3731</v>
      </c>
      <c r="S1852" s="1">
        <v>42557</v>
      </c>
      <c r="T1852" t="s">
        <v>3732</v>
      </c>
      <c r="U1852" s="3">
        <v>3.5951</v>
      </c>
      <c r="V1852" s="2">
        <f>Tabela_padrão__GM_CONTAS_PAGAR_ABERTOS[[#This Row],[PTAX DESEMB]]*Tabela_padrão__GM_CONTAS_PAGAR_ABERTOS[[#This Row],[VALOR_DOCUM]]</f>
        <v>3235.59</v>
      </c>
    </row>
    <row r="1853" spans="1:22" hidden="1" x14ac:dyDescent="0.2">
      <c r="A1853" t="s">
        <v>17</v>
      </c>
      <c r="B1853" t="s">
        <v>18</v>
      </c>
      <c r="C1853" s="1">
        <v>42517</v>
      </c>
      <c r="D1853" t="s">
        <v>3733</v>
      </c>
      <c r="E1853">
        <v>17101001</v>
      </c>
      <c r="F1853" t="s">
        <v>3734</v>
      </c>
      <c r="G1853" s="4">
        <v>42735</v>
      </c>
      <c r="H1853" t="s">
        <v>21</v>
      </c>
      <c r="I1853" s="2">
        <v>342952.71</v>
      </c>
      <c r="K1853" s="2">
        <v>342952.71</v>
      </c>
      <c r="L1853" s="3">
        <v>1</v>
      </c>
      <c r="M1853" s="2">
        <v>342952.71</v>
      </c>
      <c r="N1853" s="3">
        <f t="array" ref="N1853">$D$4</f>
        <v>3.55</v>
      </c>
      <c r="O1853" s="2">
        <f t="array" ref="O1853">IF(Tabela_padrão__GM_CONTAS_PAGAR_ABERTOS[[#This Row],[SIGLA_MOEDA]]="US$",Tabela_padrão__GM_CONTAS_PAGAR_ABERTOS[[#This Row],[VALOR_DOCUM]]*$D$4,Tabela_padrão__GM_CONTAS_PAGAR_ABERTOS[[#This Row],[SALDO_CONVERTIDO]])</f>
        <v>342952.71</v>
      </c>
      <c r="P18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3" t="s">
        <v>597</v>
      </c>
      <c r="R1853" t="s">
        <v>3735</v>
      </c>
      <c r="S1853" s="1">
        <v>42557</v>
      </c>
      <c r="T1853" t="s">
        <v>3736</v>
      </c>
      <c r="U1853" s="3">
        <v>3.5804</v>
      </c>
      <c r="V1853" s="2">
        <f>Tabela_padrão__GM_CONTAS_PAGAR_ABERTOS[[#This Row],[PTAX DESEMB]]*Tabela_padrão__GM_CONTAS_PAGAR_ABERTOS[[#This Row],[VALOR_DOCUM]]</f>
        <v>1227907.8828840002</v>
      </c>
    </row>
    <row r="1854" spans="1:22" hidden="1" x14ac:dyDescent="0.2">
      <c r="A1854" t="s">
        <v>17</v>
      </c>
      <c r="B1854" t="s">
        <v>25</v>
      </c>
      <c r="C1854" s="1">
        <v>42528</v>
      </c>
      <c r="D1854" t="s">
        <v>655</v>
      </c>
      <c r="E1854">
        <v>13115016</v>
      </c>
      <c r="F1854" t="s">
        <v>3737</v>
      </c>
      <c r="G1854" s="4">
        <v>42561</v>
      </c>
      <c r="H1854" t="s">
        <v>21</v>
      </c>
      <c r="I1854" s="2">
        <v>92</v>
      </c>
      <c r="J1854">
        <v>0</v>
      </c>
      <c r="K1854" s="2">
        <v>92</v>
      </c>
      <c r="L1854" s="3">
        <v>1</v>
      </c>
      <c r="M1854" s="2">
        <v>92</v>
      </c>
      <c r="N1854" s="3">
        <f t="array" ref="N1854">$D$4</f>
        <v>3.55</v>
      </c>
      <c r="O1854" s="2">
        <f t="array" ref="O1854">IF(Tabela_padrão__GM_CONTAS_PAGAR_ABERTOS[[#This Row],[SIGLA_MOEDA]]="US$",Tabela_padrão__GM_CONTAS_PAGAR_ABERTOS[[#This Row],[VALOR_DOCUM]]*$D$4,Tabela_padrão__GM_CONTAS_PAGAR_ABERTOS[[#This Row],[SALDO_CONVERTIDO]])</f>
        <v>92</v>
      </c>
      <c r="P18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4" t="s">
        <v>28</v>
      </c>
      <c r="R1854" t="s">
        <v>960</v>
      </c>
      <c r="S1854" s="1">
        <v>42557</v>
      </c>
      <c r="T1854" t="s">
        <v>3738</v>
      </c>
      <c r="U1854" s="3">
        <v>3.5097999999999998</v>
      </c>
      <c r="V1854" s="2">
        <f>Tabela_padrão__GM_CONTAS_PAGAR_ABERTOS[[#This Row],[PTAX DESEMB]]*Tabela_padrão__GM_CONTAS_PAGAR_ABERTOS[[#This Row],[VALOR_DOCUM]]</f>
        <v>322.90159999999997</v>
      </c>
    </row>
    <row r="1855" spans="1:22" hidden="1" x14ac:dyDescent="0.2">
      <c r="A1855" t="s">
        <v>17</v>
      </c>
      <c r="B1855" t="s">
        <v>25</v>
      </c>
      <c r="C1855" s="1">
        <v>42528</v>
      </c>
      <c r="D1855" t="s">
        <v>642</v>
      </c>
      <c r="E1855">
        <v>13115016</v>
      </c>
      <c r="F1855" t="s">
        <v>3739</v>
      </c>
      <c r="G1855" s="4">
        <v>42566</v>
      </c>
      <c r="H1855" t="s">
        <v>21</v>
      </c>
      <c r="I1855" s="2">
        <v>704.56</v>
      </c>
      <c r="J1855">
        <v>0</v>
      </c>
      <c r="K1855" s="2">
        <v>704.56</v>
      </c>
      <c r="L1855" s="3">
        <v>1</v>
      </c>
      <c r="M1855" s="2">
        <v>704.56</v>
      </c>
      <c r="N1855" s="3">
        <f t="array" ref="N1855">$D$4</f>
        <v>3.55</v>
      </c>
      <c r="O1855" s="2">
        <f t="array" ref="O1855">IF(Tabela_padrão__GM_CONTAS_PAGAR_ABERTOS[[#This Row],[SIGLA_MOEDA]]="US$",Tabela_padrão__GM_CONTAS_PAGAR_ABERTOS[[#This Row],[VALOR_DOCUM]]*$D$4,Tabela_padrão__GM_CONTAS_PAGAR_ABERTOS[[#This Row],[SALDO_CONVERTIDO]])</f>
        <v>704.56</v>
      </c>
      <c r="P18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5" t="s">
        <v>28</v>
      </c>
      <c r="R1855" t="s">
        <v>3740</v>
      </c>
      <c r="S1855" s="1">
        <v>42557</v>
      </c>
      <c r="T1855" t="s">
        <v>3741</v>
      </c>
      <c r="U1855" s="3">
        <v>3.5097999999999998</v>
      </c>
      <c r="V1855" s="2">
        <f>Tabela_padrão__GM_CONTAS_PAGAR_ABERTOS[[#This Row],[PTAX DESEMB]]*Tabela_padrão__GM_CONTAS_PAGAR_ABERTOS[[#This Row],[VALOR_DOCUM]]</f>
        <v>2472.8646879999997</v>
      </c>
    </row>
    <row r="1856" spans="1:22" hidden="1" x14ac:dyDescent="0.2">
      <c r="A1856" t="s">
        <v>17</v>
      </c>
      <c r="B1856" t="s">
        <v>25</v>
      </c>
      <c r="C1856" s="1">
        <v>42528</v>
      </c>
      <c r="D1856" t="s">
        <v>642</v>
      </c>
      <c r="E1856">
        <v>13115016</v>
      </c>
      <c r="F1856" t="s">
        <v>3742</v>
      </c>
      <c r="G1856" s="4">
        <v>42566</v>
      </c>
      <c r="H1856" t="s">
        <v>21</v>
      </c>
      <c r="I1856" s="2">
        <v>31.44</v>
      </c>
      <c r="J1856">
        <v>0</v>
      </c>
      <c r="K1856" s="2">
        <v>31.44</v>
      </c>
      <c r="L1856" s="3">
        <v>1</v>
      </c>
      <c r="M1856" s="2">
        <v>31.44</v>
      </c>
      <c r="N1856" s="3">
        <f t="array" ref="N1856">$D$4</f>
        <v>3.55</v>
      </c>
      <c r="O1856" s="2">
        <f t="array" ref="O1856">IF(Tabela_padrão__GM_CONTAS_PAGAR_ABERTOS[[#This Row],[SIGLA_MOEDA]]="US$",Tabela_padrão__GM_CONTAS_PAGAR_ABERTOS[[#This Row],[VALOR_DOCUM]]*$D$4,Tabela_padrão__GM_CONTAS_PAGAR_ABERTOS[[#This Row],[SALDO_CONVERTIDO]])</f>
        <v>31.44</v>
      </c>
      <c r="P18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6" t="s">
        <v>28</v>
      </c>
      <c r="R1856" t="s">
        <v>3743</v>
      </c>
      <c r="S1856" s="1">
        <v>42557</v>
      </c>
      <c r="T1856" t="s">
        <v>3744</v>
      </c>
      <c r="U1856" s="3">
        <v>3.5097999999999998</v>
      </c>
      <c r="V1856" s="2">
        <f>Tabela_padrão__GM_CONTAS_PAGAR_ABERTOS[[#This Row],[PTAX DESEMB]]*Tabela_padrão__GM_CONTAS_PAGAR_ABERTOS[[#This Row],[VALOR_DOCUM]]</f>
        <v>110.348112</v>
      </c>
    </row>
    <row r="1857" spans="1:22" hidden="1" x14ac:dyDescent="0.2">
      <c r="A1857" t="s">
        <v>17</v>
      </c>
      <c r="B1857" t="s">
        <v>25</v>
      </c>
      <c r="C1857" s="1">
        <v>42528</v>
      </c>
      <c r="D1857" t="s">
        <v>642</v>
      </c>
      <c r="E1857">
        <v>13115016</v>
      </c>
      <c r="F1857" t="s">
        <v>3745</v>
      </c>
      <c r="G1857" s="4">
        <v>42566</v>
      </c>
      <c r="H1857" t="s">
        <v>21</v>
      </c>
      <c r="I1857" s="2">
        <v>8.56</v>
      </c>
      <c r="J1857">
        <v>0</v>
      </c>
      <c r="K1857" s="2">
        <v>8.56</v>
      </c>
      <c r="L1857" s="3">
        <v>1</v>
      </c>
      <c r="M1857" s="2">
        <v>8.56</v>
      </c>
      <c r="N1857" s="3">
        <f t="array" ref="N1857">$D$4</f>
        <v>3.55</v>
      </c>
      <c r="O1857" s="2">
        <f t="array" ref="O1857">IF(Tabela_padrão__GM_CONTAS_PAGAR_ABERTOS[[#This Row],[SIGLA_MOEDA]]="US$",Tabela_padrão__GM_CONTAS_PAGAR_ABERTOS[[#This Row],[VALOR_DOCUM]]*$D$4,Tabela_padrão__GM_CONTAS_PAGAR_ABERTOS[[#This Row],[SALDO_CONVERTIDO]])</f>
        <v>8.56</v>
      </c>
      <c r="P18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7" t="s">
        <v>28</v>
      </c>
      <c r="R1857" t="s">
        <v>3743</v>
      </c>
      <c r="S1857" s="1">
        <v>42557</v>
      </c>
      <c r="T1857" t="s">
        <v>3746</v>
      </c>
      <c r="U1857" s="3">
        <v>3.5097999999999998</v>
      </c>
      <c r="V1857" s="2">
        <f>Tabela_padrão__GM_CONTAS_PAGAR_ABERTOS[[#This Row],[PTAX DESEMB]]*Tabela_padrão__GM_CONTAS_PAGAR_ABERTOS[[#This Row],[VALOR_DOCUM]]</f>
        <v>30.043887999999999</v>
      </c>
    </row>
    <row r="1858" spans="1:22" hidden="1" x14ac:dyDescent="0.2">
      <c r="A1858" t="s">
        <v>17</v>
      </c>
      <c r="B1858" t="s">
        <v>25</v>
      </c>
      <c r="C1858" s="1">
        <v>42514</v>
      </c>
      <c r="D1858" t="s">
        <v>3747</v>
      </c>
      <c r="E1858">
        <v>13115016</v>
      </c>
      <c r="F1858" t="s">
        <v>3748</v>
      </c>
      <c r="G1858" s="4">
        <v>42562</v>
      </c>
      <c r="H1858" t="s">
        <v>21</v>
      </c>
      <c r="I1858" s="2">
        <v>1042</v>
      </c>
      <c r="K1858" s="2">
        <v>1042</v>
      </c>
      <c r="L1858" s="3">
        <v>1</v>
      </c>
      <c r="M1858" s="2">
        <v>1042</v>
      </c>
      <c r="N1858" s="3">
        <f t="array" ref="N1858">$D$4</f>
        <v>3.55</v>
      </c>
      <c r="O1858" s="2">
        <f t="array" ref="O1858">IF(Tabela_padrão__GM_CONTAS_PAGAR_ABERTOS[[#This Row],[SIGLA_MOEDA]]="US$",Tabela_padrão__GM_CONTAS_PAGAR_ABERTOS[[#This Row],[VALOR_DOCUM]]*$D$4,Tabela_padrão__GM_CONTAS_PAGAR_ABERTOS[[#This Row],[SALDO_CONVERTIDO]])</f>
        <v>1042</v>
      </c>
      <c r="P18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8" t="s">
        <v>28</v>
      </c>
      <c r="R1858" t="s">
        <v>3749</v>
      </c>
      <c r="S1858" s="1">
        <v>42557</v>
      </c>
      <c r="T1858" t="s">
        <v>3750</v>
      </c>
      <c r="U1858" s="3">
        <v>3.5659999999999998</v>
      </c>
      <c r="V1858" s="2">
        <f>Tabela_padrão__GM_CONTAS_PAGAR_ABERTOS[[#This Row],[PTAX DESEMB]]*Tabela_padrão__GM_CONTAS_PAGAR_ABERTOS[[#This Row],[VALOR_DOCUM]]</f>
        <v>3715.7719999999999</v>
      </c>
    </row>
    <row r="1859" spans="1:22" hidden="1" x14ac:dyDescent="0.2">
      <c r="A1859" t="s">
        <v>17</v>
      </c>
      <c r="B1859" t="s">
        <v>202</v>
      </c>
      <c r="C1859" s="1">
        <v>42515</v>
      </c>
      <c r="D1859" t="s">
        <v>967</v>
      </c>
      <c r="E1859">
        <v>13115016</v>
      </c>
      <c r="F1859" t="s">
        <v>3751</v>
      </c>
      <c r="G1859" s="4">
        <v>42569</v>
      </c>
      <c r="H1859" t="s">
        <v>21</v>
      </c>
      <c r="I1859" s="2">
        <v>4998.71</v>
      </c>
      <c r="K1859" s="2">
        <v>4998.71</v>
      </c>
      <c r="L1859" s="3">
        <v>1</v>
      </c>
      <c r="M1859" s="2">
        <v>4998.71</v>
      </c>
      <c r="N1859" s="3">
        <f t="array" ref="N1859">$D$4</f>
        <v>3.55</v>
      </c>
      <c r="O1859" s="2">
        <f t="array" ref="O1859">IF(Tabela_padrão__GM_CONTAS_PAGAR_ABERTOS[[#This Row],[SIGLA_MOEDA]]="US$",Tabela_padrão__GM_CONTAS_PAGAR_ABERTOS[[#This Row],[VALOR_DOCUM]]*$D$4,Tabela_padrão__GM_CONTAS_PAGAR_ABERTOS[[#This Row],[SALDO_CONVERTIDO]])</f>
        <v>4998.71</v>
      </c>
      <c r="P18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59" t="s">
        <v>28</v>
      </c>
      <c r="R1859" t="s">
        <v>2308</v>
      </c>
      <c r="S1859" s="1">
        <v>42557</v>
      </c>
      <c r="T1859" t="s">
        <v>3752</v>
      </c>
      <c r="U1859" s="3">
        <v>3.5491000000000001</v>
      </c>
      <c r="V1859" s="2">
        <f>Tabela_padrão__GM_CONTAS_PAGAR_ABERTOS[[#This Row],[PTAX DESEMB]]*Tabela_padrão__GM_CONTAS_PAGAR_ABERTOS[[#This Row],[VALOR_DOCUM]]</f>
        <v>17740.921661</v>
      </c>
    </row>
    <row r="1860" spans="1:22" hidden="1" x14ac:dyDescent="0.2">
      <c r="A1860" t="s">
        <v>17</v>
      </c>
      <c r="B1860" t="s">
        <v>202</v>
      </c>
      <c r="C1860" s="1">
        <v>42521</v>
      </c>
      <c r="D1860" t="s">
        <v>2590</v>
      </c>
      <c r="E1860">
        <v>13115016</v>
      </c>
      <c r="F1860" t="s">
        <v>3753</v>
      </c>
      <c r="G1860" s="4">
        <v>42573</v>
      </c>
      <c r="H1860" t="s">
        <v>21</v>
      </c>
      <c r="I1860" s="2">
        <v>145.56</v>
      </c>
      <c r="K1860" s="2">
        <v>145.56</v>
      </c>
      <c r="L1860" s="3">
        <v>1</v>
      </c>
      <c r="M1860" s="2">
        <v>145.56</v>
      </c>
      <c r="N1860" s="3">
        <f t="array" ref="N1860">$D$4</f>
        <v>3.55</v>
      </c>
      <c r="O1860" s="2">
        <f t="array" ref="O1860">IF(Tabela_padrão__GM_CONTAS_PAGAR_ABERTOS[[#This Row],[SIGLA_MOEDA]]="US$",Tabela_padrão__GM_CONTAS_PAGAR_ABERTOS[[#This Row],[VALOR_DOCUM]]*$D$4,Tabela_padrão__GM_CONTAS_PAGAR_ABERTOS[[#This Row],[SALDO_CONVERTIDO]])</f>
        <v>145.56</v>
      </c>
      <c r="P18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0" t="s">
        <v>28</v>
      </c>
      <c r="R1860" t="s">
        <v>3754</v>
      </c>
      <c r="S1860" s="1">
        <v>42557</v>
      </c>
      <c r="T1860" t="s">
        <v>3755</v>
      </c>
      <c r="U1860" s="3">
        <v>3.5996999999999999</v>
      </c>
      <c r="V1860" s="2">
        <f>Tabela_padrão__GM_CONTAS_PAGAR_ABERTOS[[#This Row],[PTAX DESEMB]]*Tabela_padrão__GM_CONTAS_PAGAR_ABERTOS[[#This Row],[VALOR_DOCUM]]</f>
        <v>523.97233199999994</v>
      </c>
    </row>
    <row r="1861" spans="1:22" hidden="1" x14ac:dyDescent="0.2">
      <c r="A1861" t="s">
        <v>17</v>
      </c>
      <c r="B1861" t="s">
        <v>202</v>
      </c>
      <c r="C1861" s="1">
        <v>42530</v>
      </c>
      <c r="D1861" t="s">
        <v>3756</v>
      </c>
      <c r="E1861">
        <v>13115016</v>
      </c>
      <c r="F1861" t="s">
        <v>3757</v>
      </c>
      <c r="G1861" s="4">
        <v>42548</v>
      </c>
      <c r="H1861" t="s">
        <v>21</v>
      </c>
      <c r="I1861" s="2">
        <v>144.15</v>
      </c>
      <c r="J1861">
        <v>0</v>
      </c>
      <c r="K1861" s="2">
        <v>144.15</v>
      </c>
      <c r="L1861" s="3">
        <v>1</v>
      </c>
      <c r="M1861" s="2">
        <v>144.15</v>
      </c>
      <c r="N1861" s="3">
        <f t="array" ref="N1861">$D$4</f>
        <v>3.55</v>
      </c>
      <c r="O1861" s="2">
        <f t="array" ref="O1861">IF(Tabela_padrão__GM_CONTAS_PAGAR_ABERTOS[[#This Row],[SIGLA_MOEDA]]="US$",Tabela_padrão__GM_CONTAS_PAGAR_ABERTOS[[#This Row],[VALOR_DOCUM]]*$D$4,Tabela_padrão__GM_CONTAS_PAGAR_ABERTOS[[#This Row],[SALDO_CONVERTIDO]])</f>
        <v>144.15</v>
      </c>
      <c r="P18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1" t="s">
        <v>28</v>
      </c>
      <c r="R1861" t="s">
        <v>806</v>
      </c>
      <c r="S1861" s="1">
        <v>42557</v>
      </c>
      <c r="T1861" t="s">
        <v>3758</v>
      </c>
      <c r="U1861" s="3">
        <v>3.3898000000000001</v>
      </c>
      <c r="V1861" s="2">
        <f>Tabela_padrão__GM_CONTAS_PAGAR_ABERTOS[[#This Row],[PTAX DESEMB]]*Tabela_padrão__GM_CONTAS_PAGAR_ABERTOS[[#This Row],[VALOR_DOCUM]]</f>
        <v>488.63967000000002</v>
      </c>
    </row>
    <row r="1862" spans="1:22" hidden="1" x14ac:dyDescent="0.2">
      <c r="A1862" t="s">
        <v>17</v>
      </c>
      <c r="B1862" t="s">
        <v>385</v>
      </c>
      <c r="C1862" s="1">
        <v>42522</v>
      </c>
      <c r="D1862" t="s">
        <v>905</v>
      </c>
      <c r="E1862">
        <v>13115001</v>
      </c>
      <c r="F1862" t="s">
        <v>3759</v>
      </c>
      <c r="G1862" s="4">
        <v>42855</v>
      </c>
      <c r="H1862" t="s">
        <v>21</v>
      </c>
      <c r="I1862" s="2">
        <v>14593.5</v>
      </c>
      <c r="J1862">
        <v>0</v>
      </c>
      <c r="K1862" s="2">
        <v>14593.5</v>
      </c>
      <c r="L1862" s="3">
        <v>1</v>
      </c>
      <c r="M1862" s="2">
        <v>14593.5</v>
      </c>
      <c r="N1862" s="3">
        <f t="array" ref="N1862">$D$4</f>
        <v>3.55</v>
      </c>
      <c r="O1862" s="2">
        <f t="array" ref="O1862">IF(Tabela_padrão__GM_CONTAS_PAGAR_ABERTOS[[#This Row],[SIGLA_MOEDA]]="US$",Tabela_padrão__GM_CONTAS_PAGAR_ABERTOS[[#This Row],[VALOR_DOCUM]]*$D$4,Tabela_padrão__GM_CONTAS_PAGAR_ABERTOS[[#This Row],[SALDO_CONVERTIDO]])</f>
        <v>14593.5</v>
      </c>
      <c r="P18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2" t="s">
        <v>28</v>
      </c>
      <c r="R1862" t="s">
        <v>3760</v>
      </c>
      <c r="S1862" s="1">
        <v>42557</v>
      </c>
      <c r="T1862" t="s">
        <v>3761</v>
      </c>
      <c r="U1862" s="3">
        <v>3.5951</v>
      </c>
      <c r="V1862" s="2">
        <f>Tabela_padrão__GM_CONTAS_PAGAR_ABERTOS[[#This Row],[PTAX DESEMB]]*Tabela_padrão__GM_CONTAS_PAGAR_ABERTOS[[#This Row],[VALOR_DOCUM]]</f>
        <v>52465.091849999997</v>
      </c>
    </row>
    <row r="1863" spans="1:22" hidden="1" x14ac:dyDescent="0.2">
      <c r="A1863" t="s">
        <v>17</v>
      </c>
      <c r="B1863" t="s">
        <v>25</v>
      </c>
      <c r="C1863" s="1">
        <v>42524</v>
      </c>
      <c r="D1863" t="s">
        <v>417</v>
      </c>
      <c r="E1863">
        <v>13115016</v>
      </c>
      <c r="F1863" t="s">
        <v>3762</v>
      </c>
      <c r="G1863" s="4">
        <v>42566</v>
      </c>
      <c r="H1863" t="s">
        <v>21</v>
      </c>
      <c r="I1863" s="2">
        <v>7286.94</v>
      </c>
      <c r="J1863">
        <v>1305.31</v>
      </c>
      <c r="K1863" s="2">
        <v>5981.63</v>
      </c>
      <c r="L1863" s="3">
        <v>1</v>
      </c>
      <c r="M1863" s="2">
        <v>5981.63</v>
      </c>
      <c r="N1863" s="3">
        <f t="array" ref="N1863">$D$4</f>
        <v>3.55</v>
      </c>
      <c r="O1863" s="2">
        <f t="array" ref="O1863">IF(Tabela_padrão__GM_CONTAS_PAGAR_ABERTOS[[#This Row],[SIGLA_MOEDA]]="US$",Tabela_padrão__GM_CONTAS_PAGAR_ABERTOS[[#This Row],[VALOR_DOCUM]]*$D$4,Tabela_padrão__GM_CONTAS_PAGAR_ABERTOS[[#This Row],[SALDO_CONVERTIDO]])</f>
        <v>5981.63</v>
      </c>
      <c r="P18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3" t="s">
        <v>28</v>
      </c>
      <c r="R1863" t="s">
        <v>3763</v>
      </c>
      <c r="S1863" s="1">
        <v>42557</v>
      </c>
      <c r="T1863" t="s">
        <v>3764</v>
      </c>
      <c r="U1863" s="3">
        <v>3.5960999999999999</v>
      </c>
      <c r="V1863" s="2">
        <f>Tabela_padrão__GM_CONTAS_PAGAR_ABERTOS[[#This Row],[PTAX DESEMB]]*Tabela_padrão__GM_CONTAS_PAGAR_ABERTOS[[#This Row],[VALOR_DOCUM]]</f>
        <v>26204.564933999998</v>
      </c>
    </row>
    <row r="1864" spans="1:22" hidden="1" x14ac:dyDescent="0.2">
      <c r="A1864" t="s">
        <v>17</v>
      </c>
      <c r="B1864" t="s">
        <v>18</v>
      </c>
      <c r="C1864" s="1">
        <v>42529</v>
      </c>
      <c r="D1864" t="s">
        <v>3765</v>
      </c>
      <c r="E1864">
        <v>13130008</v>
      </c>
      <c r="F1864" t="s">
        <v>3766</v>
      </c>
      <c r="G1864" s="4">
        <v>42551</v>
      </c>
      <c r="H1864" t="s">
        <v>21</v>
      </c>
      <c r="I1864" s="2">
        <v>37500</v>
      </c>
      <c r="J1864">
        <v>26973.9</v>
      </c>
      <c r="K1864" s="2">
        <v>10526.1</v>
      </c>
      <c r="L1864" s="3">
        <v>1</v>
      </c>
      <c r="M1864" s="2">
        <v>10526.1</v>
      </c>
      <c r="N1864" s="3">
        <f t="array" ref="N1864">$D$4</f>
        <v>3.55</v>
      </c>
      <c r="O1864" s="2">
        <f t="array" ref="O1864">IF(Tabela_padrão__GM_CONTAS_PAGAR_ABERTOS[[#This Row],[SIGLA_MOEDA]]="US$",Tabela_padrão__GM_CONTAS_PAGAR_ABERTOS[[#This Row],[VALOR_DOCUM]]*$D$4,Tabela_padrão__GM_CONTAS_PAGAR_ABERTOS[[#This Row],[SALDO_CONVERTIDO]])</f>
        <v>10526.1</v>
      </c>
      <c r="P18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4" t="s">
        <v>3767</v>
      </c>
      <c r="R1864" t="s">
        <v>3768</v>
      </c>
      <c r="S1864" s="1">
        <v>42557</v>
      </c>
      <c r="T1864" t="s">
        <v>3769</v>
      </c>
      <c r="U1864" s="3">
        <v>3.4744999999999999</v>
      </c>
      <c r="V1864" s="2">
        <f>Tabela_padrão__GM_CONTAS_PAGAR_ABERTOS[[#This Row],[PTAX DESEMB]]*Tabela_padrão__GM_CONTAS_PAGAR_ABERTOS[[#This Row],[VALOR_DOCUM]]</f>
        <v>130293.75</v>
      </c>
    </row>
    <row r="1865" spans="1:22" hidden="1" x14ac:dyDescent="0.2">
      <c r="A1865" t="s">
        <v>17</v>
      </c>
      <c r="B1865" t="s">
        <v>25</v>
      </c>
      <c r="C1865" s="1">
        <v>42524</v>
      </c>
      <c r="D1865" t="s">
        <v>642</v>
      </c>
      <c r="E1865">
        <v>13115016</v>
      </c>
      <c r="F1865" t="s">
        <v>3770</v>
      </c>
      <c r="G1865" s="4">
        <v>42566</v>
      </c>
      <c r="H1865" t="s">
        <v>21</v>
      </c>
      <c r="I1865" s="2">
        <v>2452.81</v>
      </c>
      <c r="J1865">
        <v>0</v>
      </c>
      <c r="K1865" s="2">
        <v>2452.81</v>
      </c>
      <c r="L1865" s="3">
        <v>1</v>
      </c>
      <c r="M1865" s="2">
        <v>2452.81</v>
      </c>
      <c r="N1865" s="3">
        <f t="array" ref="N1865">$D$4</f>
        <v>3.55</v>
      </c>
      <c r="O1865" s="2">
        <f t="array" ref="O1865">IF(Tabela_padrão__GM_CONTAS_PAGAR_ABERTOS[[#This Row],[SIGLA_MOEDA]]="US$",Tabela_padrão__GM_CONTAS_PAGAR_ABERTOS[[#This Row],[VALOR_DOCUM]]*$D$4,Tabela_padrão__GM_CONTAS_PAGAR_ABERTOS[[#This Row],[SALDO_CONVERTIDO]])</f>
        <v>2452.81</v>
      </c>
      <c r="P18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5" t="s">
        <v>28</v>
      </c>
      <c r="R1865" t="s">
        <v>657</v>
      </c>
      <c r="S1865" s="1">
        <v>42557</v>
      </c>
      <c r="T1865" t="s">
        <v>3771</v>
      </c>
      <c r="U1865" s="3">
        <v>3.5960999999999999</v>
      </c>
      <c r="V1865" s="2">
        <f>Tabela_padrão__GM_CONTAS_PAGAR_ABERTOS[[#This Row],[PTAX DESEMB]]*Tabela_padrão__GM_CONTAS_PAGAR_ABERTOS[[#This Row],[VALOR_DOCUM]]</f>
        <v>8820.5500409999986</v>
      </c>
    </row>
    <row r="1866" spans="1:22" hidden="1" x14ac:dyDescent="0.2">
      <c r="A1866" t="s">
        <v>17</v>
      </c>
      <c r="B1866" t="s">
        <v>18</v>
      </c>
      <c r="C1866" s="1">
        <v>41355</v>
      </c>
      <c r="D1866" t="s">
        <v>60</v>
      </c>
      <c r="E1866">
        <v>13140001</v>
      </c>
      <c r="F1866" t="s">
        <v>61</v>
      </c>
      <c r="G1866" s="4">
        <v>43235</v>
      </c>
      <c r="H1866" t="s">
        <v>21</v>
      </c>
      <c r="I1866" s="2">
        <v>26259.75</v>
      </c>
      <c r="K1866" s="2">
        <v>26259.75</v>
      </c>
      <c r="L1866" s="3">
        <v>1</v>
      </c>
      <c r="M1866" s="2">
        <v>26259.75</v>
      </c>
      <c r="N1866" s="3">
        <f t="array" ref="N1866">$D$4</f>
        <v>3.55</v>
      </c>
      <c r="O1866" s="2">
        <f t="array" ref="O1866">IF(Tabela_padrão__GM_CONTAS_PAGAR_ABERTOS[[#This Row],[SIGLA_MOEDA]]="US$",Tabela_padrão__GM_CONTAS_PAGAR_ABERTOS[[#This Row],[VALOR_DOCUM]]*$D$4,Tabela_padrão__GM_CONTAS_PAGAR_ABERTOS[[#This Row],[SALDO_CONVERTIDO]])</f>
        <v>26259.75</v>
      </c>
      <c r="P18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6" t="s">
        <v>47</v>
      </c>
      <c r="R1866" t="s">
        <v>63</v>
      </c>
      <c r="S1866" s="1">
        <v>42557</v>
      </c>
      <c r="T1866" t="s">
        <v>3477</v>
      </c>
      <c r="U1866" s="3">
        <v>1.9931000000000001</v>
      </c>
      <c r="V1866" s="2">
        <f>Tabela_padrão__GM_CONTAS_PAGAR_ABERTOS[[#This Row],[PTAX DESEMB]]*Tabela_padrão__GM_CONTAS_PAGAR_ABERTOS[[#This Row],[VALOR_DOCUM]]</f>
        <v>52338.307725000006</v>
      </c>
    </row>
    <row r="1867" spans="1:22" hidden="1" x14ac:dyDescent="0.2">
      <c r="A1867" t="s">
        <v>17</v>
      </c>
      <c r="B1867" t="s">
        <v>80</v>
      </c>
      <c r="C1867" s="1">
        <v>42530</v>
      </c>
      <c r="D1867" t="s">
        <v>668</v>
      </c>
      <c r="E1867">
        <v>13115016</v>
      </c>
      <c r="F1867" t="s">
        <v>3773</v>
      </c>
      <c r="G1867" s="4">
        <v>42558</v>
      </c>
      <c r="H1867" t="s">
        <v>21</v>
      </c>
      <c r="I1867" s="2">
        <v>104.47</v>
      </c>
      <c r="J1867">
        <v>0</v>
      </c>
      <c r="K1867" s="2">
        <v>104.47</v>
      </c>
      <c r="L1867" s="3">
        <v>1</v>
      </c>
      <c r="M1867" s="2">
        <v>104.47</v>
      </c>
      <c r="N1867" s="3">
        <f t="array" ref="N1867">$D$4</f>
        <v>3.55</v>
      </c>
      <c r="O1867" s="2">
        <f t="array" ref="O1867">IF(Tabela_padrão__GM_CONTAS_PAGAR_ABERTOS[[#This Row],[SIGLA_MOEDA]]="US$",Tabela_padrão__GM_CONTAS_PAGAR_ABERTOS[[#This Row],[VALOR_DOCUM]]*$D$4,Tabela_padrão__GM_CONTAS_PAGAR_ABERTOS[[#This Row],[SALDO_CONVERTIDO]])</f>
        <v>104.47</v>
      </c>
      <c r="P18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7" t="s">
        <v>28</v>
      </c>
      <c r="R1867" t="s">
        <v>925</v>
      </c>
      <c r="S1867" s="1">
        <v>42557</v>
      </c>
      <c r="T1867" t="s">
        <v>3774</v>
      </c>
      <c r="U1867" s="3">
        <v>3.3898000000000001</v>
      </c>
      <c r="V1867" s="2">
        <f>Tabela_padrão__GM_CONTAS_PAGAR_ABERTOS[[#This Row],[PTAX DESEMB]]*Tabela_padrão__GM_CONTAS_PAGAR_ABERTOS[[#This Row],[VALOR_DOCUM]]</f>
        <v>354.132406</v>
      </c>
    </row>
    <row r="1868" spans="1:22" hidden="1" x14ac:dyDescent="0.2">
      <c r="A1868" t="s">
        <v>285</v>
      </c>
      <c r="B1868" t="s">
        <v>18</v>
      </c>
      <c r="C1868" s="1">
        <v>42492</v>
      </c>
      <c r="D1868" t="s">
        <v>628</v>
      </c>
      <c r="E1868">
        <v>17101002</v>
      </c>
      <c r="F1868" t="s">
        <v>629</v>
      </c>
      <c r="G1868" s="4">
        <v>42794</v>
      </c>
      <c r="H1868" t="s">
        <v>21</v>
      </c>
      <c r="I1868" s="2">
        <v>1990000</v>
      </c>
      <c r="K1868" s="2">
        <v>1990000</v>
      </c>
      <c r="L1868" s="3">
        <v>1</v>
      </c>
      <c r="M1868" s="2">
        <v>1990000</v>
      </c>
      <c r="N1868" s="3">
        <f t="array" ref="N1868">$D$4</f>
        <v>3.55</v>
      </c>
      <c r="O1868" s="2">
        <f t="array" ref="O1868">IF(Tabela_padrão__GM_CONTAS_PAGAR_ABERTOS[[#This Row],[SIGLA_MOEDA]]="US$",Tabela_padrão__GM_CONTAS_PAGAR_ABERTOS[[#This Row],[VALOR_DOCUM]]*$D$4,Tabela_padrão__GM_CONTAS_PAGAR_ABERTOS[[#This Row],[SALDO_CONVERTIDO]])</f>
        <v>1990000</v>
      </c>
      <c r="P18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8" t="s">
        <v>486</v>
      </c>
      <c r="R1868" t="s">
        <v>3775</v>
      </c>
      <c r="S1868" s="1">
        <v>42557</v>
      </c>
      <c r="T1868" t="s">
        <v>3776</v>
      </c>
      <c r="U1868" s="3">
        <v>3.4508000000000001</v>
      </c>
      <c r="V1868" s="2">
        <f>Tabela_padrão__GM_CONTAS_PAGAR_ABERTOS[[#This Row],[PTAX DESEMB]]*Tabela_padrão__GM_CONTAS_PAGAR_ABERTOS[[#This Row],[VALOR_DOCUM]]</f>
        <v>6867092</v>
      </c>
    </row>
    <row r="1869" spans="1:22" hidden="1" x14ac:dyDescent="0.2">
      <c r="A1869" t="s">
        <v>17</v>
      </c>
      <c r="B1869" t="s">
        <v>18</v>
      </c>
      <c r="C1869" s="1">
        <v>42506</v>
      </c>
      <c r="D1869" t="s">
        <v>286</v>
      </c>
      <c r="E1869">
        <v>19105008</v>
      </c>
      <c r="F1869" t="s">
        <v>3777</v>
      </c>
      <c r="G1869" s="4">
        <v>42531</v>
      </c>
      <c r="H1869" t="s">
        <v>21</v>
      </c>
      <c r="I1869" s="2">
        <v>231073.58</v>
      </c>
      <c r="J1869">
        <v>0</v>
      </c>
      <c r="K1869" s="2">
        <v>231073.58</v>
      </c>
      <c r="L1869" s="3">
        <v>1</v>
      </c>
      <c r="M1869" s="2">
        <v>231073.58</v>
      </c>
      <c r="N1869" s="3">
        <f t="array" ref="N1869">$D$4</f>
        <v>3.55</v>
      </c>
      <c r="O1869" s="2">
        <f t="array" ref="O1869">IF(Tabela_padrão__GM_CONTAS_PAGAR_ABERTOS[[#This Row],[SIGLA_MOEDA]]="US$",Tabela_padrão__GM_CONTAS_PAGAR_ABERTOS[[#This Row],[VALOR_DOCUM]]*$D$4,Tabela_padrão__GM_CONTAS_PAGAR_ABERTOS[[#This Row],[SALDO_CONVERTIDO]])</f>
        <v>231073.58</v>
      </c>
      <c r="P18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69" t="s">
        <v>3778</v>
      </c>
      <c r="R1869" t="s">
        <v>3779</v>
      </c>
      <c r="S1869" s="1">
        <v>42557</v>
      </c>
      <c r="T1869" t="s">
        <v>3780</v>
      </c>
      <c r="U1869" s="3">
        <v>3.5041000000000002</v>
      </c>
      <c r="V1869" s="2">
        <f>Tabela_padrão__GM_CONTAS_PAGAR_ABERTOS[[#This Row],[PTAX DESEMB]]*Tabela_padrão__GM_CONTAS_PAGAR_ABERTOS[[#This Row],[VALOR_DOCUM]]</f>
        <v>809704.93167800002</v>
      </c>
    </row>
    <row r="1870" spans="1:22" hidden="1" x14ac:dyDescent="0.2">
      <c r="A1870" t="s">
        <v>17</v>
      </c>
      <c r="B1870" t="s">
        <v>18</v>
      </c>
      <c r="C1870" s="1">
        <v>42492</v>
      </c>
      <c r="D1870" t="s">
        <v>285</v>
      </c>
      <c r="E1870">
        <v>19105029</v>
      </c>
      <c r="F1870" t="s">
        <v>1593</v>
      </c>
      <c r="G1870" s="4">
        <v>42643</v>
      </c>
      <c r="H1870" t="s">
        <v>21</v>
      </c>
      <c r="I1870" s="2">
        <v>790000</v>
      </c>
      <c r="K1870" s="2">
        <v>790000</v>
      </c>
      <c r="L1870" s="3">
        <v>1</v>
      </c>
      <c r="M1870" s="2">
        <v>790000</v>
      </c>
      <c r="N1870" s="3">
        <f t="array" ref="N1870">$D$4</f>
        <v>3.55</v>
      </c>
      <c r="O1870" s="2">
        <f t="array" ref="O1870">IF(Tabela_padrão__GM_CONTAS_PAGAR_ABERTOS[[#This Row],[SIGLA_MOEDA]]="US$",Tabela_padrão__GM_CONTAS_PAGAR_ABERTOS[[#This Row],[VALOR_DOCUM]]*$D$4,Tabela_padrão__GM_CONTAS_PAGAR_ABERTOS[[#This Row],[SALDO_CONVERTIDO]])</f>
        <v>790000</v>
      </c>
      <c r="P18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0" t="s">
        <v>338</v>
      </c>
      <c r="R1870" t="s">
        <v>1594</v>
      </c>
      <c r="S1870" s="1">
        <v>42557</v>
      </c>
      <c r="T1870" t="s">
        <v>3781</v>
      </c>
      <c r="U1870" s="3">
        <v>3.4508000000000001</v>
      </c>
      <c r="V1870" s="2">
        <f>Tabela_padrão__GM_CONTAS_PAGAR_ABERTOS[[#This Row],[PTAX DESEMB]]*Tabela_padrão__GM_CONTAS_PAGAR_ABERTOS[[#This Row],[VALOR_DOCUM]]</f>
        <v>2726132</v>
      </c>
    </row>
    <row r="1871" spans="1:22" hidden="1" x14ac:dyDescent="0.2">
      <c r="A1871" t="s">
        <v>17</v>
      </c>
      <c r="B1871" t="s">
        <v>385</v>
      </c>
      <c r="C1871" s="1">
        <v>42510</v>
      </c>
      <c r="D1871" t="s">
        <v>3782</v>
      </c>
      <c r="E1871">
        <v>13115016</v>
      </c>
      <c r="F1871" t="s">
        <v>3783</v>
      </c>
      <c r="G1871" s="4">
        <v>42590</v>
      </c>
      <c r="H1871" t="s">
        <v>21</v>
      </c>
      <c r="I1871" s="2">
        <v>3885</v>
      </c>
      <c r="K1871" s="2">
        <v>3885</v>
      </c>
      <c r="L1871" s="3">
        <v>1</v>
      </c>
      <c r="M1871" s="2">
        <v>3885</v>
      </c>
      <c r="N1871" s="3">
        <f t="array" ref="N1871">$D$4</f>
        <v>3.55</v>
      </c>
      <c r="O1871" s="2">
        <f t="array" ref="O1871">IF(Tabela_padrão__GM_CONTAS_PAGAR_ABERTOS[[#This Row],[SIGLA_MOEDA]]="US$",Tabela_padrão__GM_CONTAS_PAGAR_ABERTOS[[#This Row],[VALOR_DOCUM]]*$D$4,Tabela_padrão__GM_CONTAS_PAGAR_ABERTOS[[#This Row],[SALDO_CONVERTIDO]])</f>
        <v>3885</v>
      </c>
      <c r="P18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1" t="s">
        <v>28</v>
      </c>
      <c r="R1871" t="s">
        <v>3784</v>
      </c>
      <c r="S1871" s="1">
        <v>42557</v>
      </c>
      <c r="T1871" t="s">
        <v>3785</v>
      </c>
      <c r="U1871" s="3">
        <v>3.6002999999999998</v>
      </c>
      <c r="V1871" s="2">
        <f>Tabela_padrão__GM_CONTAS_PAGAR_ABERTOS[[#This Row],[PTAX DESEMB]]*Tabela_padrão__GM_CONTAS_PAGAR_ABERTOS[[#This Row],[VALOR_DOCUM]]</f>
        <v>13987.165499999999</v>
      </c>
    </row>
    <row r="1872" spans="1:22" hidden="1" x14ac:dyDescent="0.2">
      <c r="A1872" t="s">
        <v>17</v>
      </c>
      <c r="B1872" t="s">
        <v>18</v>
      </c>
      <c r="C1872" s="1">
        <v>42508</v>
      </c>
      <c r="D1872" t="s">
        <v>1479</v>
      </c>
      <c r="E1872">
        <v>17101001</v>
      </c>
      <c r="F1872" t="s">
        <v>1480</v>
      </c>
      <c r="G1872" s="4">
        <v>42824</v>
      </c>
      <c r="H1872" t="s">
        <v>66</v>
      </c>
      <c r="I1872" s="2">
        <v>3500000</v>
      </c>
      <c r="K1872" s="2">
        <v>3500000</v>
      </c>
      <c r="L1872" s="3">
        <v>3.2904</v>
      </c>
      <c r="M1872" s="2">
        <v>11516400</v>
      </c>
      <c r="N1872" s="3">
        <f t="array" ref="N1872">$D$4</f>
        <v>3.55</v>
      </c>
      <c r="O1872" s="2">
        <f t="array" ref="O1872">IF(Tabela_padrão__GM_CONTAS_PAGAR_ABERTOS[[#This Row],[SIGLA_MOEDA]]="US$",Tabela_padrão__GM_CONTAS_PAGAR_ABERTOS[[#This Row],[VALOR_DOCUM]]*$D$4,Tabela_padrão__GM_CONTAS_PAGAR_ABERTOS[[#This Row],[SALDO_CONVERTIDO]])</f>
        <v>12425000</v>
      </c>
      <c r="P187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872" t="s">
        <v>1481</v>
      </c>
      <c r="R1872" t="s">
        <v>2337</v>
      </c>
      <c r="S1872" s="1">
        <v>42557</v>
      </c>
      <c r="T1872" t="s">
        <v>3786</v>
      </c>
      <c r="U1872" s="3">
        <v>3.5036999999999998</v>
      </c>
      <c r="V1872" s="2">
        <f>Tabela_padrão__GM_CONTAS_PAGAR_ABERTOS[[#This Row],[PTAX DESEMB]]*Tabela_padrão__GM_CONTAS_PAGAR_ABERTOS[[#This Row],[VALOR_DOCUM]]</f>
        <v>12262950</v>
      </c>
    </row>
    <row r="1873" spans="1:22" hidden="1" x14ac:dyDescent="0.2">
      <c r="A1873" t="s">
        <v>17</v>
      </c>
      <c r="B1873" t="s">
        <v>25</v>
      </c>
      <c r="C1873" s="1">
        <v>42531</v>
      </c>
      <c r="D1873" t="s">
        <v>591</v>
      </c>
      <c r="E1873">
        <v>13115016</v>
      </c>
      <c r="F1873" t="s">
        <v>3787</v>
      </c>
      <c r="G1873" s="4">
        <v>42566</v>
      </c>
      <c r="H1873" t="s">
        <v>21</v>
      </c>
      <c r="I1873" s="2">
        <v>140</v>
      </c>
      <c r="J1873">
        <v>0</v>
      </c>
      <c r="K1873" s="2">
        <v>140</v>
      </c>
      <c r="L1873" s="3">
        <v>1</v>
      </c>
      <c r="M1873" s="2">
        <v>140</v>
      </c>
      <c r="N1873" s="3">
        <f t="array" ref="N1873">$D$4</f>
        <v>3.55</v>
      </c>
      <c r="O1873" s="2">
        <f t="array" ref="O1873">IF(Tabela_padrão__GM_CONTAS_PAGAR_ABERTOS[[#This Row],[SIGLA_MOEDA]]="US$",Tabela_padrão__GM_CONTAS_PAGAR_ABERTOS[[#This Row],[VALOR_DOCUM]]*$D$4,Tabela_padrão__GM_CONTAS_PAGAR_ABERTOS[[#This Row],[SALDO_CONVERTIDO]])</f>
        <v>140</v>
      </c>
      <c r="P18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3" t="s">
        <v>28</v>
      </c>
      <c r="R1873" t="s">
        <v>593</v>
      </c>
      <c r="S1873" s="1">
        <v>42557</v>
      </c>
      <c r="T1873" t="s">
        <v>3788</v>
      </c>
      <c r="U1873" s="3">
        <v>3.3816999999999999</v>
      </c>
      <c r="V1873" s="2">
        <f>Tabela_padrão__GM_CONTAS_PAGAR_ABERTOS[[#This Row],[PTAX DESEMB]]*Tabela_padrão__GM_CONTAS_PAGAR_ABERTOS[[#This Row],[VALOR_DOCUM]]</f>
        <v>473.43799999999999</v>
      </c>
    </row>
    <row r="1874" spans="1:22" hidden="1" x14ac:dyDescent="0.2">
      <c r="A1874" t="s">
        <v>17</v>
      </c>
      <c r="B1874" t="s">
        <v>202</v>
      </c>
      <c r="C1874" s="1">
        <v>42538</v>
      </c>
      <c r="D1874" t="s">
        <v>901</v>
      </c>
      <c r="E1874">
        <v>13115016</v>
      </c>
      <c r="F1874" t="s">
        <v>3789</v>
      </c>
      <c r="G1874" s="4">
        <v>42558</v>
      </c>
      <c r="H1874" t="s">
        <v>21</v>
      </c>
      <c r="I1874" s="2">
        <v>1150</v>
      </c>
      <c r="J1874">
        <v>0</v>
      </c>
      <c r="K1874" s="2">
        <v>1150</v>
      </c>
      <c r="L1874" s="3">
        <v>1</v>
      </c>
      <c r="M1874" s="2">
        <v>1150</v>
      </c>
      <c r="N1874" s="3">
        <f t="array" ref="N1874">$D$4</f>
        <v>3.55</v>
      </c>
      <c r="O1874" s="2">
        <f t="array" ref="O1874">IF(Tabela_padrão__GM_CONTAS_PAGAR_ABERTOS[[#This Row],[SIGLA_MOEDA]]="US$",Tabela_padrão__GM_CONTAS_PAGAR_ABERTOS[[#This Row],[VALOR_DOCUM]]*$D$4,Tabela_padrão__GM_CONTAS_PAGAR_ABERTOS[[#This Row],[SALDO_CONVERTIDO]])</f>
        <v>1150</v>
      </c>
      <c r="P18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4" t="s">
        <v>28</v>
      </c>
      <c r="R1874" t="s">
        <v>806</v>
      </c>
      <c r="S1874" s="1">
        <v>42557</v>
      </c>
      <c r="T1874" t="s">
        <v>3790</v>
      </c>
      <c r="U1874" s="3">
        <v>3.4904000000000002</v>
      </c>
      <c r="V1874" s="2">
        <f>Tabela_padrão__GM_CONTAS_PAGAR_ABERTOS[[#This Row],[PTAX DESEMB]]*Tabela_padrão__GM_CONTAS_PAGAR_ABERTOS[[#This Row],[VALOR_DOCUM]]</f>
        <v>4013.96</v>
      </c>
    </row>
    <row r="1875" spans="1:22" hidden="1" x14ac:dyDescent="0.2">
      <c r="A1875" t="s">
        <v>17</v>
      </c>
      <c r="B1875" t="s">
        <v>202</v>
      </c>
      <c r="C1875" s="1">
        <v>42538</v>
      </c>
      <c r="D1875" t="s">
        <v>3791</v>
      </c>
      <c r="E1875">
        <v>13115016</v>
      </c>
      <c r="F1875" t="s">
        <v>3792</v>
      </c>
      <c r="G1875" s="4">
        <v>42566</v>
      </c>
      <c r="H1875" t="s">
        <v>21</v>
      </c>
      <c r="I1875" s="2">
        <v>550</v>
      </c>
      <c r="J1875">
        <v>0</v>
      </c>
      <c r="K1875" s="2">
        <v>550</v>
      </c>
      <c r="L1875" s="3">
        <v>1</v>
      </c>
      <c r="M1875" s="2">
        <v>550</v>
      </c>
      <c r="N1875" s="3">
        <f t="array" ref="N1875">$D$4</f>
        <v>3.55</v>
      </c>
      <c r="O1875" s="2">
        <f t="array" ref="O1875">IF(Tabela_padrão__GM_CONTAS_PAGAR_ABERTOS[[#This Row],[SIGLA_MOEDA]]="US$",Tabela_padrão__GM_CONTAS_PAGAR_ABERTOS[[#This Row],[VALOR_DOCUM]]*$D$4,Tabela_padrão__GM_CONTAS_PAGAR_ABERTOS[[#This Row],[SALDO_CONVERTIDO]])</f>
        <v>550</v>
      </c>
      <c r="P18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5" t="s">
        <v>28</v>
      </c>
      <c r="R1875" t="s">
        <v>3793</v>
      </c>
      <c r="S1875" s="1">
        <v>42557</v>
      </c>
      <c r="T1875" t="s">
        <v>3794</v>
      </c>
      <c r="U1875" s="3">
        <v>3.4904000000000002</v>
      </c>
      <c r="V1875" s="2">
        <f>Tabela_padrão__GM_CONTAS_PAGAR_ABERTOS[[#This Row],[PTAX DESEMB]]*Tabela_padrão__GM_CONTAS_PAGAR_ABERTOS[[#This Row],[VALOR_DOCUM]]</f>
        <v>1919.72</v>
      </c>
    </row>
    <row r="1876" spans="1:22" hidden="1" x14ac:dyDescent="0.2">
      <c r="A1876" t="s">
        <v>17</v>
      </c>
      <c r="B1876" t="s">
        <v>25</v>
      </c>
      <c r="C1876" s="1">
        <v>42539</v>
      </c>
      <c r="D1876" t="s">
        <v>490</v>
      </c>
      <c r="E1876">
        <v>13101001</v>
      </c>
      <c r="F1876" t="s">
        <v>3795</v>
      </c>
      <c r="G1876" s="4">
        <v>42794</v>
      </c>
      <c r="H1876" t="s">
        <v>66</v>
      </c>
      <c r="I1876" s="2">
        <v>2100000</v>
      </c>
      <c r="J1876">
        <v>0</v>
      </c>
      <c r="K1876" s="2">
        <v>2100000</v>
      </c>
      <c r="L1876" s="3">
        <v>3.2904</v>
      </c>
      <c r="M1876" s="2">
        <v>6909840</v>
      </c>
      <c r="N1876" s="3">
        <f t="array" ref="N1876">$D$4</f>
        <v>3.55</v>
      </c>
      <c r="O1876" s="2">
        <f t="array" ref="O1876">IF(Tabela_padrão__GM_CONTAS_PAGAR_ABERTOS[[#This Row],[SIGLA_MOEDA]]="US$",Tabela_padrão__GM_CONTAS_PAGAR_ABERTOS[[#This Row],[VALOR_DOCUM]]*$D$4,Tabela_padrão__GM_CONTAS_PAGAR_ABERTOS[[#This Row],[SALDO_CONVERTIDO]])</f>
        <v>7455000</v>
      </c>
      <c r="P187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1876" t="s">
        <v>28</v>
      </c>
      <c r="R1876" t="s">
        <v>492</v>
      </c>
      <c r="S1876" s="1">
        <v>42557</v>
      </c>
      <c r="T1876" t="s">
        <v>3796</v>
      </c>
      <c r="U1876" s="3">
        <v>3.4371999999999998</v>
      </c>
      <c r="V1876" s="2">
        <f>Tabela_padrão__GM_CONTAS_PAGAR_ABERTOS[[#This Row],[PTAX DESEMB]]*Tabela_padrão__GM_CONTAS_PAGAR_ABERTOS[[#This Row],[VALOR_DOCUM]]</f>
        <v>7218120</v>
      </c>
    </row>
    <row r="1877" spans="1:22" hidden="1" x14ac:dyDescent="0.2">
      <c r="A1877" t="s">
        <v>17</v>
      </c>
      <c r="B1877" t="s">
        <v>80</v>
      </c>
      <c r="C1877" s="1">
        <v>42546</v>
      </c>
      <c r="D1877" t="s">
        <v>3797</v>
      </c>
      <c r="E1877">
        <v>13115016</v>
      </c>
      <c r="F1877" t="s">
        <v>3798</v>
      </c>
      <c r="G1877" s="4">
        <v>42574</v>
      </c>
      <c r="H1877" t="s">
        <v>21</v>
      </c>
      <c r="I1877" s="2">
        <v>880</v>
      </c>
      <c r="J1877">
        <v>0</v>
      </c>
      <c r="K1877" s="2">
        <v>880</v>
      </c>
      <c r="L1877" s="3">
        <v>1</v>
      </c>
      <c r="M1877" s="2">
        <v>880</v>
      </c>
      <c r="N1877" s="3">
        <f t="array" ref="N1877">$D$4</f>
        <v>3.55</v>
      </c>
      <c r="O1877" s="2">
        <f t="array" ref="O1877">IF(Tabela_padrão__GM_CONTAS_PAGAR_ABERTOS[[#This Row],[SIGLA_MOEDA]]="US$",Tabela_padrão__GM_CONTAS_PAGAR_ABERTOS[[#This Row],[VALOR_DOCUM]]*$D$4,Tabela_padrão__GM_CONTAS_PAGAR_ABERTOS[[#This Row],[SALDO_CONVERTIDO]])</f>
        <v>880</v>
      </c>
      <c r="P18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7" t="s">
        <v>28</v>
      </c>
      <c r="R1877" t="s">
        <v>2603</v>
      </c>
      <c r="S1877" s="1">
        <v>42557</v>
      </c>
      <c r="T1877" t="s">
        <v>3799</v>
      </c>
      <c r="U1877" s="3">
        <v>3.3772000000000002</v>
      </c>
      <c r="V1877" s="2">
        <f>Tabela_padrão__GM_CONTAS_PAGAR_ABERTOS[[#This Row],[PTAX DESEMB]]*Tabela_padrão__GM_CONTAS_PAGAR_ABERTOS[[#This Row],[VALOR_DOCUM]]</f>
        <v>2971.9360000000001</v>
      </c>
    </row>
    <row r="1878" spans="1:22" hidden="1" x14ac:dyDescent="0.2">
      <c r="A1878" t="s">
        <v>17</v>
      </c>
      <c r="B1878" t="s">
        <v>80</v>
      </c>
      <c r="C1878" s="1">
        <v>42546</v>
      </c>
      <c r="D1878" t="s">
        <v>1464</v>
      </c>
      <c r="E1878">
        <v>13115016</v>
      </c>
      <c r="F1878" t="s">
        <v>3800</v>
      </c>
      <c r="G1878" s="4">
        <v>42575</v>
      </c>
      <c r="H1878" t="s">
        <v>21</v>
      </c>
      <c r="I1878" s="2">
        <v>160</v>
      </c>
      <c r="J1878">
        <v>0</v>
      </c>
      <c r="K1878" s="2">
        <v>160</v>
      </c>
      <c r="L1878" s="3">
        <v>1</v>
      </c>
      <c r="M1878" s="2">
        <v>160</v>
      </c>
      <c r="N1878" s="3">
        <f t="array" ref="N1878">$D$4</f>
        <v>3.55</v>
      </c>
      <c r="O1878" s="2">
        <f t="array" ref="O1878">IF(Tabela_padrão__GM_CONTAS_PAGAR_ABERTOS[[#This Row],[SIGLA_MOEDA]]="US$",Tabela_padrão__GM_CONTAS_PAGAR_ABERTOS[[#This Row],[VALOR_DOCUM]]*$D$4,Tabela_padrão__GM_CONTAS_PAGAR_ABERTOS[[#This Row],[SALDO_CONVERTIDO]])</f>
        <v>160</v>
      </c>
      <c r="P18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8" t="s">
        <v>28</v>
      </c>
      <c r="R1878" t="s">
        <v>3801</v>
      </c>
      <c r="S1878" s="1">
        <v>42557</v>
      </c>
      <c r="T1878" t="s">
        <v>3802</v>
      </c>
      <c r="U1878" s="3">
        <v>3.3772000000000002</v>
      </c>
      <c r="V1878" s="2">
        <f>Tabela_padrão__GM_CONTAS_PAGAR_ABERTOS[[#This Row],[PTAX DESEMB]]*Tabela_padrão__GM_CONTAS_PAGAR_ABERTOS[[#This Row],[VALOR_DOCUM]]</f>
        <v>540.35200000000009</v>
      </c>
    </row>
    <row r="1879" spans="1:22" hidden="1" x14ac:dyDescent="0.2">
      <c r="A1879" t="s">
        <v>17</v>
      </c>
      <c r="B1879" t="s">
        <v>160</v>
      </c>
      <c r="C1879" s="1">
        <v>42546</v>
      </c>
      <c r="D1879" t="s">
        <v>3803</v>
      </c>
      <c r="E1879">
        <v>13115026</v>
      </c>
      <c r="F1879" t="s">
        <v>3804</v>
      </c>
      <c r="G1879" s="4">
        <v>42571</v>
      </c>
      <c r="H1879" t="s">
        <v>21</v>
      </c>
      <c r="I1879" s="2">
        <v>230</v>
      </c>
      <c r="J1879">
        <v>0</v>
      </c>
      <c r="K1879" s="2">
        <v>230</v>
      </c>
      <c r="L1879" s="3">
        <v>1</v>
      </c>
      <c r="M1879" s="2">
        <v>230</v>
      </c>
      <c r="N1879" s="3">
        <f t="array" ref="N1879">$D$4</f>
        <v>3.55</v>
      </c>
      <c r="O1879" s="2">
        <f t="array" ref="O1879">IF(Tabela_padrão__GM_CONTAS_PAGAR_ABERTOS[[#This Row],[SIGLA_MOEDA]]="US$",Tabela_padrão__GM_CONTAS_PAGAR_ABERTOS[[#This Row],[VALOR_DOCUM]]*$D$4,Tabela_padrão__GM_CONTAS_PAGAR_ABERTOS[[#This Row],[SALDO_CONVERTIDO]])</f>
        <v>230</v>
      </c>
      <c r="P18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79" t="s">
        <v>28</v>
      </c>
      <c r="R1879" t="s">
        <v>3805</v>
      </c>
      <c r="S1879" s="1">
        <v>42557</v>
      </c>
      <c r="T1879" t="s">
        <v>3806</v>
      </c>
      <c r="U1879" s="3">
        <v>3.3772000000000002</v>
      </c>
      <c r="V1879" s="2">
        <f>Tabela_padrão__GM_CONTAS_PAGAR_ABERTOS[[#This Row],[PTAX DESEMB]]*Tabela_padrão__GM_CONTAS_PAGAR_ABERTOS[[#This Row],[VALOR_DOCUM]]</f>
        <v>776.75600000000009</v>
      </c>
    </row>
    <row r="1880" spans="1:22" hidden="1" x14ac:dyDescent="0.2">
      <c r="A1880" t="s">
        <v>17</v>
      </c>
      <c r="B1880" t="s">
        <v>160</v>
      </c>
      <c r="C1880" s="1">
        <v>42546</v>
      </c>
      <c r="D1880" t="s">
        <v>828</v>
      </c>
      <c r="E1880">
        <v>13101012</v>
      </c>
      <c r="F1880" t="s">
        <v>3807</v>
      </c>
      <c r="G1880" s="4">
        <v>42572</v>
      </c>
      <c r="H1880" t="s">
        <v>21</v>
      </c>
      <c r="I1880" s="2">
        <v>57.22</v>
      </c>
      <c r="J1880">
        <v>0</v>
      </c>
      <c r="K1880" s="2">
        <v>57.22</v>
      </c>
      <c r="L1880" s="3">
        <v>1</v>
      </c>
      <c r="M1880" s="2">
        <v>57.22</v>
      </c>
      <c r="N1880" s="3">
        <f t="array" ref="N1880">$D$4</f>
        <v>3.55</v>
      </c>
      <c r="O1880" s="2">
        <f t="array" ref="O1880">IF(Tabela_padrão__GM_CONTAS_PAGAR_ABERTOS[[#This Row],[SIGLA_MOEDA]]="US$",Tabela_padrão__GM_CONTAS_PAGAR_ABERTOS[[#This Row],[VALOR_DOCUM]]*$D$4,Tabela_padrão__GM_CONTAS_PAGAR_ABERTOS[[#This Row],[SALDO_CONVERTIDO]])</f>
        <v>57.22</v>
      </c>
      <c r="P18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0" t="s">
        <v>28</v>
      </c>
      <c r="R1880" t="s">
        <v>3808</v>
      </c>
      <c r="S1880" s="1">
        <v>42557</v>
      </c>
      <c r="T1880" t="s">
        <v>3809</v>
      </c>
      <c r="U1880" s="3">
        <v>3.3772000000000002</v>
      </c>
      <c r="V1880" s="2">
        <f>Tabela_padrão__GM_CONTAS_PAGAR_ABERTOS[[#This Row],[PTAX DESEMB]]*Tabela_padrão__GM_CONTAS_PAGAR_ABERTOS[[#This Row],[VALOR_DOCUM]]</f>
        <v>193.24338400000002</v>
      </c>
    </row>
    <row r="1881" spans="1:22" hidden="1" x14ac:dyDescent="0.2">
      <c r="A1881" t="s">
        <v>17</v>
      </c>
      <c r="B1881" t="s">
        <v>385</v>
      </c>
      <c r="C1881" s="1">
        <v>42550</v>
      </c>
      <c r="D1881" t="s">
        <v>3791</v>
      </c>
      <c r="E1881">
        <v>13115016</v>
      </c>
      <c r="F1881" t="s">
        <v>3810</v>
      </c>
      <c r="G1881" s="4">
        <v>42579</v>
      </c>
      <c r="H1881" t="s">
        <v>21</v>
      </c>
      <c r="I1881" s="2">
        <v>2380</v>
      </c>
      <c r="J1881">
        <v>0</v>
      </c>
      <c r="K1881" s="2">
        <v>2380</v>
      </c>
      <c r="L1881" s="3">
        <v>1</v>
      </c>
      <c r="M1881" s="2">
        <v>2380</v>
      </c>
      <c r="N1881" s="3">
        <f t="array" ref="N1881">$D$4</f>
        <v>3.55</v>
      </c>
      <c r="O1881" s="2">
        <f t="array" ref="O1881">IF(Tabela_padrão__GM_CONTAS_PAGAR_ABERTOS[[#This Row],[SIGLA_MOEDA]]="US$",Tabela_padrão__GM_CONTAS_PAGAR_ABERTOS[[#This Row],[VALOR_DOCUM]]*$D$4,Tabela_padrão__GM_CONTAS_PAGAR_ABERTOS[[#This Row],[SALDO_CONVERTIDO]])</f>
        <v>2380</v>
      </c>
      <c r="P18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1" t="s">
        <v>28</v>
      </c>
      <c r="R1881" t="s">
        <v>3811</v>
      </c>
      <c r="S1881" s="1">
        <v>42557</v>
      </c>
      <c r="T1881" t="s">
        <v>3812</v>
      </c>
      <c r="U1881" s="3">
        <v>3.3267000000000002</v>
      </c>
      <c r="V1881" s="2">
        <f>Tabela_padrão__GM_CONTAS_PAGAR_ABERTOS[[#This Row],[PTAX DESEMB]]*Tabela_padrão__GM_CONTAS_PAGAR_ABERTOS[[#This Row],[VALOR_DOCUM]]</f>
        <v>7917.5460000000003</v>
      </c>
    </row>
    <row r="1882" spans="1:22" hidden="1" x14ac:dyDescent="0.2">
      <c r="A1882" t="s">
        <v>17</v>
      </c>
      <c r="B1882" t="s">
        <v>80</v>
      </c>
      <c r="C1882" s="1">
        <v>42550</v>
      </c>
      <c r="D1882" t="s">
        <v>1702</v>
      </c>
      <c r="E1882">
        <v>13130006</v>
      </c>
      <c r="F1882" t="s">
        <v>3813</v>
      </c>
      <c r="G1882" s="4">
        <v>42566</v>
      </c>
      <c r="H1882" t="s">
        <v>21</v>
      </c>
      <c r="I1882" s="2">
        <v>9.8800000000000008</v>
      </c>
      <c r="J1882">
        <v>0</v>
      </c>
      <c r="K1882" s="2">
        <v>9.8800000000000008</v>
      </c>
      <c r="L1882" s="3">
        <v>1</v>
      </c>
      <c r="M1882" s="2">
        <v>9.8800000000000008</v>
      </c>
      <c r="N1882" s="3">
        <f t="array" ref="N1882">$D$4</f>
        <v>3.55</v>
      </c>
      <c r="O1882" s="2">
        <f t="array" ref="O1882">IF(Tabela_padrão__GM_CONTAS_PAGAR_ABERTOS[[#This Row],[SIGLA_MOEDA]]="US$",Tabela_padrão__GM_CONTAS_PAGAR_ABERTOS[[#This Row],[VALOR_DOCUM]]*$D$4,Tabela_padrão__GM_CONTAS_PAGAR_ABERTOS[[#This Row],[SALDO_CONVERTIDO]])</f>
        <v>9.8800000000000008</v>
      </c>
      <c r="P18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2" t="s">
        <v>28</v>
      </c>
      <c r="R1882" t="s">
        <v>1906</v>
      </c>
      <c r="S1882" s="1">
        <v>42557</v>
      </c>
      <c r="T1882" t="s">
        <v>3814</v>
      </c>
      <c r="U1882" s="3">
        <v>3.3267000000000002</v>
      </c>
      <c r="V1882" s="2">
        <f>Tabela_padrão__GM_CONTAS_PAGAR_ABERTOS[[#This Row],[PTAX DESEMB]]*Tabela_padrão__GM_CONTAS_PAGAR_ABERTOS[[#This Row],[VALOR_DOCUM]]</f>
        <v>32.867796000000006</v>
      </c>
    </row>
    <row r="1883" spans="1:22" hidden="1" x14ac:dyDescent="0.2">
      <c r="A1883" t="s">
        <v>17</v>
      </c>
      <c r="B1883" t="s">
        <v>25</v>
      </c>
      <c r="C1883" s="1">
        <v>42556</v>
      </c>
      <c r="D1883" t="s">
        <v>1006</v>
      </c>
      <c r="E1883">
        <v>13115016</v>
      </c>
      <c r="F1883" t="s">
        <v>3815</v>
      </c>
      <c r="G1883" s="4">
        <v>42571</v>
      </c>
      <c r="H1883" t="s">
        <v>21</v>
      </c>
      <c r="I1883" s="2">
        <v>5083.16</v>
      </c>
      <c r="J1883">
        <v>0</v>
      </c>
      <c r="K1883" s="2">
        <v>5083.16</v>
      </c>
      <c r="L1883" s="3">
        <v>1</v>
      </c>
      <c r="M1883" s="2">
        <v>5083.16</v>
      </c>
      <c r="N1883" s="3">
        <f t="array" ref="N1883">$D$4</f>
        <v>3.55</v>
      </c>
      <c r="O1883" s="2">
        <f t="array" ref="O1883">IF(Tabela_padrão__GM_CONTAS_PAGAR_ABERTOS[[#This Row],[SIGLA_MOEDA]]="US$",Tabela_padrão__GM_CONTAS_PAGAR_ABERTOS[[#This Row],[VALOR_DOCUM]]*$D$4,Tabela_padrão__GM_CONTAS_PAGAR_ABERTOS[[#This Row],[SALDO_CONVERTIDO]])</f>
        <v>5083.16</v>
      </c>
      <c r="P18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3" t="s">
        <v>28</v>
      </c>
      <c r="R1883" t="s">
        <v>3816</v>
      </c>
      <c r="S1883" s="1">
        <v>42557</v>
      </c>
      <c r="T1883" t="s">
        <v>3817</v>
      </c>
      <c r="U1883" s="3">
        <v>3.2480000000000002</v>
      </c>
      <c r="V1883" s="2">
        <f>Tabela_padrão__GM_CONTAS_PAGAR_ABERTOS[[#This Row],[PTAX DESEMB]]*Tabela_padrão__GM_CONTAS_PAGAR_ABERTOS[[#This Row],[VALOR_DOCUM]]</f>
        <v>16510.10368</v>
      </c>
    </row>
    <row r="1884" spans="1:22" hidden="1" x14ac:dyDescent="0.2">
      <c r="A1884" t="s">
        <v>17</v>
      </c>
      <c r="B1884" t="s">
        <v>25</v>
      </c>
      <c r="C1884" s="1">
        <v>42545</v>
      </c>
      <c r="D1884" t="s">
        <v>933</v>
      </c>
      <c r="E1884">
        <v>13115016</v>
      </c>
      <c r="F1884" t="s">
        <v>3818</v>
      </c>
      <c r="G1884" s="4">
        <v>42572</v>
      </c>
      <c r="H1884" t="s">
        <v>21</v>
      </c>
      <c r="I1884" s="2">
        <v>340</v>
      </c>
      <c r="J1884">
        <v>0</v>
      </c>
      <c r="K1884" s="2">
        <v>340</v>
      </c>
      <c r="L1884" s="3">
        <v>1</v>
      </c>
      <c r="M1884" s="2">
        <v>340</v>
      </c>
      <c r="N1884" s="3">
        <f t="array" ref="N1884">$D$4</f>
        <v>3.55</v>
      </c>
      <c r="O1884" s="2">
        <f t="array" ref="O1884">IF(Tabela_padrão__GM_CONTAS_PAGAR_ABERTOS[[#This Row],[SIGLA_MOEDA]]="US$",Tabela_padrão__GM_CONTAS_PAGAR_ABERTOS[[#This Row],[VALOR_DOCUM]]*$D$4,Tabela_padrão__GM_CONTAS_PAGAR_ABERTOS[[#This Row],[SALDO_CONVERTIDO]])</f>
        <v>340</v>
      </c>
      <c r="P18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4" t="s">
        <v>28</v>
      </c>
      <c r="R1884" t="s">
        <v>3819</v>
      </c>
      <c r="S1884" s="1">
        <v>42557</v>
      </c>
      <c r="T1884" t="s">
        <v>3820</v>
      </c>
      <c r="U1884" s="3">
        <v>3.3532999999999999</v>
      </c>
      <c r="V1884" s="2">
        <f>Tabela_padrão__GM_CONTAS_PAGAR_ABERTOS[[#This Row],[PTAX DESEMB]]*Tabela_padrão__GM_CONTAS_PAGAR_ABERTOS[[#This Row],[VALOR_DOCUM]]</f>
        <v>1140.1220000000001</v>
      </c>
    </row>
    <row r="1885" spans="1:22" hidden="1" x14ac:dyDescent="0.2">
      <c r="A1885" t="s">
        <v>17</v>
      </c>
      <c r="B1885" t="s">
        <v>25</v>
      </c>
      <c r="C1885" s="1">
        <v>42556</v>
      </c>
      <c r="D1885" t="s">
        <v>676</v>
      </c>
      <c r="E1885">
        <v>13115016</v>
      </c>
      <c r="F1885" t="s">
        <v>3821</v>
      </c>
      <c r="G1885" s="4">
        <v>42578</v>
      </c>
      <c r="H1885" t="s">
        <v>21</v>
      </c>
      <c r="I1885" s="2">
        <v>37.5</v>
      </c>
      <c r="J1885">
        <v>0</v>
      </c>
      <c r="K1885" s="2">
        <v>37.5</v>
      </c>
      <c r="L1885" s="3">
        <v>1</v>
      </c>
      <c r="M1885" s="2">
        <v>37.5</v>
      </c>
      <c r="N1885" s="3">
        <f t="array" ref="N1885">$D$4</f>
        <v>3.55</v>
      </c>
      <c r="O1885" s="2">
        <f t="array" ref="O1885">IF(Tabela_padrão__GM_CONTAS_PAGAR_ABERTOS[[#This Row],[SIGLA_MOEDA]]="US$",Tabela_padrão__GM_CONTAS_PAGAR_ABERTOS[[#This Row],[VALOR_DOCUM]]*$D$4,Tabela_padrão__GM_CONTAS_PAGAR_ABERTOS[[#This Row],[SALDO_CONVERTIDO]])</f>
        <v>37.5</v>
      </c>
      <c r="P18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5" t="s">
        <v>28</v>
      </c>
      <c r="R1885" t="s">
        <v>657</v>
      </c>
      <c r="S1885" s="1">
        <v>42557</v>
      </c>
      <c r="T1885" t="s">
        <v>3822</v>
      </c>
      <c r="U1885" s="3">
        <v>3.2480000000000002</v>
      </c>
      <c r="V1885" s="2">
        <f>Tabela_padrão__GM_CONTAS_PAGAR_ABERTOS[[#This Row],[PTAX DESEMB]]*Tabela_padrão__GM_CONTAS_PAGAR_ABERTOS[[#This Row],[VALOR_DOCUM]]</f>
        <v>121.80000000000001</v>
      </c>
    </row>
    <row r="1886" spans="1:22" hidden="1" x14ac:dyDescent="0.2">
      <c r="A1886" t="s">
        <v>17</v>
      </c>
      <c r="B1886" t="s">
        <v>25</v>
      </c>
      <c r="C1886" s="1">
        <v>42555</v>
      </c>
      <c r="D1886" t="s">
        <v>1016</v>
      </c>
      <c r="E1886">
        <v>15101004</v>
      </c>
      <c r="F1886" t="s">
        <v>3823</v>
      </c>
      <c r="G1886" s="4">
        <v>42575</v>
      </c>
      <c r="H1886" t="s">
        <v>21</v>
      </c>
      <c r="I1886" s="2">
        <v>5748.6</v>
      </c>
      <c r="J1886">
        <v>0</v>
      </c>
      <c r="K1886" s="2">
        <v>5748.6</v>
      </c>
      <c r="L1886" s="3">
        <v>1</v>
      </c>
      <c r="M1886" s="2">
        <v>5748.6</v>
      </c>
      <c r="N1886" s="3">
        <f t="array" ref="N1886">$D$4</f>
        <v>3.55</v>
      </c>
      <c r="O1886" s="2">
        <f t="array" ref="O1886">IF(Tabela_padrão__GM_CONTAS_PAGAR_ABERTOS[[#This Row],[SIGLA_MOEDA]]="US$",Tabela_padrão__GM_CONTAS_PAGAR_ABERTOS[[#This Row],[VALOR_DOCUM]]*$D$4,Tabela_padrão__GM_CONTAS_PAGAR_ABERTOS[[#This Row],[SALDO_CONVERTIDO]])</f>
        <v>5748.6</v>
      </c>
      <c r="P18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6" t="s">
        <v>28</v>
      </c>
      <c r="R1886" t="s">
        <v>956</v>
      </c>
      <c r="S1886" s="1">
        <v>42557</v>
      </c>
      <c r="T1886" t="s">
        <v>3824</v>
      </c>
      <c r="U1886" s="3">
        <v>3.2298</v>
      </c>
      <c r="V1886" s="2">
        <f>Tabela_padrão__GM_CONTAS_PAGAR_ABERTOS[[#This Row],[PTAX DESEMB]]*Tabela_padrão__GM_CONTAS_PAGAR_ABERTOS[[#This Row],[VALOR_DOCUM]]</f>
        <v>18566.828280000002</v>
      </c>
    </row>
    <row r="1887" spans="1:22" hidden="1" x14ac:dyDescent="0.2">
      <c r="A1887" t="s">
        <v>17</v>
      </c>
      <c r="B1887" t="s">
        <v>202</v>
      </c>
      <c r="C1887" s="1">
        <v>42545</v>
      </c>
      <c r="D1887" t="s">
        <v>2389</v>
      </c>
      <c r="E1887">
        <v>13115026</v>
      </c>
      <c r="F1887" t="s">
        <v>3825</v>
      </c>
      <c r="G1887" s="4">
        <v>42581</v>
      </c>
      <c r="H1887" t="s">
        <v>21</v>
      </c>
      <c r="I1887" s="2">
        <v>145</v>
      </c>
      <c r="K1887" s="2">
        <v>145</v>
      </c>
      <c r="L1887" s="3">
        <v>1</v>
      </c>
      <c r="M1887" s="2">
        <v>145</v>
      </c>
      <c r="N1887" s="3">
        <f t="array" ref="N1887">$D$4</f>
        <v>3.55</v>
      </c>
      <c r="O1887" s="2">
        <f t="array" ref="O1887">IF(Tabela_padrão__GM_CONTAS_PAGAR_ABERTOS[[#This Row],[SIGLA_MOEDA]]="US$",Tabela_padrão__GM_CONTAS_PAGAR_ABERTOS[[#This Row],[VALOR_DOCUM]]*$D$4,Tabela_padrão__GM_CONTAS_PAGAR_ABERTOS[[#This Row],[SALDO_CONVERTIDO]])</f>
        <v>145</v>
      </c>
      <c r="P18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7" t="s">
        <v>28</v>
      </c>
      <c r="R1887" t="s">
        <v>2676</v>
      </c>
      <c r="S1887" s="1">
        <v>42557</v>
      </c>
      <c r="T1887" t="s">
        <v>3826</v>
      </c>
      <c r="U1887" s="3">
        <v>3.3532999999999999</v>
      </c>
      <c r="V1887" s="2">
        <f>Tabela_padrão__GM_CONTAS_PAGAR_ABERTOS[[#This Row],[PTAX DESEMB]]*Tabela_padrão__GM_CONTAS_PAGAR_ABERTOS[[#This Row],[VALOR_DOCUM]]</f>
        <v>486.2285</v>
      </c>
    </row>
    <row r="1888" spans="1:22" hidden="1" x14ac:dyDescent="0.2">
      <c r="A1888" t="s">
        <v>285</v>
      </c>
      <c r="B1888" t="s">
        <v>18</v>
      </c>
      <c r="C1888" s="1">
        <v>42551</v>
      </c>
      <c r="D1888" t="s">
        <v>735</v>
      </c>
      <c r="E1888">
        <v>13108011</v>
      </c>
      <c r="F1888" t="s">
        <v>3827</v>
      </c>
      <c r="G1888" s="4">
        <v>42551</v>
      </c>
      <c r="H1888" t="s">
        <v>21</v>
      </c>
      <c r="I1888" s="2">
        <v>50.99</v>
      </c>
      <c r="J1888">
        <v>0</v>
      </c>
      <c r="K1888" s="2">
        <v>50.99</v>
      </c>
      <c r="L1888" s="3">
        <v>1</v>
      </c>
      <c r="M1888" s="2">
        <v>50.99</v>
      </c>
      <c r="N1888" s="3">
        <f t="array" ref="N1888">$D$4</f>
        <v>3.55</v>
      </c>
      <c r="O1888" s="2">
        <f t="array" ref="O1888">IF(Tabela_padrão__GM_CONTAS_PAGAR_ABERTOS[[#This Row],[SIGLA_MOEDA]]="US$",Tabela_padrão__GM_CONTAS_PAGAR_ABERTOS[[#This Row],[VALOR_DOCUM]]*$D$4,Tabela_padrão__GM_CONTAS_PAGAR_ABERTOS[[#This Row],[SALDO_CONVERTIDO]])</f>
        <v>50.99</v>
      </c>
      <c r="P18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8" t="s">
        <v>737</v>
      </c>
      <c r="R1888" t="s">
        <v>3828</v>
      </c>
      <c r="S1888" s="1">
        <v>42557</v>
      </c>
      <c r="T1888" t="s">
        <v>3829</v>
      </c>
      <c r="U1888" s="3">
        <v>3.2435</v>
      </c>
      <c r="V1888" s="2">
        <f>Tabela_padrão__GM_CONTAS_PAGAR_ABERTOS[[#This Row],[PTAX DESEMB]]*Tabela_padrão__GM_CONTAS_PAGAR_ABERTOS[[#This Row],[VALOR_DOCUM]]</f>
        <v>165.386065</v>
      </c>
    </row>
    <row r="1889" spans="1:22" hidden="1" x14ac:dyDescent="0.2">
      <c r="A1889" t="s">
        <v>17</v>
      </c>
      <c r="B1889" t="s">
        <v>808</v>
      </c>
      <c r="C1889" s="1">
        <v>42541</v>
      </c>
      <c r="D1889" t="s">
        <v>3830</v>
      </c>
      <c r="E1889">
        <v>13103005</v>
      </c>
      <c r="F1889" t="s">
        <v>3831</v>
      </c>
      <c r="G1889" s="4">
        <v>42735</v>
      </c>
      <c r="H1889" t="s">
        <v>21</v>
      </c>
      <c r="I1889" s="2">
        <v>1210</v>
      </c>
      <c r="J1889">
        <v>0</v>
      </c>
      <c r="K1889" s="2">
        <v>1210</v>
      </c>
      <c r="L1889" s="3">
        <v>1</v>
      </c>
      <c r="M1889" s="2">
        <v>1210</v>
      </c>
      <c r="N1889" s="3">
        <f t="array" ref="N1889">$D$4</f>
        <v>3.55</v>
      </c>
      <c r="O1889" s="2">
        <f t="array" ref="O1889">IF(Tabela_padrão__GM_CONTAS_PAGAR_ABERTOS[[#This Row],[SIGLA_MOEDA]]="US$",Tabela_padrão__GM_CONTAS_PAGAR_ABERTOS[[#This Row],[VALOR_DOCUM]]*$D$4,Tabela_padrão__GM_CONTAS_PAGAR_ABERTOS[[#This Row],[SALDO_CONVERTIDO]])</f>
        <v>1210</v>
      </c>
      <c r="P18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89" t="s">
        <v>28</v>
      </c>
      <c r="R1889" t="s">
        <v>3832</v>
      </c>
      <c r="S1889" s="1">
        <v>42557</v>
      </c>
      <c r="T1889" t="s">
        <v>3833</v>
      </c>
      <c r="U1889" s="3">
        <v>3.4371999999999998</v>
      </c>
      <c r="V1889" s="2">
        <f>Tabela_padrão__GM_CONTAS_PAGAR_ABERTOS[[#This Row],[PTAX DESEMB]]*Tabela_padrão__GM_CONTAS_PAGAR_ABERTOS[[#This Row],[VALOR_DOCUM]]</f>
        <v>4159.0119999999997</v>
      </c>
    </row>
    <row r="1890" spans="1:22" hidden="1" x14ac:dyDescent="0.2">
      <c r="A1890" t="s">
        <v>709</v>
      </c>
      <c r="B1890" t="s">
        <v>710</v>
      </c>
      <c r="C1890" s="1">
        <v>42538</v>
      </c>
      <c r="D1890" t="s">
        <v>668</v>
      </c>
      <c r="E1890">
        <v>13115016</v>
      </c>
      <c r="F1890" t="s">
        <v>3147</v>
      </c>
      <c r="G1890" s="4">
        <v>42605</v>
      </c>
      <c r="H1890" t="s">
        <v>21</v>
      </c>
      <c r="I1890" s="2">
        <v>6216.86</v>
      </c>
      <c r="K1890" s="2">
        <v>6216.86</v>
      </c>
      <c r="L1890" s="3">
        <v>1</v>
      </c>
      <c r="M1890" s="2">
        <v>6216.86</v>
      </c>
      <c r="N1890" s="3">
        <f t="array" ref="N1890">$D$4</f>
        <v>3.55</v>
      </c>
      <c r="O1890" s="2">
        <f t="array" ref="O1890">IF(Tabela_padrão__GM_CONTAS_PAGAR_ABERTOS[[#This Row],[SIGLA_MOEDA]]="US$",Tabela_padrão__GM_CONTAS_PAGAR_ABERTOS[[#This Row],[VALOR_DOCUM]]*$D$4,Tabela_padrão__GM_CONTAS_PAGAR_ABERTOS[[#This Row],[SALDO_CONVERTIDO]])</f>
        <v>6216.86</v>
      </c>
      <c r="P18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0" t="s">
        <v>28</v>
      </c>
      <c r="R1890" t="s">
        <v>3148</v>
      </c>
      <c r="S1890" s="1">
        <v>42557</v>
      </c>
      <c r="T1890" t="s">
        <v>3834</v>
      </c>
      <c r="U1890" s="3">
        <v>3.4904000000000002</v>
      </c>
      <c r="V1890" s="2">
        <f>Tabela_padrão__GM_CONTAS_PAGAR_ABERTOS[[#This Row],[PTAX DESEMB]]*Tabela_padrão__GM_CONTAS_PAGAR_ABERTOS[[#This Row],[VALOR_DOCUM]]</f>
        <v>21699.328143999999</v>
      </c>
    </row>
    <row r="1891" spans="1:22" hidden="1" x14ac:dyDescent="0.2">
      <c r="A1891" t="s">
        <v>17</v>
      </c>
      <c r="B1891" t="s">
        <v>25</v>
      </c>
      <c r="C1891" s="1">
        <v>42550</v>
      </c>
      <c r="D1891" t="s">
        <v>3835</v>
      </c>
      <c r="E1891">
        <v>13115026</v>
      </c>
      <c r="F1891" t="s">
        <v>3836</v>
      </c>
      <c r="G1891" s="4">
        <v>42559</v>
      </c>
      <c r="H1891" t="s">
        <v>21</v>
      </c>
      <c r="I1891" s="2">
        <v>7739.5</v>
      </c>
      <c r="J1891">
        <v>0</v>
      </c>
      <c r="K1891" s="2">
        <v>7739.5</v>
      </c>
      <c r="L1891" s="3">
        <v>1</v>
      </c>
      <c r="M1891" s="2">
        <v>7739.5</v>
      </c>
      <c r="N1891" s="3">
        <f t="array" ref="N1891">$D$4</f>
        <v>3.55</v>
      </c>
      <c r="O1891" s="2">
        <f t="array" ref="O1891">IF(Tabela_padrão__GM_CONTAS_PAGAR_ABERTOS[[#This Row],[SIGLA_MOEDA]]="US$",Tabela_padrão__GM_CONTAS_PAGAR_ABERTOS[[#This Row],[VALOR_DOCUM]]*$D$4,Tabela_padrão__GM_CONTAS_PAGAR_ABERTOS[[#This Row],[SALDO_CONVERTIDO]])</f>
        <v>7739.5</v>
      </c>
      <c r="P18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1" t="s">
        <v>28</v>
      </c>
      <c r="R1891" t="s">
        <v>960</v>
      </c>
      <c r="S1891" s="1">
        <v>42557</v>
      </c>
      <c r="T1891" t="s">
        <v>3837</v>
      </c>
      <c r="U1891" s="3">
        <v>3.3267000000000002</v>
      </c>
      <c r="V1891" s="2">
        <f>Tabela_padrão__GM_CONTAS_PAGAR_ABERTOS[[#This Row],[PTAX DESEMB]]*Tabela_padrão__GM_CONTAS_PAGAR_ABERTOS[[#This Row],[VALOR_DOCUM]]</f>
        <v>25746.994650000001</v>
      </c>
    </row>
    <row r="1892" spans="1:22" hidden="1" x14ac:dyDescent="0.2">
      <c r="A1892" t="s">
        <v>17</v>
      </c>
      <c r="B1892" t="s">
        <v>25</v>
      </c>
      <c r="C1892" s="1">
        <v>42548</v>
      </c>
      <c r="D1892" t="s">
        <v>1820</v>
      </c>
      <c r="E1892">
        <v>13115016</v>
      </c>
      <c r="F1892" t="s">
        <v>3838</v>
      </c>
      <c r="G1892" s="4">
        <v>42575</v>
      </c>
      <c r="H1892" t="s">
        <v>21</v>
      </c>
      <c r="I1892" s="2">
        <v>378</v>
      </c>
      <c r="J1892">
        <v>0</v>
      </c>
      <c r="K1892" s="2">
        <v>378</v>
      </c>
      <c r="L1892" s="3">
        <v>1</v>
      </c>
      <c r="M1892" s="2">
        <v>378</v>
      </c>
      <c r="N1892" s="3">
        <f t="array" ref="N1892">$D$4</f>
        <v>3.55</v>
      </c>
      <c r="O1892" s="2">
        <f t="array" ref="O1892">IF(Tabela_padrão__GM_CONTAS_PAGAR_ABERTOS[[#This Row],[SIGLA_MOEDA]]="US$",Tabela_padrão__GM_CONTAS_PAGAR_ABERTOS[[#This Row],[VALOR_DOCUM]]*$D$4,Tabela_padrão__GM_CONTAS_PAGAR_ABERTOS[[#This Row],[SALDO_CONVERTIDO]])</f>
        <v>378</v>
      </c>
      <c r="P18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2" t="s">
        <v>28</v>
      </c>
      <c r="R1892" t="s">
        <v>3839</v>
      </c>
      <c r="S1892" s="1">
        <v>42557</v>
      </c>
      <c r="T1892" t="s">
        <v>3840</v>
      </c>
      <c r="U1892" s="3">
        <v>3.3772000000000002</v>
      </c>
      <c r="V1892" s="2">
        <f>Tabela_padrão__GM_CONTAS_PAGAR_ABERTOS[[#This Row],[PTAX DESEMB]]*Tabela_padrão__GM_CONTAS_PAGAR_ABERTOS[[#This Row],[VALOR_DOCUM]]</f>
        <v>1276.5816</v>
      </c>
    </row>
    <row r="1893" spans="1:22" hidden="1" x14ac:dyDescent="0.2">
      <c r="A1893" t="s">
        <v>17</v>
      </c>
      <c r="B1893" t="s">
        <v>80</v>
      </c>
      <c r="C1893" s="1">
        <v>42557</v>
      </c>
      <c r="D1893" t="s">
        <v>548</v>
      </c>
      <c r="E1893">
        <v>15103011</v>
      </c>
      <c r="F1893" t="s">
        <v>1679</v>
      </c>
      <c r="G1893" s="4">
        <v>42643</v>
      </c>
      <c r="H1893" t="s">
        <v>21</v>
      </c>
      <c r="I1893" s="2">
        <v>1504.56</v>
      </c>
      <c r="K1893" s="2">
        <v>1504.56</v>
      </c>
      <c r="L1893" s="3">
        <v>1</v>
      </c>
      <c r="M1893" s="2">
        <v>1504.56</v>
      </c>
      <c r="N1893" s="3">
        <f t="array" ref="N1893">$D$4</f>
        <v>3.55</v>
      </c>
      <c r="O1893" s="2">
        <f t="array" ref="O1893">IF(Tabela_padrão__GM_CONTAS_PAGAR_ABERTOS[[#This Row],[SIGLA_MOEDA]]="US$",Tabela_padrão__GM_CONTAS_PAGAR_ABERTOS[[#This Row],[VALOR_DOCUM]]*$D$4,Tabela_padrão__GM_CONTAS_PAGAR_ABERTOS[[#This Row],[SALDO_CONVERTIDO]])</f>
        <v>1504.56</v>
      </c>
      <c r="P18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3" t="s">
        <v>28</v>
      </c>
      <c r="R1893" t="s">
        <v>1680</v>
      </c>
      <c r="S1893" s="1">
        <v>42557</v>
      </c>
      <c r="T1893" t="s">
        <v>3841</v>
      </c>
      <c r="U1893" s="3">
        <v>3.2904</v>
      </c>
      <c r="V1893" s="2">
        <f>Tabela_padrão__GM_CONTAS_PAGAR_ABERTOS[[#This Row],[PTAX DESEMB]]*Tabela_padrão__GM_CONTAS_PAGAR_ABERTOS[[#This Row],[VALOR_DOCUM]]</f>
        <v>4950.6042239999997</v>
      </c>
    </row>
    <row r="1894" spans="1:22" hidden="1" x14ac:dyDescent="0.2">
      <c r="A1894" t="s">
        <v>17</v>
      </c>
      <c r="B1894" t="s">
        <v>25</v>
      </c>
      <c r="C1894" s="1">
        <v>42538</v>
      </c>
      <c r="D1894" t="s">
        <v>655</v>
      </c>
      <c r="E1894">
        <v>13115016</v>
      </c>
      <c r="F1894" t="s">
        <v>3842</v>
      </c>
      <c r="G1894" s="4">
        <v>42561</v>
      </c>
      <c r="H1894" t="s">
        <v>21</v>
      </c>
      <c r="I1894" s="2">
        <v>78.5</v>
      </c>
      <c r="J1894">
        <v>0</v>
      </c>
      <c r="K1894" s="2">
        <v>78.5</v>
      </c>
      <c r="L1894" s="3">
        <v>1</v>
      </c>
      <c r="M1894" s="2">
        <v>78.5</v>
      </c>
      <c r="N1894" s="3">
        <f t="array" ref="N1894">$D$4</f>
        <v>3.55</v>
      </c>
      <c r="O1894" s="2">
        <f t="array" ref="O1894">IF(Tabela_padrão__GM_CONTAS_PAGAR_ABERTOS[[#This Row],[SIGLA_MOEDA]]="US$",Tabela_padrão__GM_CONTAS_PAGAR_ABERTOS[[#This Row],[VALOR_DOCUM]]*$D$4,Tabela_padrão__GM_CONTAS_PAGAR_ABERTOS[[#This Row],[SALDO_CONVERTIDO]])</f>
        <v>78.5</v>
      </c>
      <c r="P18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4" t="s">
        <v>28</v>
      </c>
      <c r="R1894" t="s">
        <v>3843</v>
      </c>
      <c r="S1894" s="1">
        <v>42557</v>
      </c>
      <c r="T1894" t="s">
        <v>3844</v>
      </c>
      <c r="U1894" s="3">
        <v>3.4904000000000002</v>
      </c>
      <c r="V1894" s="2">
        <f>Tabela_padrão__GM_CONTAS_PAGAR_ABERTOS[[#This Row],[PTAX DESEMB]]*Tabela_padrão__GM_CONTAS_PAGAR_ABERTOS[[#This Row],[VALOR_DOCUM]]</f>
        <v>273.99639999999999</v>
      </c>
    </row>
    <row r="1895" spans="1:22" hidden="1" x14ac:dyDescent="0.2">
      <c r="A1895" t="s">
        <v>17</v>
      </c>
      <c r="B1895" t="s">
        <v>80</v>
      </c>
      <c r="C1895" s="1">
        <v>42551</v>
      </c>
      <c r="D1895" t="s">
        <v>668</v>
      </c>
      <c r="E1895">
        <v>13115016</v>
      </c>
      <c r="F1895" t="s">
        <v>3845</v>
      </c>
      <c r="G1895" s="4">
        <v>42576</v>
      </c>
      <c r="H1895" t="s">
        <v>21</v>
      </c>
      <c r="I1895" s="2">
        <v>42</v>
      </c>
      <c r="J1895">
        <v>0</v>
      </c>
      <c r="K1895" s="2">
        <v>42</v>
      </c>
      <c r="L1895" s="3">
        <v>1</v>
      </c>
      <c r="M1895" s="2">
        <v>42</v>
      </c>
      <c r="N1895" s="3">
        <f t="array" ref="N1895">$D$4</f>
        <v>3.55</v>
      </c>
      <c r="O1895" s="2">
        <f t="array" ref="O1895">IF(Tabela_padrão__GM_CONTAS_PAGAR_ABERTOS[[#This Row],[SIGLA_MOEDA]]="US$",Tabela_padrão__GM_CONTAS_PAGAR_ABERTOS[[#This Row],[VALOR_DOCUM]]*$D$4,Tabela_padrão__GM_CONTAS_PAGAR_ABERTOS[[#This Row],[SALDO_CONVERTIDO]])</f>
        <v>42</v>
      </c>
      <c r="P18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5" t="s">
        <v>28</v>
      </c>
      <c r="R1895" t="s">
        <v>3846</v>
      </c>
      <c r="S1895" s="1">
        <v>42557</v>
      </c>
      <c r="T1895" t="s">
        <v>3847</v>
      </c>
      <c r="U1895" s="3">
        <v>3.2435</v>
      </c>
      <c r="V1895" s="2">
        <f>Tabela_padrão__GM_CONTAS_PAGAR_ABERTOS[[#This Row],[PTAX DESEMB]]*Tabela_padrão__GM_CONTAS_PAGAR_ABERTOS[[#This Row],[VALOR_DOCUM]]</f>
        <v>136.227</v>
      </c>
    </row>
    <row r="1896" spans="1:22" hidden="1" x14ac:dyDescent="0.2">
      <c r="A1896" t="s">
        <v>17</v>
      </c>
      <c r="B1896" t="s">
        <v>323</v>
      </c>
      <c r="C1896" s="1">
        <v>42551</v>
      </c>
      <c r="D1896" t="s">
        <v>2419</v>
      </c>
      <c r="E1896">
        <v>13103001</v>
      </c>
      <c r="F1896" t="s">
        <v>3848</v>
      </c>
      <c r="G1896" s="4">
        <v>42551</v>
      </c>
      <c r="H1896" t="s">
        <v>21</v>
      </c>
      <c r="I1896" s="2">
        <v>425</v>
      </c>
      <c r="J1896">
        <v>0</v>
      </c>
      <c r="K1896" s="2">
        <v>425</v>
      </c>
      <c r="L1896" s="3">
        <v>1</v>
      </c>
      <c r="M1896" s="2">
        <v>425</v>
      </c>
      <c r="N1896" s="3">
        <f t="array" ref="N1896">$D$4</f>
        <v>3.55</v>
      </c>
      <c r="O1896" s="2">
        <f t="array" ref="O1896">IF(Tabela_padrão__GM_CONTAS_PAGAR_ABERTOS[[#This Row],[SIGLA_MOEDA]]="US$",Tabela_padrão__GM_CONTAS_PAGAR_ABERTOS[[#This Row],[VALOR_DOCUM]]*$D$4,Tabela_padrão__GM_CONTAS_PAGAR_ABERTOS[[#This Row],[SALDO_CONVERTIDO]])</f>
        <v>425</v>
      </c>
      <c r="P18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6" t="s">
        <v>28</v>
      </c>
      <c r="R1896" t="s">
        <v>2664</v>
      </c>
      <c r="S1896" s="1">
        <v>42557</v>
      </c>
      <c r="T1896" t="s">
        <v>3849</v>
      </c>
      <c r="U1896" s="3">
        <v>3.2435</v>
      </c>
      <c r="V1896" s="2">
        <f>Tabela_padrão__GM_CONTAS_PAGAR_ABERTOS[[#This Row],[PTAX DESEMB]]*Tabela_padrão__GM_CONTAS_PAGAR_ABERTOS[[#This Row],[VALOR_DOCUM]]</f>
        <v>1378.4875</v>
      </c>
    </row>
    <row r="1897" spans="1:22" hidden="1" x14ac:dyDescent="0.2">
      <c r="A1897" t="s">
        <v>45</v>
      </c>
      <c r="B1897" t="s">
        <v>18</v>
      </c>
      <c r="C1897" s="1">
        <v>42556</v>
      </c>
      <c r="D1897" t="s">
        <v>787</v>
      </c>
      <c r="E1897">
        <v>13108021</v>
      </c>
      <c r="F1897" t="s">
        <v>3850</v>
      </c>
      <c r="G1897" s="4">
        <v>42556</v>
      </c>
      <c r="H1897" t="s">
        <v>21</v>
      </c>
      <c r="I1897" s="2">
        <v>529.5</v>
      </c>
      <c r="J1897">
        <v>0</v>
      </c>
      <c r="K1897" s="2">
        <v>529.5</v>
      </c>
      <c r="L1897" s="3">
        <v>1</v>
      </c>
      <c r="M1897" s="2">
        <v>529.5</v>
      </c>
      <c r="N1897" s="3">
        <f t="array" ref="N1897">$D$4</f>
        <v>3.55</v>
      </c>
      <c r="O1897" s="2">
        <f t="array" ref="O1897">IF(Tabela_padrão__GM_CONTAS_PAGAR_ABERTOS[[#This Row],[SIGLA_MOEDA]]="US$",Tabela_padrão__GM_CONTAS_PAGAR_ABERTOS[[#This Row],[VALOR_DOCUM]]*$D$4,Tabela_padrão__GM_CONTAS_PAGAR_ABERTOS[[#This Row],[SALDO_CONVERTIDO]])</f>
        <v>529.5</v>
      </c>
      <c r="P18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7" t="s">
        <v>789</v>
      </c>
      <c r="R1897" t="s">
        <v>3851</v>
      </c>
      <c r="S1897" s="1">
        <v>42557</v>
      </c>
      <c r="T1897" t="s">
        <v>3852</v>
      </c>
      <c r="U1897" s="3">
        <v>3.2480000000000002</v>
      </c>
      <c r="V1897" s="2">
        <f>Tabela_padrão__GM_CONTAS_PAGAR_ABERTOS[[#This Row],[PTAX DESEMB]]*Tabela_padrão__GM_CONTAS_PAGAR_ABERTOS[[#This Row],[VALOR_DOCUM]]</f>
        <v>1719.816</v>
      </c>
    </row>
    <row r="1898" spans="1:22" hidden="1" x14ac:dyDescent="0.2">
      <c r="A1898" t="s">
        <v>17</v>
      </c>
      <c r="B1898" t="s">
        <v>202</v>
      </c>
      <c r="C1898" s="1">
        <v>42536</v>
      </c>
      <c r="D1898" t="s">
        <v>795</v>
      </c>
      <c r="E1898">
        <v>13101001</v>
      </c>
      <c r="F1898" t="s">
        <v>796</v>
      </c>
      <c r="G1898" s="4">
        <v>42581</v>
      </c>
      <c r="H1898" t="s">
        <v>21</v>
      </c>
      <c r="I1898" s="2">
        <v>108000</v>
      </c>
      <c r="K1898" s="2">
        <v>108000</v>
      </c>
      <c r="L1898" s="3">
        <v>1</v>
      </c>
      <c r="M1898" s="2">
        <v>108000</v>
      </c>
      <c r="N1898" s="3">
        <f t="array" ref="N1898">$D$4</f>
        <v>3.55</v>
      </c>
      <c r="O1898" s="2">
        <f t="array" ref="O1898">IF(Tabela_padrão__GM_CONTAS_PAGAR_ABERTOS[[#This Row],[SIGLA_MOEDA]]="US$",Tabela_padrão__GM_CONTAS_PAGAR_ABERTOS[[#This Row],[VALOR_DOCUM]]*$D$4,Tabela_padrão__GM_CONTAS_PAGAR_ABERTOS[[#This Row],[SALDO_CONVERTIDO]])</f>
        <v>108000</v>
      </c>
      <c r="P18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8" t="s">
        <v>28</v>
      </c>
      <c r="R1898" t="s">
        <v>797</v>
      </c>
      <c r="S1898" s="1">
        <v>42557</v>
      </c>
      <c r="T1898" t="s">
        <v>3853</v>
      </c>
      <c r="U1898" s="3">
        <v>3.4839000000000002</v>
      </c>
      <c r="V1898" s="2">
        <f>Tabela_padrão__GM_CONTAS_PAGAR_ABERTOS[[#This Row],[PTAX DESEMB]]*Tabela_padrão__GM_CONTAS_PAGAR_ABERTOS[[#This Row],[VALOR_DOCUM]]</f>
        <v>376261.2</v>
      </c>
    </row>
    <row r="1899" spans="1:22" hidden="1" x14ac:dyDescent="0.2">
      <c r="A1899" t="s">
        <v>17</v>
      </c>
      <c r="B1899" t="s">
        <v>160</v>
      </c>
      <c r="C1899" s="1">
        <v>42539</v>
      </c>
      <c r="D1899" t="s">
        <v>3854</v>
      </c>
      <c r="E1899">
        <v>13115016</v>
      </c>
      <c r="F1899" t="s">
        <v>3855</v>
      </c>
      <c r="G1899" s="4">
        <v>42566</v>
      </c>
      <c r="H1899" t="s">
        <v>21</v>
      </c>
      <c r="I1899" s="2">
        <v>1365.6</v>
      </c>
      <c r="J1899">
        <v>0</v>
      </c>
      <c r="K1899" s="2">
        <v>1365.6</v>
      </c>
      <c r="L1899" s="3">
        <v>1</v>
      </c>
      <c r="M1899" s="2">
        <v>1365.6</v>
      </c>
      <c r="N1899" s="3">
        <f t="array" ref="N1899">$D$4</f>
        <v>3.55</v>
      </c>
      <c r="O1899" s="2">
        <f t="array" ref="O1899">IF(Tabela_padrão__GM_CONTAS_PAGAR_ABERTOS[[#This Row],[SIGLA_MOEDA]]="US$",Tabela_padrão__GM_CONTAS_PAGAR_ABERTOS[[#This Row],[VALOR_DOCUM]]*$D$4,Tabela_padrão__GM_CONTAS_PAGAR_ABERTOS[[#This Row],[SALDO_CONVERTIDO]])</f>
        <v>1365.6</v>
      </c>
      <c r="P18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899" t="s">
        <v>28</v>
      </c>
      <c r="R1899" t="s">
        <v>3808</v>
      </c>
      <c r="S1899" s="1">
        <v>42557</v>
      </c>
      <c r="T1899" t="s">
        <v>3856</v>
      </c>
      <c r="U1899" s="3">
        <v>3.4371999999999998</v>
      </c>
      <c r="V1899" s="2">
        <f>Tabela_padrão__GM_CONTAS_PAGAR_ABERTOS[[#This Row],[PTAX DESEMB]]*Tabela_padrão__GM_CONTAS_PAGAR_ABERTOS[[#This Row],[VALOR_DOCUM]]</f>
        <v>4693.8403199999993</v>
      </c>
    </row>
    <row r="1900" spans="1:22" hidden="1" x14ac:dyDescent="0.2">
      <c r="A1900" t="s">
        <v>17</v>
      </c>
      <c r="B1900" t="s">
        <v>18</v>
      </c>
      <c r="C1900" s="1">
        <v>41654</v>
      </c>
      <c r="D1900" t="s">
        <v>72</v>
      </c>
      <c r="E1900">
        <v>19105002</v>
      </c>
      <c r="F1900" t="s">
        <v>2021</v>
      </c>
      <c r="G1900" s="4">
        <v>43235</v>
      </c>
      <c r="H1900" t="s">
        <v>21</v>
      </c>
      <c r="I1900" s="2">
        <v>48375</v>
      </c>
      <c r="K1900" s="2">
        <v>48375</v>
      </c>
      <c r="L1900" s="3">
        <v>1</v>
      </c>
      <c r="M1900" s="2">
        <v>48375</v>
      </c>
      <c r="N1900" s="3">
        <f t="array" ref="N1900">$D$4</f>
        <v>3.55</v>
      </c>
      <c r="O1900" s="2">
        <f t="array" ref="O1900">IF(Tabela_padrão__GM_CONTAS_PAGAR_ABERTOS[[#This Row],[SIGLA_MOEDA]]="US$",Tabela_padrão__GM_CONTAS_PAGAR_ABERTOS[[#This Row],[VALOR_DOCUM]]*$D$4,Tabela_padrão__GM_CONTAS_PAGAR_ABERTOS[[#This Row],[SALDO_CONVERTIDO]])</f>
        <v>48375</v>
      </c>
      <c r="P19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0" t="s">
        <v>196</v>
      </c>
      <c r="R1900" t="s">
        <v>2022</v>
      </c>
      <c r="S1900" s="1">
        <v>42557</v>
      </c>
      <c r="T1900" t="s">
        <v>3487</v>
      </c>
      <c r="U1900" s="3">
        <v>2.3616999999999999</v>
      </c>
      <c r="V1900" s="2">
        <f>Tabela_padrão__GM_CONTAS_PAGAR_ABERTOS[[#This Row],[PTAX DESEMB]]*Tabela_padrão__GM_CONTAS_PAGAR_ABERTOS[[#This Row],[VALOR_DOCUM]]</f>
        <v>114247.2375</v>
      </c>
    </row>
    <row r="1901" spans="1:22" hidden="1" x14ac:dyDescent="0.2">
      <c r="A1901" t="s">
        <v>17</v>
      </c>
      <c r="B1901" t="s">
        <v>18</v>
      </c>
      <c r="C1901" s="1">
        <v>42138</v>
      </c>
      <c r="D1901" t="s">
        <v>60</v>
      </c>
      <c r="E1901">
        <v>19105002</v>
      </c>
      <c r="F1901" t="s">
        <v>296</v>
      </c>
      <c r="G1901" s="4">
        <v>43235</v>
      </c>
      <c r="H1901" t="s">
        <v>21</v>
      </c>
      <c r="I1901" s="2">
        <v>762008.24</v>
      </c>
      <c r="K1901" s="2">
        <v>762008.24</v>
      </c>
      <c r="L1901" s="3">
        <v>1</v>
      </c>
      <c r="M1901" s="2">
        <v>762008.24</v>
      </c>
      <c r="N1901" s="3">
        <f t="array" ref="N1901">$D$4</f>
        <v>3.55</v>
      </c>
      <c r="O1901" s="2">
        <f t="array" ref="O1901">IF(Tabela_padrão__GM_CONTAS_PAGAR_ABERTOS[[#This Row],[SIGLA_MOEDA]]="US$",Tabela_padrão__GM_CONTAS_PAGAR_ABERTOS[[#This Row],[VALOR_DOCUM]]*$D$4,Tabela_padrão__GM_CONTAS_PAGAR_ABERTOS[[#This Row],[SALDO_CONVERTIDO]])</f>
        <v>762008.24</v>
      </c>
      <c r="P19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1" t="s">
        <v>62</v>
      </c>
      <c r="R1901" t="s">
        <v>297</v>
      </c>
      <c r="S1901" s="1">
        <v>42557</v>
      </c>
      <c r="T1901" t="s">
        <v>4253</v>
      </c>
      <c r="U1901" s="3">
        <v>3.0103</v>
      </c>
      <c r="V1901" s="2">
        <f>Tabela_padrão__GM_CONTAS_PAGAR_ABERTOS[[#This Row],[PTAX DESEMB]]*Tabela_padrão__GM_CONTAS_PAGAR_ABERTOS[[#This Row],[VALOR_DOCUM]]</f>
        <v>2293873.4048719998</v>
      </c>
    </row>
    <row r="1902" spans="1:22" hidden="1" x14ac:dyDescent="0.2">
      <c r="A1902" t="s">
        <v>17</v>
      </c>
      <c r="B1902" t="s">
        <v>202</v>
      </c>
      <c r="C1902" s="1">
        <v>42555</v>
      </c>
      <c r="D1902" t="s">
        <v>2674</v>
      </c>
      <c r="E1902">
        <v>13115016</v>
      </c>
      <c r="F1902" t="s">
        <v>3859</v>
      </c>
      <c r="G1902" s="4">
        <v>42562</v>
      </c>
      <c r="H1902" t="s">
        <v>21</v>
      </c>
      <c r="I1902" s="2">
        <v>77</v>
      </c>
      <c r="J1902">
        <v>0</v>
      </c>
      <c r="K1902" s="2">
        <v>77</v>
      </c>
      <c r="L1902" s="3">
        <v>1</v>
      </c>
      <c r="M1902" s="2">
        <v>77</v>
      </c>
      <c r="N1902" s="3">
        <f t="array" ref="N1902">$D$4</f>
        <v>3.55</v>
      </c>
      <c r="O1902" s="2">
        <f t="array" ref="O1902">IF(Tabela_padrão__GM_CONTAS_PAGAR_ABERTOS[[#This Row],[SIGLA_MOEDA]]="US$",Tabela_padrão__GM_CONTAS_PAGAR_ABERTOS[[#This Row],[VALOR_DOCUM]]*$D$4,Tabela_padrão__GM_CONTAS_PAGAR_ABERTOS[[#This Row],[SALDO_CONVERTIDO]])</f>
        <v>77</v>
      </c>
      <c r="P19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2" t="s">
        <v>28</v>
      </c>
      <c r="R1902" t="s">
        <v>2308</v>
      </c>
      <c r="S1902" s="1">
        <v>42557</v>
      </c>
      <c r="T1902" t="s">
        <v>3860</v>
      </c>
      <c r="U1902" s="3">
        <v>3.2298</v>
      </c>
      <c r="V1902" s="2">
        <f>Tabela_padrão__GM_CONTAS_PAGAR_ABERTOS[[#This Row],[PTAX DESEMB]]*Tabela_padrão__GM_CONTAS_PAGAR_ABERTOS[[#This Row],[VALOR_DOCUM]]</f>
        <v>248.69460000000001</v>
      </c>
    </row>
    <row r="1903" spans="1:22" hidden="1" x14ac:dyDescent="0.2">
      <c r="A1903" t="s">
        <v>17</v>
      </c>
      <c r="B1903" t="s">
        <v>808</v>
      </c>
      <c r="C1903" s="1">
        <v>42537</v>
      </c>
      <c r="D1903" t="s">
        <v>809</v>
      </c>
      <c r="E1903">
        <v>13115028</v>
      </c>
      <c r="F1903" t="s">
        <v>810</v>
      </c>
      <c r="G1903" s="4">
        <v>42840</v>
      </c>
      <c r="H1903" t="s">
        <v>21</v>
      </c>
      <c r="I1903" s="2">
        <v>1986.42</v>
      </c>
      <c r="K1903" s="2">
        <v>1986.42</v>
      </c>
      <c r="L1903" s="3">
        <v>1</v>
      </c>
      <c r="M1903" s="2">
        <v>1986.42</v>
      </c>
      <c r="N1903" s="3">
        <f t="array" ref="N1903">$D$4</f>
        <v>3.55</v>
      </c>
      <c r="O1903" s="2">
        <f t="array" ref="O1903">IF(Tabela_padrão__GM_CONTAS_PAGAR_ABERTOS[[#This Row],[SIGLA_MOEDA]]="US$",Tabela_padrão__GM_CONTAS_PAGAR_ABERTOS[[#This Row],[VALOR_DOCUM]]*$D$4,Tabela_padrão__GM_CONTAS_PAGAR_ABERTOS[[#This Row],[SALDO_CONVERTIDO]])</f>
        <v>1986.42</v>
      </c>
      <c r="P19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3" t="s">
        <v>811</v>
      </c>
      <c r="R1903" t="s">
        <v>812</v>
      </c>
      <c r="S1903" s="1">
        <v>42557</v>
      </c>
      <c r="T1903" t="s">
        <v>3861</v>
      </c>
      <c r="U1903" s="3">
        <v>3.4767999999999999</v>
      </c>
      <c r="V1903" s="2">
        <f>Tabela_padrão__GM_CONTAS_PAGAR_ABERTOS[[#This Row],[PTAX DESEMB]]*Tabela_padrão__GM_CONTAS_PAGAR_ABERTOS[[#This Row],[VALOR_DOCUM]]</f>
        <v>6906.3850560000001</v>
      </c>
    </row>
    <row r="1904" spans="1:22" hidden="1" x14ac:dyDescent="0.2">
      <c r="A1904" t="s">
        <v>17</v>
      </c>
      <c r="B1904" t="s">
        <v>80</v>
      </c>
      <c r="C1904" s="1">
        <v>42541</v>
      </c>
      <c r="D1904" t="s">
        <v>668</v>
      </c>
      <c r="E1904">
        <v>13115016</v>
      </c>
      <c r="F1904" t="s">
        <v>3862</v>
      </c>
      <c r="G1904" s="4">
        <v>42571</v>
      </c>
      <c r="H1904" t="s">
        <v>21</v>
      </c>
      <c r="I1904" s="2">
        <v>120.6</v>
      </c>
      <c r="J1904">
        <v>0</v>
      </c>
      <c r="K1904" s="2">
        <v>120.6</v>
      </c>
      <c r="L1904" s="3">
        <v>1</v>
      </c>
      <c r="M1904" s="2">
        <v>120.6</v>
      </c>
      <c r="N1904" s="3">
        <f t="array" ref="N1904">$D$4</f>
        <v>3.55</v>
      </c>
      <c r="O1904" s="2">
        <f t="array" ref="O1904">IF(Tabela_padrão__GM_CONTAS_PAGAR_ABERTOS[[#This Row],[SIGLA_MOEDA]]="US$",Tabela_padrão__GM_CONTAS_PAGAR_ABERTOS[[#This Row],[VALOR_DOCUM]]*$D$4,Tabela_padrão__GM_CONTAS_PAGAR_ABERTOS[[#This Row],[SALDO_CONVERTIDO]])</f>
        <v>120.6</v>
      </c>
      <c r="P19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4" t="s">
        <v>28</v>
      </c>
      <c r="R1904" t="s">
        <v>589</v>
      </c>
      <c r="S1904" s="1">
        <v>42557</v>
      </c>
      <c r="T1904" t="s">
        <v>3863</v>
      </c>
      <c r="U1904" s="3">
        <v>3.4371999999999998</v>
      </c>
      <c r="V1904" s="2">
        <f>Tabela_padrão__GM_CONTAS_PAGAR_ABERTOS[[#This Row],[PTAX DESEMB]]*Tabela_padrão__GM_CONTAS_PAGAR_ABERTOS[[#This Row],[VALOR_DOCUM]]</f>
        <v>414.52631999999994</v>
      </c>
    </row>
    <row r="1905" spans="1:22" hidden="1" x14ac:dyDescent="0.2">
      <c r="A1905" t="s">
        <v>17</v>
      </c>
      <c r="B1905" t="s">
        <v>25</v>
      </c>
      <c r="C1905" s="1">
        <v>42553</v>
      </c>
      <c r="D1905" t="s">
        <v>3864</v>
      </c>
      <c r="E1905">
        <v>13115020</v>
      </c>
      <c r="F1905" t="s">
        <v>3865</v>
      </c>
      <c r="G1905" s="4">
        <v>42564</v>
      </c>
      <c r="H1905" t="s">
        <v>21</v>
      </c>
      <c r="I1905" s="2">
        <v>240</v>
      </c>
      <c r="J1905">
        <v>0</v>
      </c>
      <c r="K1905" s="2">
        <v>240</v>
      </c>
      <c r="L1905" s="3">
        <v>1</v>
      </c>
      <c r="M1905" s="2">
        <v>240</v>
      </c>
      <c r="N1905" s="3">
        <f t="array" ref="N1905">$D$4</f>
        <v>3.55</v>
      </c>
      <c r="O1905" s="2">
        <f t="array" ref="O1905">IF(Tabela_padrão__GM_CONTAS_PAGAR_ABERTOS[[#This Row],[SIGLA_MOEDA]]="US$",Tabela_padrão__GM_CONTAS_PAGAR_ABERTOS[[#This Row],[VALOR_DOCUM]]*$D$4,Tabela_padrão__GM_CONTAS_PAGAR_ABERTOS[[#This Row],[SALDO_CONVERTIDO]])</f>
        <v>240</v>
      </c>
      <c r="P19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5" t="s">
        <v>28</v>
      </c>
      <c r="R1905" t="s">
        <v>3866</v>
      </c>
      <c r="S1905" s="1">
        <v>42557</v>
      </c>
      <c r="T1905" t="s">
        <v>3867</v>
      </c>
      <c r="U1905" s="3">
        <v>3.2298</v>
      </c>
      <c r="V1905" s="2">
        <f>Tabela_padrão__GM_CONTAS_PAGAR_ABERTOS[[#This Row],[PTAX DESEMB]]*Tabela_padrão__GM_CONTAS_PAGAR_ABERTOS[[#This Row],[VALOR_DOCUM]]</f>
        <v>775.15200000000004</v>
      </c>
    </row>
    <row r="1906" spans="1:22" hidden="1" x14ac:dyDescent="0.2">
      <c r="A1906" t="s">
        <v>17</v>
      </c>
      <c r="B1906" t="s">
        <v>25</v>
      </c>
      <c r="C1906" s="1">
        <v>42553</v>
      </c>
      <c r="D1906" t="s">
        <v>817</v>
      </c>
      <c r="E1906">
        <v>13115020</v>
      </c>
      <c r="F1906" t="s">
        <v>3868</v>
      </c>
      <c r="G1906" s="4">
        <v>42569</v>
      </c>
      <c r="H1906" t="s">
        <v>21</v>
      </c>
      <c r="I1906" s="2">
        <v>219.3</v>
      </c>
      <c r="J1906">
        <v>0</v>
      </c>
      <c r="K1906" s="2">
        <v>219.3</v>
      </c>
      <c r="L1906" s="3">
        <v>1</v>
      </c>
      <c r="M1906" s="2">
        <v>219.3</v>
      </c>
      <c r="N1906" s="3">
        <f t="array" ref="N1906">$D$4</f>
        <v>3.55</v>
      </c>
      <c r="O1906" s="2">
        <f t="array" ref="O1906">IF(Tabela_padrão__GM_CONTAS_PAGAR_ABERTOS[[#This Row],[SIGLA_MOEDA]]="US$",Tabela_padrão__GM_CONTAS_PAGAR_ABERTOS[[#This Row],[VALOR_DOCUM]]*$D$4,Tabela_padrão__GM_CONTAS_PAGAR_ABERTOS[[#This Row],[SALDO_CONVERTIDO]])</f>
        <v>219.3</v>
      </c>
      <c r="P19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6" t="s">
        <v>28</v>
      </c>
      <c r="R1906" t="s">
        <v>3869</v>
      </c>
      <c r="S1906" s="1">
        <v>42557</v>
      </c>
      <c r="T1906" t="s">
        <v>3870</v>
      </c>
      <c r="U1906" s="3">
        <v>3.2298</v>
      </c>
      <c r="V1906" s="2">
        <f>Tabela_padrão__GM_CONTAS_PAGAR_ABERTOS[[#This Row],[PTAX DESEMB]]*Tabela_padrão__GM_CONTAS_PAGAR_ABERTOS[[#This Row],[VALOR_DOCUM]]</f>
        <v>708.29514000000006</v>
      </c>
    </row>
    <row r="1907" spans="1:22" hidden="1" x14ac:dyDescent="0.2">
      <c r="A1907" t="s">
        <v>17</v>
      </c>
      <c r="B1907" t="s">
        <v>25</v>
      </c>
      <c r="C1907" s="1">
        <v>42553</v>
      </c>
      <c r="D1907" t="s">
        <v>1749</v>
      </c>
      <c r="E1907">
        <v>13115016</v>
      </c>
      <c r="F1907" t="s">
        <v>3871</v>
      </c>
      <c r="G1907" s="4">
        <v>42564</v>
      </c>
      <c r="H1907" t="s">
        <v>21</v>
      </c>
      <c r="I1907" s="2">
        <v>136.97</v>
      </c>
      <c r="J1907">
        <v>0</v>
      </c>
      <c r="K1907" s="2">
        <v>136.97</v>
      </c>
      <c r="L1907" s="3">
        <v>1</v>
      </c>
      <c r="M1907" s="2">
        <v>136.97</v>
      </c>
      <c r="N1907" s="3">
        <f t="array" ref="N1907">$D$4</f>
        <v>3.55</v>
      </c>
      <c r="O1907" s="2">
        <f t="array" ref="O1907">IF(Tabela_padrão__GM_CONTAS_PAGAR_ABERTOS[[#This Row],[SIGLA_MOEDA]]="US$",Tabela_padrão__GM_CONTAS_PAGAR_ABERTOS[[#This Row],[VALOR_DOCUM]]*$D$4,Tabela_padrão__GM_CONTAS_PAGAR_ABERTOS[[#This Row],[SALDO_CONVERTIDO]])</f>
        <v>136.97</v>
      </c>
      <c r="P19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7" t="s">
        <v>28</v>
      </c>
      <c r="R1907" t="s">
        <v>3872</v>
      </c>
      <c r="S1907" s="1">
        <v>42557</v>
      </c>
      <c r="T1907" t="s">
        <v>3873</v>
      </c>
      <c r="U1907" s="3">
        <v>3.2298</v>
      </c>
      <c r="V1907" s="2">
        <f>Tabela_padrão__GM_CONTAS_PAGAR_ABERTOS[[#This Row],[PTAX DESEMB]]*Tabela_padrão__GM_CONTAS_PAGAR_ABERTOS[[#This Row],[VALOR_DOCUM]]</f>
        <v>442.38570599999997</v>
      </c>
    </row>
    <row r="1908" spans="1:22" hidden="1" x14ac:dyDescent="0.2">
      <c r="A1908" t="s">
        <v>17</v>
      </c>
      <c r="B1908" t="s">
        <v>25</v>
      </c>
      <c r="C1908" s="1">
        <v>42553</v>
      </c>
      <c r="D1908" t="s">
        <v>642</v>
      </c>
      <c r="E1908">
        <v>13115001</v>
      </c>
      <c r="F1908" t="s">
        <v>3874</v>
      </c>
      <c r="G1908" s="4">
        <v>42566</v>
      </c>
      <c r="H1908" t="s">
        <v>21</v>
      </c>
      <c r="I1908" s="2">
        <v>6000</v>
      </c>
      <c r="J1908">
        <v>0</v>
      </c>
      <c r="K1908" s="2">
        <v>6000</v>
      </c>
      <c r="L1908" s="3">
        <v>1</v>
      </c>
      <c r="M1908" s="2">
        <v>6000</v>
      </c>
      <c r="N1908" s="3">
        <f t="array" ref="N1908">$D$4</f>
        <v>3.55</v>
      </c>
      <c r="O1908" s="2">
        <f t="array" ref="O1908">IF(Tabela_padrão__GM_CONTAS_PAGAR_ABERTOS[[#This Row],[SIGLA_MOEDA]]="US$",Tabela_padrão__GM_CONTAS_PAGAR_ABERTOS[[#This Row],[VALOR_DOCUM]]*$D$4,Tabela_padrão__GM_CONTAS_PAGAR_ABERTOS[[#This Row],[SALDO_CONVERTIDO]])</f>
        <v>6000</v>
      </c>
      <c r="P19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8" t="s">
        <v>28</v>
      </c>
      <c r="R1908" t="s">
        <v>3875</v>
      </c>
      <c r="S1908" s="1">
        <v>42557</v>
      </c>
      <c r="T1908" t="s">
        <v>3876</v>
      </c>
      <c r="U1908" s="3">
        <v>3.2298</v>
      </c>
      <c r="V1908" s="2">
        <f>Tabela_padrão__GM_CONTAS_PAGAR_ABERTOS[[#This Row],[PTAX DESEMB]]*Tabela_padrão__GM_CONTAS_PAGAR_ABERTOS[[#This Row],[VALOR_DOCUM]]</f>
        <v>19378.8</v>
      </c>
    </row>
    <row r="1909" spans="1:22" hidden="1" x14ac:dyDescent="0.2">
      <c r="A1909" t="s">
        <v>17</v>
      </c>
      <c r="B1909" t="s">
        <v>25</v>
      </c>
      <c r="C1909" s="1">
        <v>42539</v>
      </c>
      <c r="D1909" t="s">
        <v>722</v>
      </c>
      <c r="E1909">
        <v>13115002</v>
      </c>
      <c r="F1909" t="s">
        <v>3877</v>
      </c>
      <c r="G1909" s="4">
        <v>42568</v>
      </c>
      <c r="H1909" t="s">
        <v>21</v>
      </c>
      <c r="I1909" s="2">
        <v>2631.93</v>
      </c>
      <c r="J1909">
        <v>0</v>
      </c>
      <c r="K1909" s="2">
        <v>2631.93</v>
      </c>
      <c r="L1909" s="3">
        <v>1</v>
      </c>
      <c r="M1909" s="2">
        <v>2631.93</v>
      </c>
      <c r="N1909" s="3">
        <f t="array" ref="N1909">$D$4</f>
        <v>3.55</v>
      </c>
      <c r="O1909" s="2">
        <f t="array" ref="O1909">IF(Tabela_padrão__GM_CONTAS_PAGAR_ABERTOS[[#This Row],[SIGLA_MOEDA]]="US$",Tabela_padrão__GM_CONTAS_PAGAR_ABERTOS[[#This Row],[VALOR_DOCUM]]*$D$4,Tabela_padrão__GM_CONTAS_PAGAR_ABERTOS[[#This Row],[SALDO_CONVERTIDO]])</f>
        <v>2631.93</v>
      </c>
      <c r="P19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09" t="s">
        <v>28</v>
      </c>
      <c r="R1909" t="s">
        <v>3077</v>
      </c>
      <c r="S1909" s="1">
        <v>42557</v>
      </c>
      <c r="T1909" t="s">
        <v>3878</v>
      </c>
      <c r="U1909" s="3">
        <v>3.4371999999999998</v>
      </c>
      <c r="V1909" s="2">
        <f>Tabela_padrão__GM_CONTAS_PAGAR_ABERTOS[[#This Row],[PTAX DESEMB]]*Tabela_padrão__GM_CONTAS_PAGAR_ABERTOS[[#This Row],[VALOR_DOCUM]]</f>
        <v>9046.4697959999994</v>
      </c>
    </row>
    <row r="1910" spans="1:22" hidden="1" x14ac:dyDescent="0.2">
      <c r="A1910" t="s">
        <v>285</v>
      </c>
      <c r="B1910" t="s">
        <v>18</v>
      </c>
      <c r="C1910" s="1">
        <v>42556</v>
      </c>
      <c r="D1910" t="s">
        <v>632</v>
      </c>
      <c r="E1910">
        <v>15101003</v>
      </c>
      <c r="F1910" t="s">
        <v>3879</v>
      </c>
      <c r="G1910" s="4">
        <v>42562</v>
      </c>
      <c r="H1910" t="s">
        <v>21</v>
      </c>
      <c r="I1910" s="2">
        <v>6732</v>
      </c>
      <c r="J1910">
        <v>0</v>
      </c>
      <c r="K1910" s="2">
        <v>6732</v>
      </c>
      <c r="L1910" s="3">
        <v>1</v>
      </c>
      <c r="M1910" s="2">
        <v>6732</v>
      </c>
      <c r="N1910" s="3">
        <f t="array" ref="N1910">$D$4</f>
        <v>3.55</v>
      </c>
      <c r="O1910" s="2">
        <f t="array" ref="O1910">IF(Tabela_padrão__GM_CONTAS_PAGAR_ABERTOS[[#This Row],[SIGLA_MOEDA]]="US$",Tabela_padrão__GM_CONTAS_PAGAR_ABERTOS[[#This Row],[VALOR_DOCUM]]*$D$4,Tabela_padrão__GM_CONTAS_PAGAR_ABERTOS[[#This Row],[SALDO_CONVERTIDO]])</f>
        <v>6732</v>
      </c>
      <c r="P19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0" t="s">
        <v>28</v>
      </c>
      <c r="R1910" t="s">
        <v>634</v>
      </c>
      <c r="S1910" s="1">
        <v>42557</v>
      </c>
      <c r="T1910" t="s">
        <v>3880</v>
      </c>
      <c r="U1910" s="3">
        <v>3.2480000000000002</v>
      </c>
      <c r="V1910" s="2">
        <f>Tabela_padrão__GM_CONTAS_PAGAR_ABERTOS[[#This Row],[PTAX DESEMB]]*Tabela_padrão__GM_CONTAS_PAGAR_ABERTOS[[#This Row],[VALOR_DOCUM]]</f>
        <v>21865.536</v>
      </c>
    </row>
    <row r="1911" spans="1:22" hidden="1" x14ac:dyDescent="0.2">
      <c r="A1911" t="s">
        <v>17</v>
      </c>
      <c r="B1911" t="s">
        <v>25</v>
      </c>
      <c r="C1911" s="1">
        <v>42553</v>
      </c>
      <c r="D1911" t="s">
        <v>832</v>
      </c>
      <c r="E1911">
        <v>13101012</v>
      </c>
      <c r="F1911" t="s">
        <v>3881</v>
      </c>
      <c r="G1911" s="4">
        <v>42562</v>
      </c>
      <c r="H1911" t="s">
        <v>21</v>
      </c>
      <c r="I1911" s="2">
        <v>77.52</v>
      </c>
      <c r="J1911">
        <v>0</v>
      </c>
      <c r="K1911" s="2">
        <v>77.52</v>
      </c>
      <c r="L1911" s="3">
        <v>1</v>
      </c>
      <c r="M1911" s="2">
        <v>77.52</v>
      </c>
      <c r="N1911" s="3">
        <f t="array" ref="N1911">$D$4</f>
        <v>3.55</v>
      </c>
      <c r="O1911" s="2">
        <f t="array" ref="O1911">IF(Tabela_padrão__GM_CONTAS_PAGAR_ABERTOS[[#This Row],[SIGLA_MOEDA]]="US$",Tabela_padrão__GM_CONTAS_PAGAR_ABERTOS[[#This Row],[VALOR_DOCUM]]*$D$4,Tabela_padrão__GM_CONTAS_PAGAR_ABERTOS[[#This Row],[SALDO_CONVERTIDO]])</f>
        <v>77.52</v>
      </c>
      <c r="P19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1" t="s">
        <v>28</v>
      </c>
      <c r="R1911" t="s">
        <v>3882</v>
      </c>
      <c r="S1911" s="1">
        <v>42557</v>
      </c>
      <c r="T1911" t="s">
        <v>3883</v>
      </c>
      <c r="U1911" s="3">
        <v>3.2298</v>
      </c>
      <c r="V1911" s="2">
        <f>Tabela_padrão__GM_CONTAS_PAGAR_ABERTOS[[#This Row],[PTAX DESEMB]]*Tabela_padrão__GM_CONTAS_PAGAR_ABERTOS[[#This Row],[VALOR_DOCUM]]</f>
        <v>250.37409599999998</v>
      </c>
    </row>
    <row r="1912" spans="1:22" hidden="1" x14ac:dyDescent="0.2">
      <c r="A1912" t="s">
        <v>17</v>
      </c>
      <c r="B1912" t="s">
        <v>25</v>
      </c>
      <c r="C1912" s="1">
        <v>42553</v>
      </c>
      <c r="D1912" t="s">
        <v>1484</v>
      </c>
      <c r="E1912">
        <v>13101012</v>
      </c>
      <c r="F1912" t="s">
        <v>3884</v>
      </c>
      <c r="G1912" s="4">
        <v>42562</v>
      </c>
      <c r="H1912" t="s">
        <v>21</v>
      </c>
      <c r="I1912" s="2">
        <v>322.33999999999997</v>
      </c>
      <c r="J1912">
        <v>0</v>
      </c>
      <c r="K1912" s="2">
        <v>322.33999999999997</v>
      </c>
      <c r="L1912" s="3">
        <v>1</v>
      </c>
      <c r="M1912" s="2">
        <v>322.33999999999997</v>
      </c>
      <c r="N1912" s="3">
        <f t="array" ref="N1912">$D$4</f>
        <v>3.55</v>
      </c>
      <c r="O1912" s="2">
        <f t="array" ref="O1912">IF(Tabela_padrão__GM_CONTAS_PAGAR_ABERTOS[[#This Row],[SIGLA_MOEDA]]="US$",Tabela_padrão__GM_CONTAS_PAGAR_ABERTOS[[#This Row],[VALOR_DOCUM]]*$D$4,Tabela_padrão__GM_CONTAS_PAGAR_ABERTOS[[#This Row],[SALDO_CONVERTIDO]])</f>
        <v>322.33999999999997</v>
      </c>
      <c r="P19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2" t="s">
        <v>28</v>
      </c>
      <c r="R1912" t="s">
        <v>3885</v>
      </c>
      <c r="S1912" s="1">
        <v>42557</v>
      </c>
      <c r="T1912" t="s">
        <v>3886</v>
      </c>
      <c r="U1912" s="3">
        <v>3.2298</v>
      </c>
      <c r="V1912" s="2">
        <f>Tabela_padrão__GM_CONTAS_PAGAR_ABERTOS[[#This Row],[PTAX DESEMB]]*Tabela_padrão__GM_CONTAS_PAGAR_ABERTOS[[#This Row],[VALOR_DOCUM]]</f>
        <v>1041.0937319999998</v>
      </c>
    </row>
    <row r="1913" spans="1:22" hidden="1" x14ac:dyDescent="0.2">
      <c r="A1913" t="s">
        <v>17</v>
      </c>
      <c r="B1913" t="s">
        <v>25</v>
      </c>
      <c r="C1913" s="1">
        <v>42553</v>
      </c>
      <c r="D1913" t="s">
        <v>1484</v>
      </c>
      <c r="E1913">
        <v>13101012</v>
      </c>
      <c r="F1913" t="s">
        <v>3887</v>
      </c>
      <c r="G1913" s="4">
        <v>42562</v>
      </c>
      <c r="H1913" t="s">
        <v>21</v>
      </c>
      <c r="I1913" s="2">
        <v>62.45</v>
      </c>
      <c r="J1913">
        <v>0</v>
      </c>
      <c r="K1913" s="2">
        <v>62.45</v>
      </c>
      <c r="L1913" s="3">
        <v>1</v>
      </c>
      <c r="M1913" s="2">
        <v>62.45</v>
      </c>
      <c r="N1913" s="3">
        <f t="array" ref="N1913">$D$4</f>
        <v>3.55</v>
      </c>
      <c r="O1913" s="2">
        <f t="array" ref="O1913">IF(Tabela_padrão__GM_CONTAS_PAGAR_ABERTOS[[#This Row],[SIGLA_MOEDA]]="US$",Tabela_padrão__GM_CONTAS_PAGAR_ABERTOS[[#This Row],[VALOR_DOCUM]]*$D$4,Tabela_padrão__GM_CONTAS_PAGAR_ABERTOS[[#This Row],[SALDO_CONVERTIDO]])</f>
        <v>62.45</v>
      </c>
      <c r="P19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3" t="s">
        <v>28</v>
      </c>
      <c r="R1913" t="s">
        <v>3888</v>
      </c>
      <c r="S1913" s="1">
        <v>42557</v>
      </c>
      <c r="T1913" t="s">
        <v>3889</v>
      </c>
      <c r="U1913" s="3">
        <v>3.2298</v>
      </c>
      <c r="V1913" s="2">
        <f>Tabela_padrão__GM_CONTAS_PAGAR_ABERTOS[[#This Row],[PTAX DESEMB]]*Tabela_padrão__GM_CONTAS_PAGAR_ABERTOS[[#This Row],[VALOR_DOCUM]]</f>
        <v>201.70101</v>
      </c>
    </row>
    <row r="1914" spans="1:22" hidden="1" x14ac:dyDescent="0.2">
      <c r="A1914" t="s">
        <v>17</v>
      </c>
      <c r="B1914" t="s">
        <v>25</v>
      </c>
      <c r="C1914" s="1">
        <v>42553</v>
      </c>
      <c r="D1914" t="s">
        <v>1484</v>
      </c>
      <c r="E1914">
        <v>13101012</v>
      </c>
      <c r="F1914" t="s">
        <v>3890</v>
      </c>
      <c r="G1914" s="4">
        <v>42562</v>
      </c>
      <c r="H1914" t="s">
        <v>21</v>
      </c>
      <c r="I1914" s="2">
        <v>70.06</v>
      </c>
      <c r="J1914">
        <v>0</v>
      </c>
      <c r="K1914" s="2">
        <v>70.06</v>
      </c>
      <c r="L1914" s="3">
        <v>1</v>
      </c>
      <c r="M1914" s="2">
        <v>70.06</v>
      </c>
      <c r="N1914" s="3">
        <f t="array" ref="N1914">$D$4</f>
        <v>3.55</v>
      </c>
      <c r="O1914" s="2">
        <f t="array" ref="O1914">IF(Tabela_padrão__GM_CONTAS_PAGAR_ABERTOS[[#This Row],[SIGLA_MOEDA]]="US$",Tabela_padrão__GM_CONTAS_PAGAR_ABERTOS[[#This Row],[VALOR_DOCUM]]*$D$4,Tabela_padrão__GM_CONTAS_PAGAR_ABERTOS[[#This Row],[SALDO_CONVERTIDO]])</f>
        <v>70.06</v>
      </c>
      <c r="P19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4" t="s">
        <v>28</v>
      </c>
      <c r="R1914" t="s">
        <v>3891</v>
      </c>
      <c r="S1914" s="1">
        <v>42557</v>
      </c>
      <c r="T1914" t="s">
        <v>3892</v>
      </c>
      <c r="U1914" s="3">
        <v>3.2298</v>
      </c>
      <c r="V1914" s="2">
        <f>Tabela_padrão__GM_CONTAS_PAGAR_ABERTOS[[#This Row],[PTAX DESEMB]]*Tabela_padrão__GM_CONTAS_PAGAR_ABERTOS[[#This Row],[VALOR_DOCUM]]</f>
        <v>226.279788</v>
      </c>
    </row>
    <row r="1915" spans="1:22" hidden="1" x14ac:dyDescent="0.2">
      <c r="A1915" t="s">
        <v>17</v>
      </c>
      <c r="B1915" t="s">
        <v>25</v>
      </c>
      <c r="C1915" s="1">
        <v>42553</v>
      </c>
      <c r="D1915" t="s">
        <v>1484</v>
      </c>
      <c r="E1915">
        <v>13101012</v>
      </c>
      <c r="F1915" t="s">
        <v>3893</v>
      </c>
      <c r="G1915" s="4">
        <v>42562</v>
      </c>
      <c r="H1915" t="s">
        <v>21</v>
      </c>
      <c r="I1915" s="2">
        <v>91.13</v>
      </c>
      <c r="J1915">
        <v>0</v>
      </c>
      <c r="K1915" s="2">
        <v>91.13</v>
      </c>
      <c r="L1915" s="3">
        <v>1</v>
      </c>
      <c r="M1915" s="2">
        <v>91.13</v>
      </c>
      <c r="N1915" s="3">
        <f t="array" ref="N1915">$D$4</f>
        <v>3.55</v>
      </c>
      <c r="O1915" s="2">
        <f t="array" ref="O1915">IF(Tabela_padrão__GM_CONTAS_PAGAR_ABERTOS[[#This Row],[SIGLA_MOEDA]]="US$",Tabela_padrão__GM_CONTAS_PAGAR_ABERTOS[[#This Row],[VALOR_DOCUM]]*$D$4,Tabela_padrão__GM_CONTAS_PAGAR_ABERTOS[[#This Row],[SALDO_CONVERTIDO]])</f>
        <v>91.13</v>
      </c>
      <c r="P19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5" t="s">
        <v>28</v>
      </c>
      <c r="R1915" t="s">
        <v>3894</v>
      </c>
      <c r="S1915" s="1">
        <v>42557</v>
      </c>
      <c r="T1915" t="s">
        <v>3895</v>
      </c>
      <c r="U1915" s="3">
        <v>3.2298</v>
      </c>
      <c r="V1915" s="2">
        <f>Tabela_padrão__GM_CONTAS_PAGAR_ABERTOS[[#This Row],[PTAX DESEMB]]*Tabela_padrão__GM_CONTAS_PAGAR_ABERTOS[[#This Row],[VALOR_DOCUM]]</f>
        <v>294.33167399999996</v>
      </c>
    </row>
    <row r="1916" spans="1:22" hidden="1" x14ac:dyDescent="0.2">
      <c r="A1916" t="s">
        <v>17</v>
      </c>
      <c r="B1916" t="s">
        <v>25</v>
      </c>
      <c r="C1916" s="1">
        <v>42544</v>
      </c>
      <c r="D1916" t="s">
        <v>3896</v>
      </c>
      <c r="E1916">
        <v>13115016</v>
      </c>
      <c r="F1916" t="s">
        <v>3897</v>
      </c>
      <c r="G1916" s="4">
        <v>42571</v>
      </c>
      <c r="H1916" t="s">
        <v>21</v>
      </c>
      <c r="I1916" s="2">
        <v>243.48</v>
      </c>
      <c r="J1916">
        <v>0</v>
      </c>
      <c r="K1916" s="2">
        <v>243.48</v>
      </c>
      <c r="L1916" s="3">
        <v>1</v>
      </c>
      <c r="M1916" s="2">
        <v>243.48</v>
      </c>
      <c r="N1916" s="3">
        <f t="array" ref="N1916">$D$4</f>
        <v>3.55</v>
      </c>
      <c r="O1916" s="2">
        <f t="array" ref="O1916">IF(Tabela_padrão__GM_CONTAS_PAGAR_ABERTOS[[#This Row],[SIGLA_MOEDA]]="US$",Tabela_padrão__GM_CONTAS_PAGAR_ABERTOS[[#This Row],[VALOR_DOCUM]]*$D$4,Tabela_padrão__GM_CONTAS_PAGAR_ABERTOS[[#This Row],[SALDO_CONVERTIDO]])</f>
        <v>243.48</v>
      </c>
      <c r="P19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6" t="s">
        <v>28</v>
      </c>
      <c r="R1916" t="s">
        <v>1866</v>
      </c>
      <c r="S1916" s="1">
        <v>42557</v>
      </c>
      <c r="T1916" t="s">
        <v>3898</v>
      </c>
      <c r="U1916" s="3">
        <v>3.3883000000000001</v>
      </c>
      <c r="V1916" s="2">
        <f>Tabela_padrão__GM_CONTAS_PAGAR_ABERTOS[[#This Row],[PTAX DESEMB]]*Tabela_padrão__GM_CONTAS_PAGAR_ABERTOS[[#This Row],[VALOR_DOCUM]]</f>
        <v>824.98328400000003</v>
      </c>
    </row>
    <row r="1917" spans="1:22" hidden="1" x14ac:dyDescent="0.2">
      <c r="A1917" t="s">
        <v>17</v>
      </c>
      <c r="B1917" t="s">
        <v>18</v>
      </c>
      <c r="C1917" s="1">
        <v>42555</v>
      </c>
      <c r="D1917" t="s">
        <v>3899</v>
      </c>
      <c r="E1917">
        <v>13130024</v>
      </c>
      <c r="F1917" t="s">
        <v>3900</v>
      </c>
      <c r="G1917" s="4">
        <v>42562</v>
      </c>
      <c r="H1917" t="s">
        <v>21</v>
      </c>
      <c r="I1917" s="2">
        <v>135</v>
      </c>
      <c r="J1917">
        <v>0</v>
      </c>
      <c r="K1917" s="2">
        <v>135</v>
      </c>
      <c r="L1917" s="3">
        <v>1</v>
      </c>
      <c r="M1917" s="2">
        <v>135</v>
      </c>
      <c r="N1917" s="3">
        <f t="array" ref="N1917">$D$4</f>
        <v>3.55</v>
      </c>
      <c r="O1917" s="2">
        <f t="array" ref="O1917">IF(Tabela_padrão__GM_CONTAS_PAGAR_ABERTOS[[#This Row],[SIGLA_MOEDA]]="US$",Tabela_padrão__GM_CONTAS_PAGAR_ABERTOS[[#This Row],[VALOR_DOCUM]]*$D$4,Tabela_padrão__GM_CONTAS_PAGAR_ABERTOS[[#This Row],[SALDO_CONVERTIDO]])</f>
        <v>135</v>
      </c>
      <c r="P19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7" t="s">
        <v>28</v>
      </c>
      <c r="R1917" t="s">
        <v>3901</v>
      </c>
      <c r="S1917" s="1">
        <v>42557</v>
      </c>
      <c r="T1917" t="s">
        <v>3902</v>
      </c>
      <c r="U1917" s="3">
        <v>3.2298</v>
      </c>
      <c r="V1917" s="2">
        <f>Tabela_padrão__GM_CONTAS_PAGAR_ABERTOS[[#This Row],[PTAX DESEMB]]*Tabela_padrão__GM_CONTAS_PAGAR_ABERTOS[[#This Row],[VALOR_DOCUM]]</f>
        <v>436.02300000000002</v>
      </c>
    </row>
    <row r="1918" spans="1:22" hidden="1" x14ac:dyDescent="0.2">
      <c r="A1918" t="s">
        <v>17</v>
      </c>
      <c r="B1918" t="s">
        <v>18</v>
      </c>
      <c r="C1918" s="1">
        <v>42537</v>
      </c>
      <c r="D1918" t="s">
        <v>3903</v>
      </c>
      <c r="E1918">
        <v>13130024</v>
      </c>
      <c r="F1918" t="s">
        <v>3904</v>
      </c>
      <c r="G1918" s="4">
        <v>42564</v>
      </c>
      <c r="H1918" t="s">
        <v>21</v>
      </c>
      <c r="I1918" s="2">
        <v>170</v>
      </c>
      <c r="J1918">
        <v>0</v>
      </c>
      <c r="K1918" s="2">
        <v>170</v>
      </c>
      <c r="L1918" s="3">
        <v>1</v>
      </c>
      <c r="M1918" s="2">
        <v>170</v>
      </c>
      <c r="N1918" s="3">
        <f t="array" ref="N1918">$D$4</f>
        <v>3.55</v>
      </c>
      <c r="O1918" s="2">
        <f t="array" ref="O1918">IF(Tabela_padrão__GM_CONTAS_PAGAR_ABERTOS[[#This Row],[SIGLA_MOEDA]]="US$",Tabela_padrão__GM_CONTAS_PAGAR_ABERTOS[[#This Row],[VALOR_DOCUM]]*$D$4,Tabela_padrão__GM_CONTAS_PAGAR_ABERTOS[[#This Row],[SALDO_CONVERTIDO]])</f>
        <v>170</v>
      </c>
      <c r="P19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8" t="s">
        <v>28</v>
      </c>
      <c r="R1918" t="s">
        <v>3905</v>
      </c>
      <c r="S1918" s="1">
        <v>42557</v>
      </c>
      <c r="T1918" t="s">
        <v>3906</v>
      </c>
      <c r="U1918" s="3">
        <v>3.4767999999999999</v>
      </c>
      <c r="V1918" s="2">
        <f>Tabela_padrão__GM_CONTAS_PAGAR_ABERTOS[[#This Row],[PTAX DESEMB]]*Tabela_padrão__GM_CONTAS_PAGAR_ABERTOS[[#This Row],[VALOR_DOCUM]]</f>
        <v>591.05599999999993</v>
      </c>
    </row>
    <row r="1919" spans="1:22" hidden="1" x14ac:dyDescent="0.2">
      <c r="A1919" t="s">
        <v>17</v>
      </c>
      <c r="B1919" t="s">
        <v>25</v>
      </c>
      <c r="C1919" s="1">
        <v>42543</v>
      </c>
      <c r="D1919" t="s">
        <v>3031</v>
      </c>
      <c r="E1919">
        <v>13115002</v>
      </c>
      <c r="F1919" t="s">
        <v>3907</v>
      </c>
      <c r="G1919" s="4">
        <v>42566</v>
      </c>
      <c r="H1919" t="s">
        <v>21</v>
      </c>
      <c r="I1919" s="2">
        <v>49.44</v>
      </c>
      <c r="J1919">
        <v>0</v>
      </c>
      <c r="K1919" s="2">
        <v>49.44</v>
      </c>
      <c r="L1919" s="3">
        <v>1</v>
      </c>
      <c r="M1919" s="2">
        <v>49.44</v>
      </c>
      <c r="N1919" s="3">
        <f t="array" ref="N1919">$D$4</f>
        <v>3.55</v>
      </c>
      <c r="O1919" s="2">
        <f t="array" ref="O1919">IF(Tabela_padrão__GM_CONTAS_PAGAR_ABERTOS[[#This Row],[SIGLA_MOEDA]]="US$",Tabela_padrão__GM_CONTAS_PAGAR_ABERTOS[[#This Row],[VALOR_DOCUM]]*$D$4,Tabela_padrão__GM_CONTAS_PAGAR_ABERTOS[[#This Row],[SALDO_CONVERTIDO]])</f>
        <v>49.44</v>
      </c>
      <c r="P19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19" t="s">
        <v>28</v>
      </c>
      <c r="R1919" t="s">
        <v>620</v>
      </c>
      <c r="S1919" s="1">
        <v>42557</v>
      </c>
      <c r="T1919" t="s">
        <v>3908</v>
      </c>
      <c r="U1919" s="3">
        <v>3.3896999999999999</v>
      </c>
      <c r="V1919" s="2">
        <f>Tabela_padrão__GM_CONTAS_PAGAR_ABERTOS[[#This Row],[PTAX DESEMB]]*Tabela_padrão__GM_CONTAS_PAGAR_ABERTOS[[#This Row],[VALOR_DOCUM]]</f>
        <v>167.58676799999998</v>
      </c>
    </row>
    <row r="1920" spans="1:22" hidden="1" x14ac:dyDescent="0.2">
      <c r="A1920" t="s">
        <v>45</v>
      </c>
      <c r="B1920" t="s">
        <v>25</v>
      </c>
      <c r="C1920" s="1">
        <v>42556</v>
      </c>
      <c r="D1920" t="s">
        <v>1061</v>
      </c>
      <c r="E1920">
        <v>13130004</v>
      </c>
      <c r="F1920" t="s">
        <v>3909</v>
      </c>
      <c r="G1920" s="4">
        <v>42560</v>
      </c>
      <c r="H1920" t="s">
        <v>21</v>
      </c>
      <c r="I1920" s="2">
        <v>1746.6</v>
      </c>
      <c r="J1920">
        <v>0</v>
      </c>
      <c r="K1920" s="2">
        <v>1746.6</v>
      </c>
      <c r="L1920" s="3">
        <v>1</v>
      </c>
      <c r="M1920" s="2">
        <v>1746.6</v>
      </c>
      <c r="N1920" s="3">
        <f t="array" ref="N1920">$D$4</f>
        <v>3.55</v>
      </c>
      <c r="O1920" s="2">
        <f t="array" ref="O1920">IF(Tabela_padrão__GM_CONTAS_PAGAR_ABERTOS[[#This Row],[SIGLA_MOEDA]]="US$",Tabela_padrão__GM_CONTAS_PAGAR_ABERTOS[[#This Row],[VALOR_DOCUM]]*$D$4,Tabela_padrão__GM_CONTAS_PAGAR_ABERTOS[[#This Row],[SALDO_CONVERTIDO]])</f>
        <v>1746.6</v>
      </c>
      <c r="P19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0" t="s">
        <v>28</v>
      </c>
      <c r="R1920" t="s">
        <v>3910</v>
      </c>
      <c r="S1920" s="1">
        <v>42557</v>
      </c>
      <c r="T1920" t="s">
        <v>3911</v>
      </c>
      <c r="U1920" s="3">
        <v>3.2480000000000002</v>
      </c>
      <c r="V1920" s="2">
        <f>Tabela_padrão__GM_CONTAS_PAGAR_ABERTOS[[#This Row],[PTAX DESEMB]]*Tabela_padrão__GM_CONTAS_PAGAR_ABERTOS[[#This Row],[VALOR_DOCUM]]</f>
        <v>5672.9567999999999</v>
      </c>
    </row>
    <row r="1921" spans="1:22" hidden="1" x14ac:dyDescent="0.2">
      <c r="A1921" t="s">
        <v>17</v>
      </c>
      <c r="B1921" t="s">
        <v>80</v>
      </c>
      <c r="C1921" s="1">
        <v>42555</v>
      </c>
      <c r="D1921" t="s">
        <v>735</v>
      </c>
      <c r="E1921">
        <v>13106007</v>
      </c>
      <c r="F1921" t="s">
        <v>3912</v>
      </c>
      <c r="G1921" s="4">
        <v>42571</v>
      </c>
      <c r="H1921" t="s">
        <v>21</v>
      </c>
      <c r="I1921" s="2">
        <v>14277.55</v>
      </c>
      <c r="J1921">
        <v>0</v>
      </c>
      <c r="K1921" s="2">
        <v>14277.55</v>
      </c>
      <c r="L1921" s="3">
        <v>1</v>
      </c>
      <c r="M1921" s="2">
        <v>14277.55</v>
      </c>
      <c r="N1921" s="3">
        <f t="array" ref="N1921">$D$4</f>
        <v>3.55</v>
      </c>
      <c r="O1921" s="2">
        <f t="array" ref="O1921">IF(Tabela_padrão__GM_CONTAS_PAGAR_ABERTOS[[#This Row],[SIGLA_MOEDA]]="US$",Tabela_padrão__GM_CONTAS_PAGAR_ABERTOS[[#This Row],[VALOR_DOCUM]]*$D$4,Tabela_padrão__GM_CONTAS_PAGAR_ABERTOS[[#This Row],[SALDO_CONVERTIDO]])</f>
        <v>14277.55</v>
      </c>
      <c r="P19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1" t="s">
        <v>864</v>
      </c>
      <c r="R1921" t="s">
        <v>3913</v>
      </c>
      <c r="S1921" s="1">
        <v>42557</v>
      </c>
      <c r="T1921" t="s">
        <v>3914</v>
      </c>
      <c r="U1921" s="3">
        <v>3.2298</v>
      </c>
      <c r="V1921" s="2">
        <f>Tabela_padrão__GM_CONTAS_PAGAR_ABERTOS[[#This Row],[PTAX DESEMB]]*Tabela_padrão__GM_CONTAS_PAGAR_ABERTOS[[#This Row],[VALOR_DOCUM]]</f>
        <v>46113.630989999998</v>
      </c>
    </row>
    <row r="1922" spans="1:22" hidden="1" x14ac:dyDescent="0.2">
      <c r="A1922" t="s">
        <v>17</v>
      </c>
      <c r="B1922" t="s">
        <v>25</v>
      </c>
      <c r="C1922" s="1">
        <v>42555</v>
      </c>
      <c r="D1922" t="s">
        <v>735</v>
      </c>
      <c r="E1922">
        <v>13106007</v>
      </c>
      <c r="F1922" t="s">
        <v>3915</v>
      </c>
      <c r="G1922" s="4">
        <v>42571</v>
      </c>
      <c r="H1922" t="s">
        <v>21</v>
      </c>
      <c r="I1922" s="2">
        <v>64771.34</v>
      </c>
      <c r="J1922">
        <v>0</v>
      </c>
      <c r="K1922" s="2">
        <v>64771.34</v>
      </c>
      <c r="L1922" s="3">
        <v>1</v>
      </c>
      <c r="M1922" s="2">
        <v>64771.34</v>
      </c>
      <c r="N1922" s="3">
        <f t="array" ref="N1922">$D$4</f>
        <v>3.55</v>
      </c>
      <c r="O1922" s="2">
        <f t="array" ref="O1922">IF(Tabela_padrão__GM_CONTAS_PAGAR_ABERTOS[[#This Row],[SIGLA_MOEDA]]="US$",Tabela_padrão__GM_CONTAS_PAGAR_ABERTOS[[#This Row],[VALOR_DOCUM]]*$D$4,Tabela_padrão__GM_CONTAS_PAGAR_ABERTOS[[#This Row],[SALDO_CONVERTIDO]])</f>
        <v>64771.34</v>
      </c>
      <c r="P19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2" t="s">
        <v>864</v>
      </c>
      <c r="R1922" t="s">
        <v>3913</v>
      </c>
      <c r="S1922" s="1">
        <v>42557</v>
      </c>
      <c r="T1922" t="s">
        <v>3916</v>
      </c>
      <c r="U1922" s="3">
        <v>3.2298</v>
      </c>
      <c r="V1922" s="2">
        <f>Tabela_padrão__GM_CONTAS_PAGAR_ABERTOS[[#This Row],[PTAX DESEMB]]*Tabela_padrão__GM_CONTAS_PAGAR_ABERTOS[[#This Row],[VALOR_DOCUM]]</f>
        <v>209198.47393199999</v>
      </c>
    </row>
    <row r="1923" spans="1:22" hidden="1" x14ac:dyDescent="0.2">
      <c r="A1923" t="s">
        <v>45</v>
      </c>
      <c r="B1923" t="s">
        <v>18</v>
      </c>
      <c r="C1923" s="1">
        <v>42550</v>
      </c>
      <c r="D1923" t="s">
        <v>787</v>
      </c>
      <c r="E1923">
        <v>13140014</v>
      </c>
      <c r="F1923" t="s">
        <v>3917</v>
      </c>
      <c r="G1923" s="4">
        <v>42551</v>
      </c>
      <c r="H1923" t="s">
        <v>21</v>
      </c>
      <c r="I1923" s="2">
        <v>2497.6</v>
      </c>
      <c r="J1923">
        <v>0</v>
      </c>
      <c r="K1923" s="2">
        <v>2497.6</v>
      </c>
      <c r="L1923" s="3">
        <v>1</v>
      </c>
      <c r="M1923" s="2">
        <v>2497.6</v>
      </c>
      <c r="N1923" s="3">
        <f t="array" ref="N1923">$D$4</f>
        <v>3.55</v>
      </c>
      <c r="O1923" s="2">
        <f t="array" ref="O1923">IF(Tabela_padrão__GM_CONTAS_PAGAR_ABERTOS[[#This Row],[SIGLA_MOEDA]]="US$",Tabela_padrão__GM_CONTAS_PAGAR_ABERTOS[[#This Row],[VALOR_DOCUM]]*$D$4,Tabela_padrão__GM_CONTAS_PAGAR_ABERTOS[[#This Row],[SALDO_CONVERTIDO]])</f>
        <v>2497.6</v>
      </c>
      <c r="P19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3" t="s">
        <v>3205</v>
      </c>
      <c r="R1923" t="s">
        <v>3918</v>
      </c>
      <c r="S1923" s="1">
        <v>42557</v>
      </c>
      <c r="T1923" t="s">
        <v>3919</v>
      </c>
      <c r="U1923" s="3">
        <v>3.3267000000000002</v>
      </c>
      <c r="V1923" s="2">
        <f>Tabela_padrão__GM_CONTAS_PAGAR_ABERTOS[[#This Row],[PTAX DESEMB]]*Tabela_padrão__GM_CONTAS_PAGAR_ABERTOS[[#This Row],[VALOR_DOCUM]]</f>
        <v>8308.7659199999998</v>
      </c>
    </row>
    <row r="1924" spans="1:22" hidden="1" x14ac:dyDescent="0.2">
      <c r="A1924" t="s">
        <v>17</v>
      </c>
      <c r="B1924" t="s">
        <v>80</v>
      </c>
      <c r="C1924" s="1">
        <v>42544</v>
      </c>
      <c r="D1924" t="s">
        <v>668</v>
      </c>
      <c r="E1924">
        <v>13115016</v>
      </c>
      <c r="F1924" t="s">
        <v>3920</v>
      </c>
      <c r="G1924" s="4">
        <v>42576</v>
      </c>
      <c r="H1924" t="s">
        <v>21</v>
      </c>
      <c r="I1924" s="2">
        <v>81</v>
      </c>
      <c r="J1924">
        <v>0</v>
      </c>
      <c r="K1924" s="2">
        <v>81</v>
      </c>
      <c r="L1924" s="3">
        <v>1</v>
      </c>
      <c r="M1924" s="2">
        <v>81</v>
      </c>
      <c r="N1924" s="3">
        <f t="array" ref="N1924">$D$4</f>
        <v>3.55</v>
      </c>
      <c r="O1924" s="2">
        <f t="array" ref="O1924">IF(Tabela_padrão__GM_CONTAS_PAGAR_ABERTOS[[#This Row],[SIGLA_MOEDA]]="US$",Tabela_padrão__GM_CONTAS_PAGAR_ABERTOS[[#This Row],[VALOR_DOCUM]]*$D$4,Tabela_padrão__GM_CONTAS_PAGAR_ABERTOS[[#This Row],[SALDO_CONVERTIDO]])</f>
        <v>81</v>
      </c>
      <c r="P19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4" t="s">
        <v>28</v>
      </c>
      <c r="R1924" t="s">
        <v>979</v>
      </c>
      <c r="S1924" s="1">
        <v>42557</v>
      </c>
      <c r="T1924" t="s">
        <v>3921</v>
      </c>
      <c r="U1924" s="3">
        <v>3.3883000000000001</v>
      </c>
      <c r="V1924" s="2">
        <f>Tabela_padrão__GM_CONTAS_PAGAR_ABERTOS[[#This Row],[PTAX DESEMB]]*Tabela_padrão__GM_CONTAS_PAGAR_ABERTOS[[#This Row],[VALOR_DOCUM]]</f>
        <v>274.45229999999998</v>
      </c>
    </row>
    <row r="1925" spans="1:22" hidden="1" x14ac:dyDescent="0.2">
      <c r="A1925" t="s">
        <v>17</v>
      </c>
      <c r="B1925" t="s">
        <v>80</v>
      </c>
      <c r="C1925" s="1">
        <v>42544</v>
      </c>
      <c r="D1925" t="s">
        <v>1810</v>
      </c>
      <c r="E1925">
        <v>13115016</v>
      </c>
      <c r="F1925" t="s">
        <v>3922</v>
      </c>
      <c r="G1925" s="4">
        <v>42570</v>
      </c>
      <c r="H1925" t="s">
        <v>21</v>
      </c>
      <c r="I1925" s="2">
        <v>65</v>
      </c>
      <c r="J1925">
        <v>0</v>
      </c>
      <c r="K1925" s="2">
        <v>65</v>
      </c>
      <c r="L1925" s="3">
        <v>1</v>
      </c>
      <c r="M1925" s="2">
        <v>65</v>
      </c>
      <c r="N1925" s="3">
        <f t="array" ref="N1925">$D$4</f>
        <v>3.55</v>
      </c>
      <c r="O1925" s="2">
        <f t="array" ref="O1925">IF(Tabela_padrão__GM_CONTAS_PAGAR_ABERTOS[[#This Row],[SIGLA_MOEDA]]="US$",Tabela_padrão__GM_CONTAS_PAGAR_ABERTOS[[#This Row],[VALOR_DOCUM]]*$D$4,Tabela_padrão__GM_CONTAS_PAGAR_ABERTOS[[#This Row],[SALDO_CONVERTIDO]])</f>
        <v>65</v>
      </c>
      <c r="P19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5" t="s">
        <v>28</v>
      </c>
      <c r="R1925" t="s">
        <v>3923</v>
      </c>
      <c r="S1925" s="1">
        <v>42557</v>
      </c>
      <c r="T1925" t="s">
        <v>3924</v>
      </c>
      <c r="U1925" s="3">
        <v>3.3883000000000001</v>
      </c>
      <c r="V1925" s="2">
        <f>Tabela_padrão__GM_CONTAS_PAGAR_ABERTOS[[#This Row],[PTAX DESEMB]]*Tabela_padrão__GM_CONTAS_PAGAR_ABERTOS[[#This Row],[VALOR_DOCUM]]</f>
        <v>220.23949999999999</v>
      </c>
    </row>
    <row r="1926" spans="1:22" hidden="1" x14ac:dyDescent="0.2">
      <c r="A1926" t="s">
        <v>17</v>
      </c>
      <c r="B1926" t="s">
        <v>25</v>
      </c>
      <c r="C1926" s="1">
        <v>42542</v>
      </c>
      <c r="D1926" t="s">
        <v>3925</v>
      </c>
      <c r="E1926">
        <v>13115016</v>
      </c>
      <c r="F1926" t="s">
        <v>3926</v>
      </c>
      <c r="G1926" s="4">
        <v>42571</v>
      </c>
      <c r="H1926" t="s">
        <v>21</v>
      </c>
      <c r="I1926" s="2">
        <v>15</v>
      </c>
      <c r="J1926">
        <v>0</v>
      </c>
      <c r="K1926" s="2">
        <v>15</v>
      </c>
      <c r="L1926" s="3">
        <v>1</v>
      </c>
      <c r="M1926" s="2">
        <v>15</v>
      </c>
      <c r="N1926" s="3">
        <f t="array" ref="N1926">$D$4</f>
        <v>3.55</v>
      </c>
      <c r="O1926" s="2">
        <f t="array" ref="O1926">IF(Tabela_padrão__GM_CONTAS_PAGAR_ABERTOS[[#This Row],[SIGLA_MOEDA]]="US$",Tabela_padrão__GM_CONTAS_PAGAR_ABERTOS[[#This Row],[VALOR_DOCUM]]*$D$4,Tabela_padrão__GM_CONTAS_PAGAR_ABERTOS[[#This Row],[SALDO_CONVERTIDO]])</f>
        <v>15</v>
      </c>
      <c r="P19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6" t="s">
        <v>28</v>
      </c>
      <c r="R1926" t="s">
        <v>657</v>
      </c>
      <c r="S1926" s="1">
        <v>42557</v>
      </c>
      <c r="T1926" t="s">
        <v>3927</v>
      </c>
      <c r="U1926" s="3">
        <v>3.3835000000000002</v>
      </c>
      <c r="V1926" s="2">
        <f>Tabela_padrão__GM_CONTAS_PAGAR_ABERTOS[[#This Row],[PTAX DESEMB]]*Tabela_padrão__GM_CONTAS_PAGAR_ABERTOS[[#This Row],[VALOR_DOCUM]]</f>
        <v>50.752500000000005</v>
      </c>
    </row>
    <row r="1927" spans="1:22" hidden="1" x14ac:dyDescent="0.2">
      <c r="A1927" t="s">
        <v>17</v>
      </c>
      <c r="B1927" t="s">
        <v>25</v>
      </c>
      <c r="C1927" s="1">
        <v>42542</v>
      </c>
      <c r="D1927" t="s">
        <v>642</v>
      </c>
      <c r="E1927">
        <v>13115016</v>
      </c>
      <c r="F1927" t="s">
        <v>3928</v>
      </c>
      <c r="G1927" s="4">
        <v>42581</v>
      </c>
      <c r="H1927" t="s">
        <v>21</v>
      </c>
      <c r="I1927" s="2">
        <v>6762.1</v>
      </c>
      <c r="J1927">
        <v>0</v>
      </c>
      <c r="K1927" s="2">
        <v>6762.1</v>
      </c>
      <c r="L1927" s="3">
        <v>1</v>
      </c>
      <c r="M1927" s="2">
        <v>6762.1</v>
      </c>
      <c r="N1927" s="3">
        <f t="array" ref="N1927">$D$4</f>
        <v>3.55</v>
      </c>
      <c r="O1927" s="2">
        <f t="array" ref="O1927">IF(Tabela_padrão__GM_CONTAS_PAGAR_ABERTOS[[#This Row],[SIGLA_MOEDA]]="US$",Tabela_padrão__GM_CONTAS_PAGAR_ABERTOS[[#This Row],[VALOR_DOCUM]]*$D$4,Tabela_padrão__GM_CONTAS_PAGAR_ABERTOS[[#This Row],[SALDO_CONVERTIDO]])</f>
        <v>6762.1</v>
      </c>
      <c r="P19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7" t="s">
        <v>28</v>
      </c>
      <c r="R1927" t="s">
        <v>657</v>
      </c>
      <c r="S1927" s="1">
        <v>42557</v>
      </c>
      <c r="T1927" t="s">
        <v>3929</v>
      </c>
      <c r="U1927" s="3">
        <v>3.3835000000000002</v>
      </c>
      <c r="V1927" s="2">
        <f>Tabela_padrão__GM_CONTAS_PAGAR_ABERTOS[[#This Row],[PTAX DESEMB]]*Tabela_padrão__GM_CONTAS_PAGAR_ABERTOS[[#This Row],[VALOR_DOCUM]]</f>
        <v>22879.565350000001</v>
      </c>
    </row>
    <row r="1928" spans="1:22" hidden="1" x14ac:dyDescent="0.2">
      <c r="A1928" t="s">
        <v>17</v>
      </c>
      <c r="B1928" t="s">
        <v>25</v>
      </c>
      <c r="C1928" s="1">
        <v>42542</v>
      </c>
      <c r="D1928" t="s">
        <v>655</v>
      </c>
      <c r="E1928">
        <v>13115016</v>
      </c>
      <c r="F1928" t="s">
        <v>3930</v>
      </c>
      <c r="G1928" s="4">
        <v>42561</v>
      </c>
      <c r="H1928" t="s">
        <v>21</v>
      </c>
      <c r="I1928" s="2">
        <v>50.7</v>
      </c>
      <c r="J1928">
        <v>0</v>
      </c>
      <c r="K1928" s="2">
        <v>50.7</v>
      </c>
      <c r="L1928" s="3">
        <v>1</v>
      </c>
      <c r="M1928" s="2">
        <v>50.7</v>
      </c>
      <c r="N1928" s="3">
        <f t="array" ref="N1928">$D$4</f>
        <v>3.55</v>
      </c>
      <c r="O1928" s="2">
        <f t="array" ref="O1928">IF(Tabela_padrão__GM_CONTAS_PAGAR_ABERTOS[[#This Row],[SIGLA_MOEDA]]="US$",Tabela_padrão__GM_CONTAS_PAGAR_ABERTOS[[#This Row],[VALOR_DOCUM]]*$D$4,Tabela_padrão__GM_CONTAS_PAGAR_ABERTOS[[#This Row],[SALDO_CONVERTIDO]])</f>
        <v>50.7</v>
      </c>
      <c r="P19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8" t="s">
        <v>28</v>
      </c>
      <c r="R1928" t="s">
        <v>657</v>
      </c>
      <c r="S1928" s="1">
        <v>42557</v>
      </c>
      <c r="T1928" t="s">
        <v>3931</v>
      </c>
      <c r="U1928" s="3">
        <v>3.3835000000000002</v>
      </c>
      <c r="V1928" s="2">
        <f>Tabela_padrão__GM_CONTAS_PAGAR_ABERTOS[[#This Row],[PTAX DESEMB]]*Tabela_padrão__GM_CONTAS_PAGAR_ABERTOS[[#This Row],[VALOR_DOCUM]]</f>
        <v>171.54345000000001</v>
      </c>
    </row>
    <row r="1929" spans="1:22" hidden="1" x14ac:dyDescent="0.2">
      <c r="A1929" t="s">
        <v>17</v>
      </c>
      <c r="B1929" t="s">
        <v>25</v>
      </c>
      <c r="C1929" s="1">
        <v>42549</v>
      </c>
      <c r="D1929" t="s">
        <v>655</v>
      </c>
      <c r="E1929">
        <v>13115016</v>
      </c>
      <c r="F1929" t="s">
        <v>3932</v>
      </c>
      <c r="G1929" s="4">
        <v>42561</v>
      </c>
      <c r="H1929" t="s">
        <v>21</v>
      </c>
      <c r="I1929" s="2">
        <v>7.25</v>
      </c>
      <c r="J1929">
        <v>0</v>
      </c>
      <c r="K1929" s="2">
        <v>7.25</v>
      </c>
      <c r="L1929" s="3">
        <v>1</v>
      </c>
      <c r="M1929" s="2">
        <v>7.25</v>
      </c>
      <c r="N1929" s="3">
        <f t="array" ref="N1929">$D$4</f>
        <v>3.55</v>
      </c>
      <c r="O1929" s="2">
        <f t="array" ref="O1929">IF(Tabela_padrão__GM_CONTAS_PAGAR_ABERTOS[[#This Row],[SIGLA_MOEDA]]="US$",Tabela_padrão__GM_CONTAS_PAGAR_ABERTOS[[#This Row],[VALOR_DOCUM]]*$D$4,Tabela_padrão__GM_CONTAS_PAGAR_ABERTOS[[#This Row],[SALDO_CONVERTIDO]])</f>
        <v>7.25</v>
      </c>
      <c r="P19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29" t="s">
        <v>28</v>
      </c>
      <c r="R1929" t="s">
        <v>819</v>
      </c>
      <c r="S1929" s="1">
        <v>42557</v>
      </c>
      <c r="T1929" t="s">
        <v>3933</v>
      </c>
      <c r="U1929" s="3">
        <v>3.3934000000000002</v>
      </c>
      <c r="V1929" s="2">
        <f>Tabela_padrão__GM_CONTAS_PAGAR_ABERTOS[[#This Row],[PTAX DESEMB]]*Tabela_padrão__GM_CONTAS_PAGAR_ABERTOS[[#This Row],[VALOR_DOCUM]]</f>
        <v>24.602150000000002</v>
      </c>
    </row>
    <row r="1930" spans="1:22" hidden="1" x14ac:dyDescent="0.2">
      <c r="A1930" t="s">
        <v>17</v>
      </c>
      <c r="B1930" t="s">
        <v>25</v>
      </c>
      <c r="C1930" s="1">
        <v>42549</v>
      </c>
      <c r="D1930" t="s">
        <v>2283</v>
      </c>
      <c r="E1930">
        <v>13115016</v>
      </c>
      <c r="F1930" t="s">
        <v>3934</v>
      </c>
      <c r="G1930" s="4">
        <v>42561</v>
      </c>
      <c r="H1930" t="s">
        <v>21</v>
      </c>
      <c r="I1930" s="2">
        <v>579</v>
      </c>
      <c r="J1930">
        <v>0</v>
      </c>
      <c r="K1930" s="2">
        <v>579</v>
      </c>
      <c r="L1930" s="3">
        <v>1</v>
      </c>
      <c r="M1930" s="2">
        <v>579</v>
      </c>
      <c r="N1930" s="3">
        <f t="array" ref="N1930">$D$4</f>
        <v>3.55</v>
      </c>
      <c r="O1930" s="2">
        <f t="array" ref="O1930">IF(Tabela_padrão__GM_CONTAS_PAGAR_ABERTOS[[#This Row],[SIGLA_MOEDA]]="US$",Tabela_padrão__GM_CONTAS_PAGAR_ABERTOS[[#This Row],[VALOR_DOCUM]]*$D$4,Tabela_padrão__GM_CONTAS_PAGAR_ABERTOS[[#This Row],[SALDO_CONVERTIDO]])</f>
        <v>579</v>
      </c>
      <c r="P19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0" t="s">
        <v>28</v>
      </c>
      <c r="R1930" t="s">
        <v>3935</v>
      </c>
      <c r="S1930" s="1">
        <v>42557</v>
      </c>
      <c r="T1930" t="s">
        <v>3936</v>
      </c>
      <c r="U1930" s="3">
        <v>3.3934000000000002</v>
      </c>
      <c r="V1930" s="2">
        <f>Tabela_padrão__GM_CONTAS_PAGAR_ABERTOS[[#This Row],[PTAX DESEMB]]*Tabela_padrão__GM_CONTAS_PAGAR_ABERTOS[[#This Row],[VALOR_DOCUM]]</f>
        <v>1964.7786000000001</v>
      </c>
    </row>
    <row r="1931" spans="1:22" hidden="1" x14ac:dyDescent="0.2">
      <c r="A1931" t="s">
        <v>17</v>
      </c>
      <c r="B1931" t="s">
        <v>25</v>
      </c>
      <c r="C1931" s="1">
        <v>42549</v>
      </c>
      <c r="D1931" t="s">
        <v>760</v>
      </c>
      <c r="E1931">
        <v>13115005</v>
      </c>
      <c r="F1931" t="s">
        <v>3937</v>
      </c>
      <c r="G1931" s="4">
        <v>42571</v>
      </c>
      <c r="H1931" t="s">
        <v>21</v>
      </c>
      <c r="I1931" s="2">
        <v>20680</v>
      </c>
      <c r="J1931">
        <v>0</v>
      </c>
      <c r="K1931" s="2">
        <v>20680</v>
      </c>
      <c r="L1931" s="3">
        <v>1</v>
      </c>
      <c r="M1931" s="2">
        <v>20680</v>
      </c>
      <c r="N1931" s="3">
        <f t="array" ref="N1931">$D$4</f>
        <v>3.55</v>
      </c>
      <c r="O1931" s="2">
        <f t="array" ref="O1931">IF(Tabela_padrão__GM_CONTAS_PAGAR_ABERTOS[[#This Row],[SIGLA_MOEDA]]="US$",Tabela_padrão__GM_CONTAS_PAGAR_ABERTOS[[#This Row],[VALOR_DOCUM]]*$D$4,Tabela_padrão__GM_CONTAS_PAGAR_ABERTOS[[#This Row],[SALDO_CONVERTIDO]])</f>
        <v>20680</v>
      </c>
      <c r="P19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1" t="s">
        <v>28</v>
      </c>
      <c r="R1931" t="s">
        <v>3938</v>
      </c>
      <c r="S1931" s="1">
        <v>42557</v>
      </c>
      <c r="T1931" t="s">
        <v>3939</v>
      </c>
      <c r="U1931" s="3">
        <v>3.3934000000000002</v>
      </c>
      <c r="V1931" s="2">
        <f>Tabela_padrão__GM_CONTAS_PAGAR_ABERTOS[[#This Row],[PTAX DESEMB]]*Tabela_padrão__GM_CONTAS_PAGAR_ABERTOS[[#This Row],[VALOR_DOCUM]]</f>
        <v>70175.512000000002</v>
      </c>
    </row>
    <row r="1932" spans="1:22" hidden="1" x14ac:dyDescent="0.2">
      <c r="A1932" t="s">
        <v>17</v>
      </c>
      <c r="B1932" t="s">
        <v>25</v>
      </c>
      <c r="C1932" s="1">
        <v>42549</v>
      </c>
      <c r="D1932" t="s">
        <v>1536</v>
      </c>
      <c r="E1932">
        <v>13115020</v>
      </c>
      <c r="F1932" t="s">
        <v>3940</v>
      </c>
      <c r="G1932" s="4">
        <v>42566</v>
      </c>
      <c r="H1932" t="s">
        <v>21</v>
      </c>
      <c r="I1932" s="2">
        <v>1853</v>
      </c>
      <c r="J1932">
        <v>0</v>
      </c>
      <c r="K1932" s="2">
        <v>1853</v>
      </c>
      <c r="L1932" s="3">
        <v>1</v>
      </c>
      <c r="M1932" s="2">
        <v>1853</v>
      </c>
      <c r="N1932" s="3">
        <f t="array" ref="N1932">$D$4</f>
        <v>3.55</v>
      </c>
      <c r="O1932" s="2">
        <f t="array" ref="O1932">IF(Tabela_padrão__GM_CONTAS_PAGAR_ABERTOS[[#This Row],[SIGLA_MOEDA]]="US$",Tabela_padrão__GM_CONTAS_PAGAR_ABERTOS[[#This Row],[VALOR_DOCUM]]*$D$4,Tabela_padrão__GM_CONTAS_PAGAR_ABERTOS[[#This Row],[SALDO_CONVERTIDO]])</f>
        <v>1853</v>
      </c>
      <c r="P19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2" t="s">
        <v>28</v>
      </c>
      <c r="R1932" t="s">
        <v>3941</v>
      </c>
      <c r="S1932" s="1">
        <v>42557</v>
      </c>
      <c r="T1932" t="s">
        <v>3942</v>
      </c>
      <c r="U1932" s="3">
        <v>3.3934000000000002</v>
      </c>
      <c r="V1932" s="2">
        <f>Tabela_padrão__GM_CONTAS_PAGAR_ABERTOS[[#This Row],[PTAX DESEMB]]*Tabela_padrão__GM_CONTAS_PAGAR_ABERTOS[[#This Row],[VALOR_DOCUM]]</f>
        <v>6287.9702000000007</v>
      </c>
    </row>
    <row r="1933" spans="1:22" hidden="1" x14ac:dyDescent="0.2">
      <c r="A1933" t="s">
        <v>17</v>
      </c>
      <c r="B1933" t="s">
        <v>881</v>
      </c>
      <c r="C1933" s="1">
        <v>42555</v>
      </c>
      <c r="D1933" t="s">
        <v>1787</v>
      </c>
      <c r="E1933">
        <v>17101002</v>
      </c>
      <c r="F1933" t="s">
        <v>1788</v>
      </c>
      <c r="G1933" s="4">
        <v>42673</v>
      </c>
      <c r="H1933" t="s">
        <v>21</v>
      </c>
      <c r="I1933" s="2">
        <v>13375</v>
      </c>
      <c r="K1933" s="2">
        <v>13375</v>
      </c>
      <c r="L1933" s="3">
        <v>1</v>
      </c>
      <c r="M1933" s="2">
        <v>13375</v>
      </c>
      <c r="N1933" s="3">
        <f t="array" ref="N1933">$D$4</f>
        <v>3.55</v>
      </c>
      <c r="O1933" s="2">
        <f t="array" ref="O1933">IF(Tabela_padrão__GM_CONTAS_PAGAR_ABERTOS[[#This Row],[SIGLA_MOEDA]]="US$",Tabela_padrão__GM_CONTAS_PAGAR_ABERTOS[[#This Row],[VALOR_DOCUM]]*$D$4,Tabela_padrão__GM_CONTAS_PAGAR_ABERTOS[[#This Row],[SALDO_CONVERTIDO]])</f>
        <v>13375</v>
      </c>
      <c r="P19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3" t="s">
        <v>486</v>
      </c>
      <c r="R1933" t="s">
        <v>1789</v>
      </c>
      <c r="S1933" s="1">
        <v>42557</v>
      </c>
      <c r="T1933" t="s">
        <v>3943</v>
      </c>
      <c r="U1933" s="3">
        <v>3.2298</v>
      </c>
      <c r="V1933" s="2">
        <f>Tabela_padrão__GM_CONTAS_PAGAR_ABERTOS[[#This Row],[PTAX DESEMB]]*Tabela_padrão__GM_CONTAS_PAGAR_ABERTOS[[#This Row],[VALOR_DOCUM]]</f>
        <v>43198.574999999997</v>
      </c>
    </row>
    <row r="1934" spans="1:22" hidden="1" x14ac:dyDescent="0.2">
      <c r="A1934" t="s">
        <v>285</v>
      </c>
      <c r="B1934" t="s">
        <v>18</v>
      </c>
      <c r="C1934" s="1">
        <v>42543</v>
      </c>
      <c r="D1934" t="s">
        <v>595</v>
      </c>
      <c r="E1934">
        <v>17101001</v>
      </c>
      <c r="F1934" t="s">
        <v>665</v>
      </c>
      <c r="G1934" s="4">
        <v>42543</v>
      </c>
      <c r="H1934" t="s">
        <v>21</v>
      </c>
      <c r="I1934" s="2">
        <v>12396</v>
      </c>
      <c r="K1934" s="2">
        <v>12396</v>
      </c>
      <c r="L1934" s="3">
        <v>1</v>
      </c>
      <c r="M1934" s="2">
        <v>12396</v>
      </c>
      <c r="N1934" s="3">
        <f t="array" ref="N1934">$D$4</f>
        <v>3.55</v>
      </c>
      <c r="O1934" s="2">
        <f t="array" ref="O1934">IF(Tabela_padrão__GM_CONTAS_PAGAR_ABERTOS[[#This Row],[SIGLA_MOEDA]]="US$",Tabela_padrão__GM_CONTAS_PAGAR_ABERTOS[[#This Row],[VALOR_DOCUM]]*$D$4,Tabela_padrão__GM_CONTAS_PAGAR_ABERTOS[[#This Row],[SALDO_CONVERTIDO]])</f>
        <v>12396</v>
      </c>
      <c r="P19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4" t="s">
        <v>597</v>
      </c>
      <c r="R1934" t="s">
        <v>3944</v>
      </c>
      <c r="S1934" s="1">
        <v>42557</v>
      </c>
      <c r="T1934" t="s">
        <v>3945</v>
      </c>
      <c r="U1934" s="3">
        <v>3.3896999999999999</v>
      </c>
      <c r="V1934" s="2">
        <f>Tabela_padrão__GM_CONTAS_PAGAR_ABERTOS[[#This Row],[PTAX DESEMB]]*Tabela_padrão__GM_CONTAS_PAGAR_ABERTOS[[#This Row],[VALOR_DOCUM]]</f>
        <v>42018.7212</v>
      </c>
    </row>
    <row r="1935" spans="1:22" hidden="1" x14ac:dyDescent="0.2">
      <c r="A1935" t="s">
        <v>285</v>
      </c>
      <c r="B1935" t="s">
        <v>18</v>
      </c>
      <c r="C1935" s="1">
        <v>42544</v>
      </c>
      <c r="D1935" t="s">
        <v>595</v>
      </c>
      <c r="E1935">
        <v>17101001</v>
      </c>
      <c r="F1935" t="s">
        <v>3946</v>
      </c>
      <c r="G1935" s="4">
        <v>42544</v>
      </c>
      <c r="H1935" t="s">
        <v>21</v>
      </c>
      <c r="I1935" s="2">
        <v>13450</v>
      </c>
      <c r="K1935" s="2">
        <v>13450</v>
      </c>
      <c r="L1935" s="3">
        <v>1</v>
      </c>
      <c r="M1935" s="2">
        <v>13450</v>
      </c>
      <c r="N1935" s="3">
        <f t="array" ref="N1935">$D$4</f>
        <v>3.55</v>
      </c>
      <c r="O1935" s="2">
        <f t="array" ref="O1935">IF(Tabela_padrão__GM_CONTAS_PAGAR_ABERTOS[[#This Row],[SIGLA_MOEDA]]="US$",Tabela_padrão__GM_CONTAS_PAGAR_ABERTOS[[#This Row],[VALOR_DOCUM]]*$D$4,Tabela_padrão__GM_CONTAS_PAGAR_ABERTOS[[#This Row],[SALDO_CONVERTIDO]])</f>
        <v>13450</v>
      </c>
      <c r="P19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5" t="s">
        <v>597</v>
      </c>
      <c r="R1935" t="s">
        <v>3947</v>
      </c>
      <c r="S1935" s="1">
        <v>42557</v>
      </c>
      <c r="T1935" t="s">
        <v>3948</v>
      </c>
      <c r="U1935" s="3">
        <v>3.3883000000000001</v>
      </c>
      <c r="V1935" s="2">
        <f>Tabela_padrão__GM_CONTAS_PAGAR_ABERTOS[[#This Row],[PTAX DESEMB]]*Tabela_padrão__GM_CONTAS_PAGAR_ABERTOS[[#This Row],[VALOR_DOCUM]]</f>
        <v>45572.635000000002</v>
      </c>
    </row>
    <row r="1936" spans="1:22" hidden="1" x14ac:dyDescent="0.2">
      <c r="A1936" t="s">
        <v>17</v>
      </c>
      <c r="B1936" t="s">
        <v>25</v>
      </c>
      <c r="C1936" s="1">
        <v>42550</v>
      </c>
      <c r="D1936" t="s">
        <v>591</v>
      </c>
      <c r="E1936">
        <v>13115016</v>
      </c>
      <c r="F1936" t="s">
        <v>2547</v>
      </c>
      <c r="G1936" s="4">
        <v>42581</v>
      </c>
      <c r="H1936" t="s">
        <v>21</v>
      </c>
      <c r="I1936" s="2">
        <v>15000</v>
      </c>
      <c r="K1936" s="2">
        <v>15000</v>
      </c>
      <c r="L1936" s="3">
        <v>1</v>
      </c>
      <c r="M1936" s="2">
        <v>15000</v>
      </c>
      <c r="N1936" s="3">
        <f t="array" ref="N1936">$D$4</f>
        <v>3.55</v>
      </c>
      <c r="O1936" s="2">
        <f t="array" ref="O1936">IF(Tabela_padrão__GM_CONTAS_PAGAR_ABERTOS[[#This Row],[SIGLA_MOEDA]]="US$",Tabela_padrão__GM_CONTAS_PAGAR_ABERTOS[[#This Row],[VALOR_DOCUM]]*$D$4,Tabela_padrão__GM_CONTAS_PAGAR_ABERTOS[[#This Row],[SALDO_CONVERTIDO]])</f>
        <v>15000</v>
      </c>
      <c r="P19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6" t="s">
        <v>28</v>
      </c>
      <c r="R1936" t="s">
        <v>1632</v>
      </c>
      <c r="S1936" s="1">
        <v>42557</v>
      </c>
      <c r="T1936" t="s">
        <v>3949</v>
      </c>
      <c r="U1936" s="3">
        <v>3.3267000000000002</v>
      </c>
      <c r="V1936" s="2">
        <f>Tabela_padrão__GM_CONTAS_PAGAR_ABERTOS[[#This Row],[PTAX DESEMB]]*Tabela_padrão__GM_CONTAS_PAGAR_ABERTOS[[#This Row],[VALOR_DOCUM]]</f>
        <v>49900.5</v>
      </c>
    </row>
    <row r="1937" spans="1:22" hidden="1" x14ac:dyDescent="0.2">
      <c r="A1937" t="s">
        <v>285</v>
      </c>
      <c r="B1937" t="s">
        <v>18</v>
      </c>
      <c r="C1937" s="1">
        <v>42551</v>
      </c>
      <c r="D1937" t="s">
        <v>1086</v>
      </c>
      <c r="E1937">
        <v>13108005</v>
      </c>
      <c r="F1937" t="s">
        <v>3950</v>
      </c>
      <c r="G1937" s="4">
        <v>42551</v>
      </c>
      <c r="H1937" t="s">
        <v>21</v>
      </c>
      <c r="I1937" s="2">
        <v>274.18</v>
      </c>
      <c r="J1937">
        <v>0</v>
      </c>
      <c r="K1937" s="2">
        <v>274.18</v>
      </c>
      <c r="L1937" s="3">
        <v>1</v>
      </c>
      <c r="M1937" s="2">
        <v>274.18</v>
      </c>
      <c r="N1937" s="3">
        <f t="array" ref="N1937">$D$4</f>
        <v>3.55</v>
      </c>
      <c r="O1937" s="2">
        <f t="array" ref="O1937">IF(Tabela_padrão__GM_CONTAS_PAGAR_ABERTOS[[#This Row],[SIGLA_MOEDA]]="US$",Tabela_padrão__GM_CONTAS_PAGAR_ABERTOS[[#This Row],[VALOR_DOCUM]]*$D$4,Tabela_padrão__GM_CONTAS_PAGAR_ABERTOS[[#This Row],[SALDO_CONVERTIDO]])</f>
        <v>274.18</v>
      </c>
      <c r="P19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7" t="s">
        <v>1088</v>
      </c>
      <c r="R1937" t="s">
        <v>3951</v>
      </c>
      <c r="S1937" s="1">
        <v>42557</v>
      </c>
      <c r="T1937" t="s">
        <v>3952</v>
      </c>
      <c r="U1937" s="3">
        <v>3.2435</v>
      </c>
      <c r="V1937" s="2">
        <f>Tabela_padrão__GM_CONTAS_PAGAR_ABERTOS[[#This Row],[PTAX DESEMB]]*Tabela_padrão__GM_CONTAS_PAGAR_ABERTOS[[#This Row],[VALOR_DOCUM]]</f>
        <v>889.30283000000009</v>
      </c>
    </row>
    <row r="1938" spans="1:22" hidden="1" x14ac:dyDescent="0.2">
      <c r="A1938" t="s">
        <v>17</v>
      </c>
      <c r="B1938" t="s">
        <v>25</v>
      </c>
      <c r="C1938" s="1">
        <v>42552</v>
      </c>
      <c r="D1938" t="s">
        <v>655</v>
      </c>
      <c r="E1938">
        <v>13115016</v>
      </c>
      <c r="F1938" t="s">
        <v>3953</v>
      </c>
      <c r="G1938" s="4">
        <v>42566</v>
      </c>
      <c r="H1938" t="s">
        <v>21</v>
      </c>
      <c r="I1938" s="2">
        <v>658.2</v>
      </c>
      <c r="J1938">
        <v>0</v>
      </c>
      <c r="K1938" s="2">
        <v>658.2</v>
      </c>
      <c r="L1938" s="3">
        <v>1</v>
      </c>
      <c r="M1938" s="2">
        <v>658.2</v>
      </c>
      <c r="N1938" s="3">
        <f t="array" ref="N1938">$D$4</f>
        <v>3.55</v>
      </c>
      <c r="O1938" s="2">
        <f t="array" ref="O1938">IF(Tabela_padrão__GM_CONTAS_PAGAR_ABERTOS[[#This Row],[SIGLA_MOEDA]]="US$",Tabela_padrão__GM_CONTAS_PAGAR_ABERTOS[[#This Row],[VALOR_DOCUM]]*$D$4,Tabela_padrão__GM_CONTAS_PAGAR_ABERTOS[[#This Row],[SALDO_CONVERTIDO]])</f>
        <v>658.2</v>
      </c>
      <c r="P19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8" t="s">
        <v>28</v>
      </c>
      <c r="R1938" t="s">
        <v>960</v>
      </c>
      <c r="S1938" s="1">
        <v>42557</v>
      </c>
      <c r="T1938" t="s">
        <v>3954</v>
      </c>
      <c r="U1938" s="3">
        <v>3.2098</v>
      </c>
      <c r="V1938" s="2">
        <f>Tabela_padrão__GM_CONTAS_PAGAR_ABERTOS[[#This Row],[PTAX DESEMB]]*Tabela_padrão__GM_CONTAS_PAGAR_ABERTOS[[#This Row],[VALOR_DOCUM]]</f>
        <v>2112.6903600000001</v>
      </c>
    </row>
    <row r="1939" spans="1:22" hidden="1" x14ac:dyDescent="0.2">
      <c r="A1939" t="s">
        <v>17</v>
      </c>
      <c r="B1939" t="s">
        <v>25</v>
      </c>
      <c r="C1939" s="1">
        <v>42552</v>
      </c>
      <c r="D1939" t="s">
        <v>1006</v>
      </c>
      <c r="E1939">
        <v>13115016</v>
      </c>
      <c r="F1939" t="s">
        <v>3955</v>
      </c>
      <c r="G1939" s="4">
        <v>42566</v>
      </c>
      <c r="H1939" t="s">
        <v>21</v>
      </c>
      <c r="I1939" s="2">
        <v>492.69</v>
      </c>
      <c r="J1939">
        <v>0</v>
      </c>
      <c r="K1939" s="2">
        <v>492.69</v>
      </c>
      <c r="L1939" s="3">
        <v>1</v>
      </c>
      <c r="M1939" s="2">
        <v>492.69</v>
      </c>
      <c r="N1939" s="3">
        <f t="array" ref="N1939">$D$4</f>
        <v>3.55</v>
      </c>
      <c r="O1939" s="2">
        <f t="array" ref="O1939">IF(Tabela_padrão__GM_CONTAS_PAGAR_ABERTOS[[#This Row],[SIGLA_MOEDA]]="US$",Tabela_padrão__GM_CONTAS_PAGAR_ABERTOS[[#This Row],[VALOR_DOCUM]]*$D$4,Tabela_padrão__GM_CONTAS_PAGAR_ABERTOS[[#This Row],[SALDO_CONVERTIDO]])</f>
        <v>492.69</v>
      </c>
      <c r="P19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39" t="s">
        <v>28</v>
      </c>
      <c r="R1939" t="s">
        <v>3956</v>
      </c>
      <c r="S1939" s="1">
        <v>42557</v>
      </c>
      <c r="T1939" t="s">
        <v>3957</v>
      </c>
      <c r="U1939" s="3">
        <v>3.2098</v>
      </c>
      <c r="V1939" s="2">
        <f>Tabela_padrão__GM_CONTAS_PAGAR_ABERTOS[[#This Row],[PTAX DESEMB]]*Tabela_padrão__GM_CONTAS_PAGAR_ABERTOS[[#This Row],[VALOR_DOCUM]]</f>
        <v>1581.4363619999999</v>
      </c>
    </row>
    <row r="1940" spans="1:22" hidden="1" x14ac:dyDescent="0.2">
      <c r="A1940" t="s">
        <v>17</v>
      </c>
      <c r="B1940" t="s">
        <v>881</v>
      </c>
      <c r="C1940" s="1">
        <v>42552</v>
      </c>
      <c r="D1940" t="s">
        <v>591</v>
      </c>
      <c r="E1940">
        <v>13115016</v>
      </c>
      <c r="F1940" t="s">
        <v>3958</v>
      </c>
      <c r="G1940" s="4">
        <v>42566</v>
      </c>
      <c r="H1940" t="s">
        <v>21</v>
      </c>
      <c r="I1940" s="2">
        <v>41.44</v>
      </c>
      <c r="J1940">
        <v>0</v>
      </c>
      <c r="K1940" s="2">
        <v>41.44</v>
      </c>
      <c r="L1940" s="3">
        <v>1</v>
      </c>
      <c r="M1940" s="2">
        <v>41.44</v>
      </c>
      <c r="N1940" s="3">
        <f t="array" ref="N1940">$D$4</f>
        <v>3.55</v>
      </c>
      <c r="O1940" s="2">
        <f t="array" ref="O1940">IF(Tabela_padrão__GM_CONTAS_PAGAR_ABERTOS[[#This Row],[SIGLA_MOEDA]]="US$",Tabela_padrão__GM_CONTAS_PAGAR_ABERTOS[[#This Row],[VALOR_DOCUM]]*$D$4,Tabela_padrão__GM_CONTAS_PAGAR_ABERTOS[[#This Row],[SALDO_CONVERTIDO]])</f>
        <v>41.44</v>
      </c>
      <c r="P19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0" t="s">
        <v>28</v>
      </c>
      <c r="R1940" t="s">
        <v>3291</v>
      </c>
      <c r="S1940" s="1">
        <v>42557</v>
      </c>
      <c r="T1940" t="s">
        <v>3959</v>
      </c>
      <c r="U1940" s="3">
        <v>3.2098</v>
      </c>
      <c r="V1940" s="2">
        <f>Tabela_padrão__GM_CONTAS_PAGAR_ABERTOS[[#This Row],[PTAX DESEMB]]*Tabela_padrão__GM_CONTAS_PAGAR_ABERTOS[[#This Row],[VALOR_DOCUM]]</f>
        <v>133.01411199999998</v>
      </c>
    </row>
    <row r="1941" spans="1:22" hidden="1" x14ac:dyDescent="0.2">
      <c r="A1941" t="s">
        <v>17</v>
      </c>
      <c r="B1941" t="s">
        <v>202</v>
      </c>
      <c r="C1941" s="1">
        <v>42557</v>
      </c>
      <c r="D1941" t="s">
        <v>901</v>
      </c>
      <c r="E1941">
        <v>13115016</v>
      </c>
      <c r="F1941" t="s">
        <v>3960</v>
      </c>
      <c r="G1941" s="4">
        <v>42577</v>
      </c>
      <c r="H1941" t="s">
        <v>21</v>
      </c>
      <c r="I1941" s="2">
        <v>245</v>
      </c>
      <c r="J1941">
        <v>0</v>
      </c>
      <c r="K1941" s="2">
        <v>245</v>
      </c>
      <c r="L1941" s="3">
        <v>1</v>
      </c>
      <c r="M1941" s="2">
        <v>245</v>
      </c>
      <c r="N1941" s="3">
        <f t="array" ref="N1941">$D$4</f>
        <v>3.55</v>
      </c>
      <c r="O1941" s="2">
        <f t="array" ref="O1941">IF(Tabela_padrão__GM_CONTAS_PAGAR_ABERTOS[[#This Row],[SIGLA_MOEDA]]="US$",Tabela_padrão__GM_CONTAS_PAGAR_ABERTOS[[#This Row],[VALOR_DOCUM]]*$D$4,Tabela_padrão__GM_CONTAS_PAGAR_ABERTOS[[#This Row],[SALDO_CONVERTIDO]])</f>
        <v>245</v>
      </c>
      <c r="P19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1" t="s">
        <v>28</v>
      </c>
      <c r="R1941" t="s">
        <v>3384</v>
      </c>
      <c r="S1941" s="1">
        <v>42557</v>
      </c>
      <c r="T1941" t="s">
        <v>3961</v>
      </c>
      <c r="U1941" s="3">
        <v>3.2904</v>
      </c>
      <c r="V1941" s="2">
        <f>Tabela_padrão__GM_CONTAS_PAGAR_ABERTOS[[#This Row],[PTAX DESEMB]]*Tabela_padrão__GM_CONTAS_PAGAR_ABERTOS[[#This Row],[VALOR_DOCUM]]</f>
        <v>806.14800000000002</v>
      </c>
    </row>
    <row r="1942" spans="1:22" hidden="1" x14ac:dyDescent="0.2">
      <c r="A1942" t="s">
        <v>17</v>
      </c>
      <c r="B1942" t="s">
        <v>160</v>
      </c>
      <c r="C1942" s="1">
        <v>42555</v>
      </c>
      <c r="D1942" t="s">
        <v>3962</v>
      </c>
      <c r="E1942">
        <v>13101010</v>
      </c>
      <c r="F1942" t="s">
        <v>3963</v>
      </c>
      <c r="G1942" s="4">
        <v>42561</v>
      </c>
      <c r="H1942" t="s">
        <v>21</v>
      </c>
      <c r="I1942" s="2">
        <v>1860.14</v>
      </c>
      <c r="J1942">
        <v>0</v>
      </c>
      <c r="K1942" s="2">
        <v>1860.14</v>
      </c>
      <c r="L1942" s="3">
        <v>1</v>
      </c>
      <c r="M1942" s="2">
        <v>1860.14</v>
      </c>
      <c r="N1942" s="3">
        <f t="array" ref="N1942">$D$4</f>
        <v>3.55</v>
      </c>
      <c r="O1942" s="2">
        <f t="array" ref="O1942">IF(Tabela_padrão__GM_CONTAS_PAGAR_ABERTOS[[#This Row],[SIGLA_MOEDA]]="US$",Tabela_padrão__GM_CONTAS_PAGAR_ABERTOS[[#This Row],[VALOR_DOCUM]]*$D$4,Tabela_padrão__GM_CONTAS_PAGAR_ABERTOS[[#This Row],[SALDO_CONVERTIDO]])</f>
        <v>1860.14</v>
      </c>
      <c r="P19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2" t="s">
        <v>1846</v>
      </c>
      <c r="R1942" t="s">
        <v>3964</v>
      </c>
      <c r="S1942" s="1">
        <v>42557</v>
      </c>
      <c r="T1942" t="s">
        <v>3965</v>
      </c>
      <c r="U1942" s="3">
        <v>3.2298</v>
      </c>
      <c r="V1942" s="2">
        <f>Tabela_padrão__GM_CONTAS_PAGAR_ABERTOS[[#This Row],[PTAX DESEMB]]*Tabela_padrão__GM_CONTAS_PAGAR_ABERTOS[[#This Row],[VALOR_DOCUM]]</f>
        <v>6007.8801720000001</v>
      </c>
    </row>
    <row r="1943" spans="1:22" hidden="1" x14ac:dyDescent="0.2">
      <c r="A1943" t="s">
        <v>17</v>
      </c>
      <c r="B1943" t="s">
        <v>25</v>
      </c>
      <c r="C1943" s="1">
        <v>42555</v>
      </c>
      <c r="D1943" t="s">
        <v>1021</v>
      </c>
      <c r="E1943">
        <v>13115002</v>
      </c>
      <c r="F1943" t="s">
        <v>3966</v>
      </c>
      <c r="G1943" s="4">
        <v>42571</v>
      </c>
      <c r="H1943" t="s">
        <v>21</v>
      </c>
      <c r="I1943" s="2">
        <v>76.5</v>
      </c>
      <c r="J1943">
        <v>0</v>
      </c>
      <c r="K1943" s="2">
        <v>76.5</v>
      </c>
      <c r="L1943" s="3">
        <v>1</v>
      </c>
      <c r="M1943" s="2">
        <v>76.5</v>
      </c>
      <c r="N1943" s="3">
        <f t="array" ref="N1943">$D$4</f>
        <v>3.55</v>
      </c>
      <c r="O1943" s="2">
        <f t="array" ref="O1943">IF(Tabela_padrão__GM_CONTAS_PAGAR_ABERTOS[[#This Row],[SIGLA_MOEDA]]="US$",Tabela_padrão__GM_CONTAS_PAGAR_ABERTOS[[#This Row],[VALOR_DOCUM]]*$D$4,Tabela_padrão__GM_CONTAS_PAGAR_ABERTOS[[#This Row],[SALDO_CONVERTIDO]])</f>
        <v>76.5</v>
      </c>
      <c r="P19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3" t="s">
        <v>28</v>
      </c>
      <c r="R1943" t="s">
        <v>3967</v>
      </c>
      <c r="S1943" s="1">
        <v>42557</v>
      </c>
      <c r="T1943" t="s">
        <v>3968</v>
      </c>
      <c r="U1943" s="3">
        <v>3.2298</v>
      </c>
      <c r="V1943" s="2">
        <f>Tabela_padrão__GM_CONTAS_PAGAR_ABERTOS[[#This Row],[PTAX DESEMB]]*Tabela_padrão__GM_CONTAS_PAGAR_ABERTOS[[#This Row],[VALOR_DOCUM]]</f>
        <v>247.0797</v>
      </c>
    </row>
    <row r="1944" spans="1:22" hidden="1" x14ac:dyDescent="0.2">
      <c r="A1944" t="s">
        <v>17</v>
      </c>
      <c r="B1944" t="s">
        <v>385</v>
      </c>
      <c r="C1944" s="1">
        <v>42543</v>
      </c>
      <c r="D1944" t="s">
        <v>3255</v>
      </c>
      <c r="E1944">
        <v>15101003</v>
      </c>
      <c r="F1944" t="s">
        <v>3969</v>
      </c>
      <c r="G1944" s="4">
        <v>42562</v>
      </c>
      <c r="H1944" t="s">
        <v>21</v>
      </c>
      <c r="I1944" s="2">
        <v>24.3</v>
      </c>
      <c r="J1944">
        <v>0</v>
      </c>
      <c r="K1944" s="2">
        <v>24.3</v>
      </c>
      <c r="L1944" s="3">
        <v>1</v>
      </c>
      <c r="M1944" s="2">
        <v>24.3</v>
      </c>
      <c r="N1944" s="3">
        <f t="array" ref="N1944">$D$4</f>
        <v>3.55</v>
      </c>
      <c r="O1944" s="2">
        <f t="array" ref="O1944">IF(Tabela_padrão__GM_CONTAS_PAGAR_ABERTOS[[#This Row],[SIGLA_MOEDA]]="US$",Tabela_padrão__GM_CONTAS_PAGAR_ABERTOS[[#This Row],[VALOR_DOCUM]]*$D$4,Tabela_padrão__GM_CONTAS_PAGAR_ABERTOS[[#This Row],[SALDO_CONVERTIDO]])</f>
        <v>24.3</v>
      </c>
      <c r="P19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4" t="s">
        <v>28</v>
      </c>
      <c r="R1944" t="s">
        <v>670</v>
      </c>
      <c r="S1944" s="1">
        <v>42557</v>
      </c>
      <c r="T1944" t="s">
        <v>3970</v>
      </c>
      <c r="U1944" s="3">
        <v>3.3896999999999999</v>
      </c>
      <c r="V1944" s="2">
        <f>Tabela_padrão__GM_CONTAS_PAGAR_ABERTOS[[#This Row],[PTAX DESEMB]]*Tabela_padrão__GM_CONTAS_PAGAR_ABERTOS[[#This Row],[VALOR_DOCUM]]</f>
        <v>82.369709999999998</v>
      </c>
    </row>
    <row r="1945" spans="1:22" hidden="1" x14ac:dyDescent="0.2">
      <c r="A1945" t="s">
        <v>17</v>
      </c>
      <c r="B1945" t="s">
        <v>80</v>
      </c>
      <c r="C1945" s="1">
        <v>42543</v>
      </c>
      <c r="D1945" t="s">
        <v>3971</v>
      </c>
      <c r="E1945">
        <v>13115026</v>
      </c>
      <c r="F1945" t="s">
        <v>3972</v>
      </c>
      <c r="G1945" s="4">
        <v>42566</v>
      </c>
      <c r="H1945" t="s">
        <v>21</v>
      </c>
      <c r="I1945" s="2">
        <v>200</v>
      </c>
      <c r="J1945">
        <v>0</v>
      </c>
      <c r="K1945" s="2">
        <v>200</v>
      </c>
      <c r="L1945" s="3">
        <v>1</v>
      </c>
      <c r="M1945" s="2">
        <v>200</v>
      </c>
      <c r="N1945" s="3">
        <f t="array" ref="N1945">$D$4</f>
        <v>3.55</v>
      </c>
      <c r="O1945" s="2">
        <f t="array" ref="O1945">IF(Tabela_padrão__GM_CONTAS_PAGAR_ABERTOS[[#This Row],[SIGLA_MOEDA]]="US$",Tabela_padrão__GM_CONTAS_PAGAR_ABERTOS[[#This Row],[VALOR_DOCUM]]*$D$4,Tabela_padrão__GM_CONTAS_PAGAR_ABERTOS[[#This Row],[SALDO_CONVERTIDO]])</f>
        <v>200</v>
      </c>
      <c r="P19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5" t="s">
        <v>28</v>
      </c>
      <c r="R1945" t="s">
        <v>3973</v>
      </c>
      <c r="S1945" s="1">
        <v>42557</v>
      </c>
      <c r="T1945" t="s">
        <v>3974</v>
      </c>
      <c r="U1945" s="3">
        <v>3.3896999999999999</v>
      </c>
      <c r="V1945" s="2">
        <f>Tabela_padrão__GM_CONTAS_PAGAR_ABERTOS[[#This Row],[PTAX DESEMB]]*Tabela_padrão__GM_CONTAS_PAGAR_ABERTOS[[#This Row],[VALOR_DOCUM]]</f>
        <v>677.93999999999994</v>
      </c>
    </row>
    <row r="1946" spans="1:22" hidden="1" x14ac:dyDescent="0.2">
      <c r="A1946" t="s">
        <v>17</v>
      </c>
      <c r="B1946" t="s">
        <v>80</v>
      </c>
      <c r="C1946" s="1">
        <v>42543</v>
      </c>
      <c r="D1946" t="s">
        <v>3320</v>
      </c>
      <c r="E1946">
        <v>13115016</v>
      </c>
      <c r="F1946" t="s">
        <v>3975</v>
      </c>
      <c r="G1946" s="4">
        <v>42565</v>
      </c>
      <c r="H1946" t="s">
        <v>21</v>
      </c>
      <c r="I1946" s="2">
        <v>147</v>
      </c>
      <c r="J1946">
        <v>0</v>
      </c>
      <c r="K1946" s="2">
        <v>147</v>
      </c>
      <c r="L1946" s="3">
        <v>1</v>
      </c>
      <c r="M1946" s="2">
        <v>147</v>
      </c>
      <c r="N1946" s="3">
        <f t="array" ref="N1946">$D$4</f>
        <v>3.55</v>
      </c>
      <c r="O1946" s="2">
        <f t="array" ref="O1946">IF(Tabela_padrão__GM_CONTAS_PAGAR_ABERTOS[[#This Row],[SIGLA_MOEDA]]="US$",Tabela_padrão__GM_CONTAS_PAGAR_ABERTOS[[#This Row],[VALOR_DOCUM]]*$D$4,Tabela_padrão__GM_CONTAS_PAGAR_ABERTOS[[#This Row],[SALDO_CONVERTIDO]])</f>
        <v>147</v>
      </c>
      <c r="P19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6" t="s">
        <v>28</v>
      </c>
      <c r="R1946" t="s">
        <v>1078</v>
      </c>
      <c r="S1946" s="1">
        <v>42557</v>
      </c>
      <c r="T1946" t="s">
        <v>3976</v>
      </c>
      <c r="U1946" s="3">
        <v>3.3896999999999999</v>
      </c>
      <c r="V1946" s="2">
        <f>Tabela_padrão__GM_CONTAS_PAGAR_ABERTOS[[#This Row],[PTAX DESEMB]]*Tabela_padrão__GM_CONTAS_PAGAR_ABERTOS[[#This Row],[VALOR_DOCUM]]</f>
        <v>498.28589999999997</v>
      </c>
    </row>
    <row r="1947" spans="1:22" hidden="1" x14ac:dyDescent="0.2">
      <c r="A1947" t="s">
        <v>17</v>
      </c>
      <c r="B1947" t="s">
        <v>80</v>
      </c>
      <c r="C1947" s="1">
        <v>42543</v>
      </c>
      <c r="D1947" t="s">
        <v>672</v>
      </c>
      <c r="E1947">
        <v>13115016</v>
      </c>
      <c r="F1947" t="s">
        <v>3977</v>
      </c>
      <c r="G1947" s="4">
        <v>42572</v>
      </c>
      <c r="H1947" t="s">
        <v>21</v>
      </c>
      <c r="I1947" s="2">
        <v>414</v>
      </c>
      <c r="J1947">
        <v>0</v>
      </c>
      <c r="K1947" s="2">
        <v>414</v>
      </c>
      <c r="L1947" s="3">
        <v>1</v>
      </c>
      <c r="M1947" s="2">
        <v>414</v>
      </c>
      <c r="N1947" s="3">
        <f t="array" ref="N1947">$D$4</f>
        <v>3.55</v>
      </c>
      <c r="O1947" s="2">
        <f t="array" ref="O1947">IF(Tabela_padrão__GM_CONTAS_PAGAR_ABERTOS[[#This Row],[SIGLA_MOEDA]]="US$",Tabela_padrão__GM_CONTAS_PAGAR_ABERTOS[[#This Row],[VALOR_DOCUM]]*$D$4,Tabela_padrão__GM_CONTAS_PAGAR_ABERTOS[[#This Row],[SALDO_CONVERTIDO]])</f>
        <v>414</v>
      </c>
      <c r="P19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7" t="s">
        <v>28</v>
      </c>
      <c r="R1947" t="s">
        <v>3978</v>
      </c>
      <c r="S1947" s="1">
        <v>42557</v>
      </c>
      <c r="T1947" t="s">
        <v>3979</v>
      </c>
      <c r="U1947" s="3">
        <v>3.3896999999999999</v>
      </c>
      <c r="V1947" s="2">
        <f>Tabela_padrão__GM_CONTAS_PAGAR_ABERTOS[[#This Row],[PTAX DESEMB]]*Tabela_padrão__GM_CONTAS_PAGAR_ABERTOS[[#This Row],[VALOR_DOCUM]]</f>
        <v>1403.3358000000001</v>
      </c>
    </row>
    <row r="1948" spans="1:22" hidden="1" x14ac:dyDescent="0.2">
      <c r="A1948" t="s">
        <v>17</v>
      </c>
      <c r="B1948" t="s">
        <v>25</v>
      </c>
      <c r="C1948" s="1">
        <v>42552</v>
      </c>
      <c r="D1948" t="s">
        <v>2442</v>
      </c>
      <c r="E1948">
        <v>13115016</v>
      </c>
      <c r="F1948" t="s">
        <v>3980</v>
      </c>
      <c r="G1948" s="4">
        <v>42573</v>
      </c>
      <c r="H1948" t="s">
        <v>21</v>
      </c>
      <c r="I1948" s="2">
        <v>300</v>
      </c>
      <c r="J1948">
        <v>0</v>
      </c>
      <c r="K1948" s="2">
        <v>300</v>
      </c>
      <c r="L1948" s="3">
        <v>1</v>
      </c>
      <c r="M1948" s="2">
        <v>300</v>
      </c>
      <c r="N1948" s="3">
        <f t="array" ref="N1948">$D$4</f>
        <v>3.55</v>
      </c>
      <c r="O1948" s="2">
        <f t="array" ref="O1948">IF(Tabela_padrão__GM_CONTAS_PAGAR_ABERTOS[[#This Row],[SIGLA_MOEDA]]="US$",Tabela_padrão__GM_CONTAS_PAGAR_ABERTOS[[#This Row],[VALOR_DOCUM]]*$D$4,Tabela_padrão__GM_CONTAS_PAGAR_ABERTOS[[#This Row],[SALDO_CONVERTIDO]])</f>
        <v>300</v>
      </c>
      <c r="P19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8" t="s">
        <v>28</v>
      </c>
      <c r="R1948" t="s">
        <v>3981</v>
      </c>
      <c r="S1948" s="1">
        <v>42557</v>
      </c>
      <c r="T1948" t="s">
        <v>3982</v>
      </c>
      <c r="U1948" s="3">
        <v>3.2098</v>
      </c>
      <c r="V1948" s="2">
        <f>Tabela_padrão__GM_CONTAS_PAGAR_ABERTOS[[#This Row],[PTAX DESEMB]]*Tabela_padrão__GM_CONTAS_PAGAR_ABERTOS[[#This Row],[VALOR_DOCUM]]</f>
        <v>962.93999999999994</v>
      </c>
    </row>
    <row r="1949" spans="1:22" hidden="1" x14ac:dyDescent="0.2">
      <c r="A1949" t="s">
        <v>17</v>
      </c>
      <c r="B1949" t="s">
        <v>25</v>
      </c>
      <c r="C1949" s="1">
        <v>42553</v>
      </c>
      <c r="D1949" t="s">
        <v>3983</v>
      </c>
      <c r="E1949">
        <v>13115014</v>
      </c>
      <c r="F1949" t="s">
        <v>3984</v>
      </c>
      <c r="G1949" s="4">
        <v>42572</v>
      </c>
      <c r="H1949" t="s">
        <v>21</v>
      </c>
      <c r="I1949" s="2">
        <v>9170</v>
      </c>
      <c r="J1949">
        <v>0</v>
      </c>
      <c r="K1949" s="2">
        <v>9170</v>
      </c>
      <c r="L1949" s="3">
        <v>1</v>
      </c>
      <c r="M1949" s="2">
        <v>9170</v>
      </c>
      <c r="N1949" s="3">
        <f t="array" ref="N1949">$D$4</f>
        <v>3.55</v>
      </c>
      <c r="O1949" s="2">
        <f t="array" ref="O1949">IF(Tabela_padrão__GM_CONTAS_PAGAR_ABERTOS[[#This Row],[SIGLA_MOEDA]]="US$",Tabela_padrão__GM_CONTAS_PAGAR_ABERTOS[[#This Row],[VALOR_DOCUM]]*$D$4,Tabela_padrão__GM_CONTAS_PAGAR_ABERTOS[[#This Row],[SALDO_CONVERTIDO]])</f>
        <v>9170</v>
      </c>
      <c r="P19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49" t="s">
        <v>28</v>
      </c>
      <c r="R1949" t="s">
        <v>960</v>
      </c>
      <c r="S1949" s="1">
        <v>42557</v>
      </c>
      <c r="T1949" t="s">
        <v>3985</v>
      </c>
      <c r="U1949" s="3">
        <v>3.2298</v>
      </c>
      <c r="V1949" s="2">
        <f>Tabela_padrão__GM_CONTAS_PAGAR_ABERTOS[[#This Row],[PTAX DESEMB]]*Tabela_padrão__GM_CONTAS_PAGAR_ABERTOS[[#This Row],[VALOR_DOCUM]]</f>
        <v>29617.266</v>
      </c>
    </row>
    <row r="1950" spans="1:22" hidden="1" x14ac:dyDescent="0.2">
      <c r="A1950" t="s">
        <v>17</v>
      </c>
      <c r="B1950" t="s">
        <v>390</v>
      </c>
      <c r="C1950" s="1">
        <v>42542</v>
      </c>
      <c r="D1950" t="s">
        <v>1807</v>
      </c>
      <c r="E1950">
        <v>13115002</v>
      </c>
      <c r="F1950" t="s">
        <v>3986</v>
      </c>
      <c r="G1950" s="4">
        <v>42571</v>
      </c>
      <c r="H1950" t="s">
        <v>21</v>
      </c>
      <c r="I1950" s="2">
        <v>130.78</v>
      </c>
      <c r="J1950">
        <v>0</v>
      </c>
      <c r="K1950" s="2">
        <v>130.78</v>
      </c>
      <c r="L1950" s="3">
        <v>1</v>
      </c>
      <c r="M1950" s="2">
        <v>130.78</v>
      </c>
      <c r="N1950" s="3">
        <f t="array" ref="N1950">$D$4</f>
        <v>3.55</v>
      </c>
      <c r="O1950" s="2">
        <f t="array" ref="O1950">IF(Tabela_padrão__GM_CONTAS_PAGAR_ABERTOS[[#This Row],[SIGLA_MOEDA]]="US$",Tabela_padrão__GM_CONTAS_PAGAR_ABERTOS[[#This Row],[VALOR_DOCUM]]*$D$4,Tabela_padrão__GM_CONTAS_PAGAR_ABERTOS[[#This Row],[SALDO_CONVERTIDO]])</f>
        <v>130.78</v>
      </c>
      <c r="P19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0" t="s">
        <v>28</v>
      </c>
      <c r="R1950" t="s">
        <v>1685</v>
      </c>
      <c r="S1950" s="1">
        <v>42557</v>
      </c>
      <c r="T1950" t="s">
        <v>3987</v>
      </c>
      <c r="U1950" s="3">
        <v>3.3835000000000002</v>
      </c>
      <c r="V1950" s="2">
        <f>Tabela_padrão__GM_CONTAS_PAGAR_ABERTOS[[#This Row],[PTAX DESEMB]]*Tabela_padrão__GM_CONTAS_PAGAR_ABERTOS[[#This Row],[VALOR_DOCUM]]</f>
        <v>442.49413000000004</v>
      </c>
    </row>
    <row r="1951" spans="1:22" hidden="1" x14ac:dyDescent="0.2">
      <c r="A1951" t="s">
        <v>17</v>
      </c>
      <c r="B1951" t="s">
        <v>25</v>
      </c>
      <c r="C1951" s="1">
        <v>42550</v>
      </c>
      <c r="D1951" t="s">
        <v>484</v>
      </c>
      <c r="E1951">
        <v>15101004</v>
      </c>
      <c r="F1951" t="s">
        <v>3988</v>
      </c>
      <c r="G1951" s="4">
        <v>42582</v>
      </c>
      <c r="H1951" t="s">
        <v>21</v>
      </c>
      <c r="I1951" s="2">
        <v>805081</v>
      </c>
      <c r="J1951">
        <v>0</v>
      </c>
      <c r="K1951" s="2">
        <v>805081</v>
      </c>
      <c r="L1951" s="3">
        <v>1</v>
      </c>
      <c r="M1951" s="2">
        <v>805081</v>
      </c>
      <c r="N1951" s="3">
        <f t="array" ref="N1951">$D$4</f>
        <v>3.55</v>
      </c>
      <c r="O1951" s="2">
        <f t="array" ref="O1951">IF(Tabela_padrão__GM_CONTAS_PAGAR_ABERTOS[[#This Row],[SIGLA_MOEDA]]="US$",Tabela_padrão__GM_CONTAS_PAGAR_ABERTOS[[#This Row],[VALOR_DOCUM]]*$D$4,Tabela_padrão__GM_CONTAS_PAGAR_ABERTOS[[#This Row],[SALDO_CONVERTIDO]])</f>
        <v>805081</v>
      </c>
      <c r="P19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1" t="s">
        <v>28</v>
      </c>
      <c r="R1951" t="s">
        <v>3989</v>
      </c>
      <c r="S1951" s="1">
        <v>42557</v>
      </c>
      <c r="T1951" t="s">
        <v>3990</v>
      </c>
      <c r="U1951" s="3">
        <v>3.3267000000000002</v>
      </c>
      <c r="V1951" s="2">
        <f>Tabela_padrão__GM_CONTAS_PAGAR_ABERTOS[[#This Row],[PTAX DESEMB]]*Tabela_padrão__GM_CONTAS_PAGAR_ABERTOS[[#This Row],[VALOR_DOCUM]]</f>
        <v>2678262.9627</v>
      </c>
    </row>
    <row r="1952" spans="1:22" hidden="1" x14ac:dyDescent="0.2">
      <c r="A1952" t="s">
        <v>17</v>
      </c>
      <c r="B1952" t="s">
        <v>881</v>
      </c>
      <c r="C1952" s="1">
        <v>42535</v>
      </c>
      <c r="D1952" t="s">
        <v>591</v>
      </c>
      <c r="E1952">
        <v>13115016</v>
      </c>
      <c r="F1952" t="s">
        <v>3991</v>
      </c>
      <c r="G1952" s="4">
        <v>42566</v>
      </c>
      <c r="H1952" t="s">
        <v>21</v>
      </c>
      <c r="I1952" s="2">
        <v>50.7</v>
      </c>
      <c r="J1952">
        <v>0</v>
      </c>
      <c r="K1952" s="2">
        <v>50.7</v>
      </c>
      <c r="L1952" s="3">
        <v>1</v>
      </c>
      <c r="M1952" s="2">
        <v>50.7</v>
      </c>
      <c r="N1952" s="3">
        <f t="array" ref="N1952">$D$4</f>
        <v>3.55</v>
      </c>
      <c r="O1952" s="2">
        <f t="array" ref="O1952">IF(Tabela_padrão__GM_CONTAS_PAGAR_ABERTOS[[#This Row],[SIGLA_MOEDA]]="US$",Tabela_padrão__GM_CONTAS_PAGAR_ABERTOS[[#This Row],[VALOR_DOCUM]]*$D$4,Tabela_padrão__GM_CONTAS_PAGAR_ABERTOS[[#This Row],[SALDO_CONVERTIDO]])</f>
        <v>50.7</v>
      </c>
      <c r="P19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2" t="s">
        <v>28</v>
      </c>
      <c r="R1952" t="s">
        <v>3215</v>
      </c>
      <c r="S1952" s="1">
        <v>42557</v>
      </c>
      <c r="T1952" t="s">
        <v>3992</v>
      </c>
      <c r="U1952" s="3">
        <v>3.4533</v>
      </c>
      <c r="V1952" s="2">
        <f>Tabela_padrão__GM_CONTAS_PAGAR_ABERTOS[[#This Row],[PTAX DESEMB]]*Tabela_padrão__GM_CONTAS_PAGAR_ABERTOS[[#This Row],[VALOR_DOCUM]]</f>
        <v>175.08231000000001</v>
      </c>
    </row>
    <row r="1953" spans="1:22" hidden="1" x14ac:dyDescent="0.2">
      <c r="A1953" t="s">
        <v>17</v>
      </c>
      <c r="B1953" t="s">
        <v>881</v>
      </c>
      <c r="C1953" s="1">
        <v>42535</v>
      </c>
      <c r="D1953" t="s">
        <v>591</v>
      </c>
      <c r="E1953">
        <v>13115016</v>
      </c>
      <c r="F1953" t="s">
        <v>3993</v>
      </c>
      <c r="G1953" s="4">
        <v>42566</v>
      </c>
      <c r="H1953" t="s">
        <v>21</v>
      </c>
      <c r="I1953" s="2">
        <v>81.87</v>
      </c>
      <c r="J1953">
        <v>0</v>
      </c>
      <c r="K1953" s="2">
        <v>81.87</v>
      </c>
      <c r="L1953" s="3">
        <v>1</v>
      </c>
      <c r="M1953" s="2">
        <v>81.87</v>
      </c>
      <c r="N1953" s="3">
        <f t="array" ref="N1953">$D$4</f>
        <v>3.55</v>
      </c>
      <c r="O1953" s="2">
        <f t="array" ref="O1953">IF(Tabela_padrão__GM_CONTAS_PAGAR_ABERTOS[[#This Row],[SIGLA_MOEDA]]="US$",Tabela_padrão__GM_CONTAS_PAGAR_ABERTOS[[#This Row],[VALOR_DOCUM]]*$D$4,Tabela_padrão__GM_CONTAS_PAGAR_ABERTOS[[#This Row],[SALDO_CONVERTIDO]])</f>
        <v>81.87</v>
      </c>
      <c r="P19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3" t="s">
        <v>28</v>
      </c>
      <c r="R1953" t="s">
        <v>657</v>
      </c>
      <c r="S1953" s="1">
        <v>42557</v>
      </c>
      <c r="T1953" t="s">
        <v>3994</v>
      </c>
      <c r="U1953" s="3">
        <v>3.4533</v>
      </c>
      <c r="V1953" s="2">
        <f>Tabela_padrão__GM_CONTAS_PAGAR_ABERTOS[[#This Row],[PTAX DESEMB]]*Tabela_padrão__GM_CONTAS_PAGAR_ABERTOS[[#This Row],[VALOR_DOCUM]]</f>
        <v>282.72167100000001</v>
      </c>
    </row>
    <row r="1954" spans="1:22" hidden="1" x14ac:dyDescent="0.2">
      <c r="A1954" t="s">
        <v>17</v>
      </c>
      <c r="B1954" t="s">
        <v>202</v>
      </c>
      <c r="C1954" s="1">
        <v>42555</v>
      </c>
      <c r="D1954" t="s">
        <v>610</v>
      </c>
      <c r="E1954">
        <v>13115006</v>
      </c>
      <c r="F1954" t="s">
        <v>3995</v>
      </c>
      <c r="G1954" s="4">
        <v>42569</v>
      </c>
      <c r="H1954" t="s">
        <v>21</v>
      </c>
      <c r="I1954" s="2">
        <v>2115.73</v>
      </c>
      <c r="J1954">
        <v>0</v>
      </c>
      <c r="K1954" s="2">
        <v>2115.73</v>
      </c>
      <c r="L1954" s="3">
        <v>1</v>
      </c>
      <c r="M1954" s="2">
        <v>2115.73</v>
      </c>
      <c r="N1954" s="3">
        <f t="array" ref="N1954">$D$4</f>
        <v>3.55</v>
      </c>
      <c r="O1954" s="2">
        <f t="array" ref="O1954">IF(Tabela_padrão__GM_CONTAS_PAGAR_ABERTOS[[#This Row],[SIGLA_MOEDA]]="US$",Tabela_padrão__GM_CONTAS_PAGAR_ABERTOS[[#This Row],[VALOR_DOCUM]]*$D$4,Tabela_padrão__GM_CONTAS_PAGAR_ABERTOS[[#This Row],[SALDO_CONVERTIDO]])</f>
        <v>2115.73</v>
      </c>
      <c r="P19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4" t="s">
        <v>28</v>
      </c>
      <c r="R1954" t="s">
        <v>3996</v>
      </c>
      <c r="S1954" s="1">
        <v>42557</v>
      </c>
      <c r="T1954" t="s">
        <v>3997</v>
      </c>
      <c r="U1954" s="3">
        <v>3.2298</v>
      </c>
      <c r="V1954" s="2">
        <f>Tabela_padrão__GM_CONTAS_PAGAR_ABERTOS[[#This Row],[PTAX DESEMB]]*Tabela_padrão__GM_CONTAS_PAGAR_ABERTOS[[#This Row],[VALOR_DOCUM]]</f>
        <v>6833.3847539999997</v>
      </c>
    </row>
    <row r="1955" spans="1:22" hidden="1" x14ac:dyDescent="0.2">
      <c r="A1955" t="s">
        <v>17</v>
      </c>
      <c r="B1955" t="s">
        <v>18</v>
      </c>
      <c r="C1955" s="1">
        <v>42551</v>
      </c>
      <c r="D1955" t="s">
        <v>285</v>
      </c>
      <c r="E1955">
        <v>19105029</v>
      </c>
      <c r="F1955" t="s">
        <v>3998</v>
      </c>
      <c r="G1955" s="4">
        <v>42571</v>
      </c>
      <c r="H1955" t="s">
        <v>21</v>
      </c>
      <c r="I1955" s="2">
        <v>508.3</v>
      </c>
      <c r="J1955">
        <v>0</v>
      </c>
      <c r="K1955" s="2">
        <v>508.3</v>
      </c>
      <c r="L1955" s="3">
        <v>1</v>
      </c>
      <c r="M1955" s="2">
        <v>508.3</v>
      </c>
      <c r="N1955" s="3">
        <f t="array" ref="N1955">$D$4</f>
        <v>3.55</v>
      </c>
      <c r="O1955" s="2">
        <f t="array" ref="O1955">IF(Tabela_padrão__GM_CONTAS_PAGAR_ABERTOS[[#This Row],[SIGLA_MOEDA]]="US$",Tabela_padrão__GM_CONTAS_PAGAR_ABERTOS[[#This Row],[VALOR_DOCUM]]*$D$4,Tabela_padrão__GM_CONTAS_PAGAR_ABERTOS[[#This Row],[SALDO_CONVERTIDO]])</f>
        <v>508.3</v>
      </c>
      <c r="P19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5" t="s">
        <v>338</v>
      </c>
      <c r="R1955" t="s">
        <v>3999</v>
      </c>
      <c r="S1955" s="1">
        <v>42557</v>
      </c>
      <c r="T1955" t="s">
        <v>4000</v>
      </c>
      <c r="U1955" s="3">
        <v>3.2435</v>
      </c>
      <c r="V1955" s="2">
        <f>Tabela_padrão__GM_CONTAS_PAGAR_ABERTOS[[#This Row],[PTAX DESEMB]]*Tabela_padrão__GM_CONTAS_PAGAR_ABERTOS[[#This Row],[VALOR_DOCUM]]</f>
        <v>1648.6710500000002</v>
      </c>
    </row>
    <row r="1956" spans="1:22" hidden="1" x14ac:dyDescent="0.2">
      <c r="A1956" t="s">
        <v>17</v>
      </c>
      <c r="B1956" t="s">
        <v>881</v>
      </c>
      <c r="C1956" s="1">
        <v>42551</v>
      </c>
      <c r="D1956" t="s">
        <v>2574</v>
      </c>
      <c r="E1956">
        <v>13103001</v>
      </c>
      <c r="F1956" t="s">
        <v>2575</v>
      </c>
      <c r="G1956" s="4">
        <v>42626</v>
      </c>
      <c r="H1956" t="s">
        <v>21</v>
      </c>
      <c r="I1956" s="2">
        <v>761.2</v>
      </c>
      <c r="K1956" s="2">
        <v>761.2</v>
      </c>
      <c r="L1956" s="3">
        <v>1</v>
      </c>
      <c r="M1956" s="2">
        <v>761.2</v>
      </c>
      <c r="N1956" s="3">
        <f t="array" ref="N1956">$D$4</f>
        <v>3.55</v>
      </c>
      <c r="O1956" s="2">
        <f t="array" ref="O1956">IF(Tabela_padrão__GM_CONTAS_PAGAR_ABERTOS[[#This Row],[SIGLA_MOEDA]]="US$",Tabela_padrão__GM_CONTAS_PAGAR_ABERTOS[[#This Row],[VALOR_DOCUM]]*$D$4,Tabela_padrão__GM_CONTAS_PAGAR_ABERTOS[[#This Row],[SALDO_CONVERTIDO]])</f>
        <v>761.2</v>
      </c>
      <c r="P19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6" t="s">
        <v>28</v>
      </c>
      <c r="R1956" t="s">
        <v>2576</v>
      </c>
      <c r="S1956" s="1">
        <v>42557</v>
      </c>
      <c r="T1956" t="s">
        <v>4001</v>
      </c>
      <c r="U1956" s="3">
        <v>3.2435</v>
      </c>
      <c r="V1956" s="2">
        <f>Tabela_padrão__GM_CONTAS_PAGAR_ABERTOS[[#This Row],[PTAX DESEMB]]*Tabela_padrão__GM_CONTAS_PAGAR_ABERTOS[[#This Row],[VALOR_DOCUM]]</f>
        <v>2468.9522000000002</v>
      </c>
    </row>
    <row r="1957" spans="1:22" hidden="1" x14ac:dyDescent="0.2">
      <c r="A1957" t="s">
        <v>17</v>
      </c>
      <c r="B1957" t="s">
        <v>25</v>
      </c>
      <c r="C1957" s="1">
        <v>42551</v>
      </c>
      <c r="D1957" t="s">
        <v>1630</v>
      </c>
      <c r="E1957">
        <v>13115016</v>
      </c>
      <c r="F1957" t="s">
        <v>4002</v>
      </c>
      <c r="G1957" s="4">
        <v>42566</v>
      </c>
      <c r="H1957" t="s">
        <v>21</v>
      </c>
      <c r="I1957" s="2">
        <v>116.6</v>
      </c>
      <c r="J1957">
        <v>0</v>
      </c>
      <c r="K1957" s="2">
        <v>116.6</v>
      </c>
      <c r="L1957" s="3">
        <v>1</v>
      </c>
      <c r="M1957" s="2">
        <v>116.6</v>
      </c>
      <c r="N1957" s="3">
        <f t="array" ref="N1957">$D$4</f>
        <v>3.55</v>
      </c>
      <c r="O1957" s="2">
        <f t="array" ref="O1957">IF(Tabela_padrão__GM_CONTAS_PAGAR_ABERTOS[[#This Row],[SIGLA_MOEDA]]="US$",Tabela_padrão__GM_CONTAS_PAGAR_ABERTOS[[#This Row],[VALOR_DOCUM]]*$D$4,Tabela_padrão__GM_CONTAS_PAGAR_ABERTOS[[#This Row],[SALDO_CONVERTIDO]])</f>
        <v>116.6</v>
      </c>
      <c r="P19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7" t="s">
        <v>28</v>
      </c>
      <c r="R1957" t="s">
        <v>682</v>
      </c>
      <c r="S1957" s="1">
        <v>42557</v>
      </c>
      <c r="T1957" t="s">
        <v>4003</v>
      </c>
      <c r="U1957" s="3">
        <v>3.2435</v>
      </c>
      <c r="V1957" s="2">
        <f>Tabela_padrão__GM_CONTAS_PAGAR_ABERTOS[[#This Row],[PTAX DESEMB]]*Tabela_padrão__GM_CONTAS_PAGAR_ABERTOS[[#This Row],[VALOR_DOCUM]]</f>
        <v>378.19209999999998</v>
      </c>
    </row>
    <row r="1958" spans="1:22" hidden="1" x14ac:dyDescent="0.2">
      <c r="A1958" t="s">
        <v>17</v>
      </c>
      <c r="B1958" t="s">
        <v>25</v>
      </c>
      <c r="C1958" s="1">
        <v>42551</v>
      </c>
      <c r="D1958" t="s">
        <v>1614</v>
      </c>
      <c r="E1958">
        <v>13115026</v>
      </c>
      <c r="F1958" t="s">
        <v>4004</v>
      </c>
      <c r="G1958" s="4">
        <v>42573</v>
      </c>
      <c r="H1958" t="s">
        <v>21</v>
      </c>
      <c r="I1958" s="2">
        <v>20.6</v>
      </c>
      <c r="J1958">
        <v>0</v>
      </c>
      <c r="K1958" s="2">
        <v>20.6</v>
      </c>
      <c r="L1958" s="3">
        <v>1</v>
      </c>
      <c r="M1958" s="2">
        <v>20.6</v>
      </c>
      <c r="N1958" s="3">
        <f t="array" ref="N1958">$D$4</f>
        <v>3.55</v>
      </c>
      <c r="O1958" s="2">
        <f t="array" ref="O1958">IF(Tabela_padrão__GM_CONTAS_PAGAR_ABERTOS[[#This Row],[SIGLA_MOEDA]]="US$",Tabela_padrão__GM_CONTAS_PAGAR_ABERTOS[[#This Row],[VALOR_DOCUM]]*$D$4,Tabela_padrão__GM_CONTAS_PAGAR_ABERTOS[[#This Row],[SALDO_CONVERTIDO]])</f>
        <v>20.6</v>
      </c>
      <c r="P19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8" t="s">
        <v>28</v>
      </c>
      <c r="R1958" t="s">
        <v>1616</v>
      </c>
      <c r="S1958" s="1">
        <v>42557</v>
      </c>
      <c r="T1958" t="s">
        <v>4005</v>
      </c>
      <c r="U1958" s="3">
        <v>3.2435</v>
      </c>
      <c r="V1958" s="2">
        <f>Tabela_padrão__GM_CONTAS_PAGAR_ABERTOS[[#This Row],[PTAX DESEMB]]*Tabela_padrão__GM_CONTAS_PAGAR_ABERTOS[[#This Row],[VALOR_DOCUM]]</f>
        <v>66.816100000000006</v>
      </c>
    </row>
    <row r="1959" spans="1:22" hidden="1" x14ac:dyDescent="0.2">
      <c r="A1959" t="s">
        <v>17</v>
      </c>
      <c r="B1959" t="s">
        <v>25</v>
      </c>
      <c r="C1959" s="1">
        <v>42551</v>
      </c>
      <c r="D1959" t="s">
        <v>954</v>
      </c>
      <c r="E1959">
        <v>15101004</v>
      </c>
      <c r="F1959" t="s">
        <v>4006</v>
      </c>
      <c r="G1959" s="4">
        <v>42558</v>
      </c>
      <c r="H1959" t="s">
        <v>21</v>
      </c>
      <c r="I1959" s="2">
        <v>1403.42</v>
      </c>
      <c r="J1959">
        <v>0</v>
      </c>
      <c r="K1959" s="2">
        <v>1403.42</v>
      </c>
      <c r="L1959" s="3">
        <v>1</v>
      </c>
      <c r="M1959" s="2">
        <v>1403.42</v>
      </c>
      <c r="N1959" s="3">
        <f t="array" ref="N1959">$D$4</f>
        <v>3.55</v>
      </c>
      <c r="O1959" s="2">
        <f t="array" ref="O1959">IF(Tabela_padrão__GM_CONTAS_PAGAR_ABERTOS[[#This Row],[SIGLA_MOEDA]]="US$",Tabela_padrão__GM_CONTAS_PAGAR_ABERTOS[[#This Row],[VALOR_DOCUM]]*$D$4,Tabela_padrão__GM_CONTAS_PAGAR_ABERTOS[[#This Row],[SALDO_CONVERTIDO]])</f>
        <v>1403.42</v>
      </c>
      <c r="P19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59" t="s">
        <v>28</v>
      </c>
      <c r="R1959" t="s">
        <v>956</v>
      </c>
      <c r="S1959" s="1">
        <v>42557</v>
      </c>
      <c r="T1959" t="s">
        <v>4007</v>
      </c>
      <c r="U1959" s="3">
        <v>3.2435</v>
      </c>
      <c r="V1959" s="2">
        <f>Tabela_padrão__GM_CONTAS_PAGAR_ABERTOS[[#This Row],[PTAX DESEMB]]*Tabela_padrão__GM_CONTAS_PAGAR_ABERTOS[[#This Row],[VALOR_DOCUM]]</f>
        <v>4551.9927700000007</v>
      </c>
    </row>
    <row r="1960" spans="1:22" hidden="1" x14ac:dyDescent="0.2">
      <c r="A1960" t="s">
        <v>17</v>
      </c>
      <c r="B1960" t="s">
        <v>25</v>
      </c>
      <c r="C1960" s="1">
        <v>42556</v>
      </c>
      <c r="D1960" t="s">
        <v>971</v>
      </c>
      <c r="E1960">
        <v>13140014</v>
      </c>
      <c r="F1960" t="s">
        <v>4008</v>
      </c>
      <c r="G1960" s="4">
        <v>42558</v>
      </c>
      <c r="H1960" t="s">
        <v>21</v>
      </c>
      <c r="I1960" s="2">
        <v>72.36</v>
      </c>
      <c r="J1960">
        <v>0</v>
      </c>
      <c r="K1960" s="2">
        <v>72.36</v>
      </c>
      <c r="L1960" s="3">
        <v>1</v>
      </c>
      <c r="M1960" s="2">
        <v>72.36</v>
      </c>
      <c r="N1960" s="3">
        <f t="array" ref="N1960">$D$4</f>
        <v>3.55</v>
      </c>
      <c r="O1960" s="2">
        <f t="array" ref="O1960">IF(Tabela_padrão__GM_CONTAS_PAGAR_ABERTOS[[#This Row],[SIGLA_MOEDA]]="US$",Tabela_padrão__GM_CONTAS_PAGAR_ABERTOS[[#This Row],[VALOR_DOCUM]]*$D$4,Tabela_padrão__GM_CONTAS_PAGAR_ABERTOS[[#This Row],[SALDO_CONVERTIDO]])</f>
        <v>72.36</v>
      </c>
      <c r="P19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0" t="s">
        <v>973</v>
      </c>
      <c r="R1960" t="s">
        <v>4009</v>
      </c>
      <c r="S1960" s="1">
        <v>42557</v>
      </c>
      <c r="T1960" t="s">
        <v>4010</v>
      </c>
      <c r="U1960" s="3">
        <v>3.2480000000000002</v>
      </c>
      <c r="V1960" s="2">
        <f>Tabela_padrão__GM_CONTAS_PAGAR_ABERTOS[[#This Row],[PTAX DESEMB]]*Tabela_padrão__GM_CONTAS_PAGAR_ABERTOS[[#This Row],[VALOR_DOCUM]]</f>
        <v>235.02528000000001</v>
      </c>
    </row>
    <row r="1961" spans="1:22" hidden="1" x14ac:dyDescent="0.2">
      <c r="A1961" t="s">
        <v>17</v>
      </c>
      <c r="B1961" t="s">
        <v>202</v>
      </c>
      <c r="C1961" s="1">
        <v>42556</v>
      </c>
      <c r="D1961" t="s">
        <v>4011</v>
      </c>
      <c r="E1961">
        <v>13115001</v>
      </c>
      <c r="F1961" t="s">
        <v>4012</v>
      </c>
      <c r="G1961" s="4">
        <v>42558</v>
      </c>
      <c r="H1961" t="s">
        <v>21</v>
      </c>
      <c r="I1961" s="2">
        <v>133</v>
      </c>
      <c r="J1961">
        <v>0</v>
      </c>
      <c r="K1961" s="2">
        <v>133</v>
      </c>
      <c r="L1961" s="3">
        <v>1</v>
      </c>
      <c r="M1961" s="2">
        <v>133</v>
      </c>
      <c r="N1961" s="3">
        <f t="array" ref="N1961">$D$4</f>
        <v>3.55</v>
      </c>
      <c r="O1961" s="2">
        <f t="array" ref="O1961">IF(Tabela_padrão__GM_CONTAS_PAGAR_ABERTOS[[#This Row],[SIGLA_MOEDA]]="US$",Tabela_padrão__GM_CONTAS_PAGAR_ABERTOS[[#This Row],[VALOR_DOCUM]]*$D$4,Tabela_padrão__GM_CONTAS_PAGAR_ABERTOS[[#This Row],[SALDO_CONVERTIDO]])</f>
        <v>133</v>
      </c>
      <c r="P19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1" t="s">
        <v>28</v>
      </c>
      <c r="R1961" t="s">
        <v>4013</v>
      </c>
      <c r="S1961" s="1">
        <v>42557</v>
      </c>
      <c r="T1961" t="s">
        <v>4014</v>
      </c>
      <c r="U1961" s="3">
        <v>3.2480000000000002</v>
      </c>
      <c r="V1961" s="2">
        <f>Tabela_padrão__GM_CONTAS_PAGAR_ABERTOS[[#This Row],[PTAX DESEMB]]*Tabela_padrão__GM_CONTAS_PAGAR_ABERTOS[[#This Row],[VALOR_DOCUM]]</f>
        <v>431.98400000000004</v>
      </c>
    </row>
    <row r="1962" spans="1:22" hidden="1" x14ac:dyDescent="0.2">
      <c r="A1962" t="s">
        <v>17</v>
      </c>
      <c r="B1962" t="s">
        <v>25</v>
      </c>
      <c r="C1962" s="1">
        <v>42552</v>
      </c>
      <c r="D1962" t="s">
        <v>705</v>
      </c>
      <c r="E1962">
        <v>15101004</v>
      </c>
      <c r="F1962" t="s">
        <v>4015</v>
      </c>
      <c r="G1962" s="4">
        <v>42563</v>
      </c>
      <c r="H1962" t="s">
        <v>21</v>
      </c>
      <c r="I1962" s="2">
        <v>1800</v>
      </c>
      <c r="J1962">
        <v>0</v>
      </c>
      <c r="K1962" s="2">
        <v>1800</v>
      </c>
      <c r="L1962" s="3">
        <v>1</v>
      </c>
      <c r="M1962" s="2">
        <v>1800</v>
      </c>
      <c r="N1962" s="3">
        <f t="array" ref="N1962">$D$4</f>
        <v>3.55</v>
      </c>
      <c r="O1962" s="2">
        <f t="array" ref="O1962">IF(Tabela_padrão__GM_CONTAS_PAGAR_ABERTOS[[#This Row],[SIGLA_MOEDA]]="US$",Tabela_padrão__GM_CONTAS_PAGAR_ABERTOS[[#This Row],[VALOR_DOCUM]]*$D$4,Tabela_padrão__GM_CONTAS_PAGAR_ABERTOS[[#This Row],[SALDO_CONVERTIDO]])</f>
        <v>1800</v>
      </c>
      <c r="P19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2" t="s">
        <v>28</v>
      </c>
      <c r="R1962" t="s">
        <v>956</v>
      </c>
      <c r="S1962" s="1">
        <v>42557</v>
      </c>
      <c r="T1962" t="s">
        <v>4016</v>
      </c>
      <c r="U1962" s="3">
        <v>3.2098</v>
      </c>
      <c r="V1962" s="2">
        <f>Tabela_padrão__GM_CONTAS_PAGAR_ABERTOS[[#This Row],[PTAX DESEMB]]*Tabela_padrão__GM_CONTAS_PAGAR_ABERTOS[[#This Row],[VALOR_DOCUM]]</f>
        <v>5777.64</v>
      </c>
    </row>
    <row r="1963" spans="1:22" hidden="1" x14ac:dyDescent="0.2">
      <c r="A1963" t="s">
        <v>17</v>
      </c>
      <c r="B1963" t="s">
        <v>80</v>
      </c>
      <c r="C1963" s="1">
        <v>42545</v>
      </c>
      <c r="D1963" t="s">
        <v>4017</v>
      </c>
      <c r="E1963">
        <v>13103001</v>
      </c>
      <c r="F1963" t="s">
        <v>4018</v>
      </c>
      <c r="G1963" s="4">
        <v>42574</v>
      </c>
      <c r="H1963" t="s">
        <v>21</v>
      </c>
      <c r="I1963" s="2">
        <v>427.5</v>
      </c>
      <c r="J1963">
        <v>0</v>
      </c>
      <c r="K1963" s="2">
        <v>427.5</v>
      </c>
      <c r="L1963" s="3">
        <v>1</v>
      </c>
      <c r="M1963" s="2">
        <v>427.5</v>
      </c>
      <c r="N1963" s="3">
        <f t="array" ref="N1963">$D$4</f>
        <v>3.55</v>
      </c>
      <c r="O1963" s="2">
        <f t="array" ref="O1963">IF(Tabela_padrão__GM_CONTAS_PAGAR_ABERTOS[[#This Row],[SIGLA_MOEDA]]="US$",Tabela_padrão__GM_CONTAS_PAGAR_ABERTOS[[#This Row],[VALOR_DOCUM]]*$D$4,Tabela_padrão__GM_CONTAS_PAGAR_ABERTOS[[#This Row],[SALDO_CONVERTIDO]])</f>
        <v>427.5</v>
      </c>
      <c r="P19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3" t="s">
        <v>28</v>
      </c>
      <c r="R1963" t="s">
        <v>4019</v>
      </c>
      <c r="S1963" s="1">
        <v>42557</v>
      </c>
      <c r="T1963" t="s">
        <v>4020</v>
      </c>
      <c r="U1963" s="3">
        <v>3.3532999999999999</v>
      </c>
      <c r="V1963" s="2">
        <f>Tabela_padrão__GM_CONTAS_PAGAR_ABERTOS[[#This Row],[PTAX DESEMB]]*Tabela_padrão__GM_CONTAS_PAGAR_ABERTOS[[#This Row],[VALOR_DOCUM]]</f>
        <v>1433.53575</v>
      </c>
    </row>
    <row r="1964" spans="1:22" hidden="1" x14ac:dyDescent="0.2">
      <c r="A1964" t="s">
        <v>17</v>
      </c>
      <c r="B1964" t="s">
        <v>80</v>
      </c>
      <c r="C1964" s="1">
        <v>42549</v>
      </c>
      <c r="D1964" t="s">
        <v>672</v>
      </c>
      <c r="E1964">
        <v>13115016</v>
      </c>
      <c r="F1964" t="s">
        <v>4021</v>
      </c>
      <c r="G1964" s="4">
        <v>42576</v>
      </c>
      <c r="H1964" t="s">
        <v>21</v>
      </c>
      <c r="I1964" s="2">
        <v>126</v>
      </c>
      <c r="J1964">
        <v>0</v>
      </c>
      <c r="K1964" s="2">
        <v>126</v>
      </c>
      <c r="L1964" s="3">
        <v>1</v>
      </c>
      <c r="M1964" s="2">
        <v>126</v>
      </c>
      <c r="N1964" s="3">
        <f t="array" ref="N1964">$D$4</f>
        <v>3.55</v>
      </c>
      <c r="O1964" s="2">
        <f t="array" ref="O1964">IF(Tabela_padrão__GM_CONTAS_PAGAR_ABERTOS[[#This Row],[SIGLA_MOEDA]]="US$",Tabela_padrão__GM_CONTAS_PAGAR_ABERTOS[[#This Row],[VALOR_DOCUM]]*$D$4,Tabela_padrão__GM_CONTAS_PAGAR_ABERTOS[[#This Row],[SALDO_CONVERTIDO]])</f>
        <v>126</v>
      </c>
      <c r="P19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4" t="s">
        <v>28</v>
      </c>
      <c r="R1964" t="s">
        <v>996</v>
      </c>
      <c r="S1964" s="1">
        <v>42557</v>
      </c>
      <c r="T1964" t="s">
        <v>4022</v>
      </c>
      <c r="U1964" s="3">
        <v>3.3934000000000002</v>
      </c>
      <c r="V1964" s="2">
        <f>Tabela_padrão__GM_CONTAS_PAGAR_ABERTOS[[#This Row],[PTAX DESEMB]]*Tabela_padrão__GM_CONTAS_PAGAR_ABERTOS[[#This Row],[VALOR_DOCUM]]</f>
        <v>427.5684</v>
      </c>
    </row>
    <row r="1965" spans="1:22" hidden="1" x14ac:dyDescent="0.2">
      <c r="A1965" t="s">
        <v>17</v>
      </c>
      <c r="B1965" t="s">
        <v>25</v>
      </c>
      <c r="C1965" s="1">
        <v>42555</v>
      </c>
      <c r="D1965" t="s">
        <v>1753</v>
      </c>
      <c r="E1965">
        <v>13115016</v>
      </c>
      <c r="F1965" t="s">
        <v>4023</v>
      </c>
      <c r="G1965" s="4">
        <v>42569</v>
      </c>
      <c r="H1965" t="s">
        <v>21</v>
      </c>
      <c r="I1965" s="2">
        <v>1106</v>
      </c>
      <c r="J1965">
        <v>0</v>
      </c>
      <c r="K1965" s="2">
        <v>1106</v>
      </c>
      <c r="L1965" s="3">
        <v>1</v>
      </c>
      <c r="M1965" s="2">
        <v>1106</v>
      </c>
      <c r="N1965" s="3">
        <f t="array" ref="N1965">$D$4</f>
        <v>3.55</v>
      </c>
      <c r="O1965" s="2">
        <f t="array" ref="O1965">IF(Tabela_padrão__GM_CONTAS_PAGAR_ABERTOS[[#This Row],[SIGLA_MOEDA]]="US$",Tabela_padrão__GM_CONTAS_PAGAR_ABERTOS[[#This Row],[VALOR_DOCUM]]*$D$4,Tabela_padrão__GM_CONTAS_PAGAR_ABERTOS[[#This Row],[SALDO_CONVERTIDO]])</f>
        <v>1106</v>
      </c>
      <c r="P19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5" t="s">
        <v>28</v>
      </c>
      <c r="R1965" t="s">
        <v>815</v>
      </c>
      <c r="S1965" s="1">
        <v>42557</v>
      </c>
      <c r="T1965" t="s">
        <v>4024</v>
      </c>
      <c r="U1965" s="3">
        <v>3.2298</v>
      </c>
      <c r="V1965" s="2">
        <f>Tabela_padrão__GM_CONTAS_PAGAR_ABERTOS[[#This Row],[PTAX DESEMB]]*Tabela_padrão__GM_CONTAS_PAGAR_ABERTOS[[#This Row],[VALOR_DOCUM]]</f>
        <v>3572.1588000000002</v>
      </c>
    </row>
    <row r="1966" spans="1:22" hidden="1" x14ac:dyDescent="0.2">
      <c r="A1966" t="s">
        <v>17</v>
      </c>
      <c r="B1966" t="s">
        <v>25</v>
      </c>
      <c r="C1966" s="1">
        <v>42555</v>
      </c>
      <c r="D1966" t="s">
        <v>933</v>
      </c>
      <c r="E1966">
        <v>13115016</v>
      </c>
      <c r="F1966" t="s">
        <v>4025</v>
      </c>
      <c r="G1966" s="4">
        <v>42571</v>
      </c>
      <c r="H1966" t="s">
        <v>21</v>
      </c>
      <c r="I1966" s="2">
        <v>203</v>
      </c>
      <c r="J1966">
        <v>0</v>
      </c>
      <c r="K1966" s="2">
        <v>203</v>
      </c>
      <c r="L1966" s="3">
        <v>1</v>
      </c>
      <c r="M1966" s="2">
        <v>203</v>
      </c>
      <c r="N1966" s="3">
        <f t="array" ref="N1966">$D$4</f>
        <v>3.55</v>
      </c>
      <c r="O1966" s="2">
        <f t="array" ref="O1966">IF(Tabela_padrão__GM_CONTAS_PAGAR_ABERTOS[[#This Row],[SIGLA_MOEDA]]="US$",Tabela_padrão__GM_CONTAS_PAGAR_ABERTOS[[#This Row],[VALOR_DOCUM]]*$D$4,Tabela_padrão__GM_CONTAS_PAGAR_ABERTOS[[#This Row],[SALDO_CONVERTIDO]])</f>
        <v>203</v>
      </c>
      <c r="P19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6" t="s">
        <v>28</v>
      </c>
      <c r="R1966" t="s">
        <v>657</v>
      </c>
      <c r="S1966" s="1">
        <v>42557</v>
      </c>
      <c r="T1966" t="s">
        <v>4026</v>
      </c>
      <c r="U1966" s="3">
        <v>3.2298</v>
      </c>
      <c r="V1966" s="2">
        <f>Tabela_padrão__GM_CONTAS_PAGAR_ABERTOS[[#This Row],[PTAX DESEMB]]*Tabela_padrão__GM_CONTAS_PAGAR_ABERTOS[[#This Row],[VALOR_DOCUM]]</f>
        <v>655.64940000000001</v>
      </c>
    </row>
    <row r="1967" spans="1:22" hidden="1" x14ac:dyDescent="0.2">
      <c r="A1967" t="s">
        <v>709</v>
      </c>
      <c r="B1967" t="s">
        <v>710</v>
      </c>
      <c r="C1967" s="1">
        <v>42555</v>
      </c>
      <c r="D1967" t="s">
        <v>783</v>
      </c>
      <c r="E1967">
        <v>13115016</v>
      </c>
      <c r="F1967" t="s">
        <v>4027</v>
      </c>
      <c r="G1967" s="4">
        <v>42581</v>
      </c>
      <c r="H1967" t="s">
        <v>21</v>
      </c>
      <c r="I1967" s="2">
        <v>415.19</v>
      </c>
      <c r="J1967">
        <v>0</v>
      </c>
      <c r="K1967" s="2">
        <v>415.19</v>
      </c>
      <c r="L1967" s="3">
        <v>1</v>
      </c>
      <c r="M1967" s="2">
        <v>415.19</v>
      </c>
      <c r="N1967" s="3">
        <f t="array" ref="N1967">$D$4</f>
        <v>3.55</v>
      </c>
      <c r="O1967" s="2">
        <f t="array" ref="O1967">IF(Tabela_padrão__GM_CONTAS_PAGAR_ABERTOS[[#This Row],[SIGLA_MOEDA]]="US$",Tabela_padrão__GM_CONTAS_PAGAR_ABERTOS[[#This Row],[VALOR_DOCUM]]*$D$4,Tabela_padrão__GM_CONTAS_PAGAR_ABERTOS[[#This Row],[SALDO_CONVERTIDO]])</f>
        <v>415.19</v>
      </c>
      <c r="P19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7" t="s">
        <v>28</v>
      </c>
      <c r="R1967" t="s">
        <v>4028</v>
      </c>
      <c r="S1967" s="1">
        <v>42557</v>
      </c>
      <c r="T1967" t="s">
        <v>4029</v>
      </c>
      <c r="U1967" s="3">
        <v>3.2298</v>
      </c>
      <c r="V1967" s="2">
        <f>Tabela_padrão__GM_CONTAS_PAGAR_ABERTOS[[#This Row],[PTAX DESEMB]]*Tabela_padrão__GM_CONTAS_PAGAR_ABERTOS[[#This Row],[VALOR_DOCUM]]</f>
        <v>1340.9806619999999</v>
      </c>
    </row>
    <row r="1968" spans="1:22" hidden="1" x14ac:dyDescent="0.2">
      <c r="A1968" t="s">
        <v>17</v>
      </c>
      <c r="B1968" t="s">
        <v>18</v>
      </c>
      <c r="C1968" s="1">
        <v>42537</v>
      </c>
      <c r="D1968" t="s">
        <v>971</v>
      </c>
      <c r="E1968">
        <v>13130021</v>
      </c>
      <c r="F1968" t="s">
        <v>4030</v>
      </c>
      <c r="G1968" s="4">
        <v>42558</v>
      </c>
      <c r="H1968" t="s">
        <v>21</v>
      </c>
      <c r="I1968" s="2">
        <v>76.62</v>
      </c>
      <c r="J1968">
        <v>0</v>
      </c>
      <c r="K1968" s="2">
        <v>76.62</v>
      </c>
      <c r="L1968" s="3">
        <v>1</v>
      </c>
      <c r="M1968" s="2">
        <v>76.62</v>
      </c>
      <c r="N1968" s="3">
        <f t="array" ref="N1968">$D$4</f>
        <v>3.55</v>
      </c>
      <c r="O1968" s="2">
        <f t="array" ref="O1968">IF(Tabela_padrão__GM_CONTAS_PAGAR_ABERTOS[[#This Row],[SIGLA_MOEDA]]="US$",Tabela_padrão__GM_CONTAS_PAGAR_ABERTOS[[#This Row],[VALOR_DOCUM]]*$D$4,Tabela_padrão__GM_CONTAS_PAGAR_ABERTOS[[#This Row],[SALDO_CONVERTIDO]])</f>
        <v>76.62</v>
      </c>
      <c r="P19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8" t="s">
        <v>973</v>
      </c>
      <c r="R1968" t="s">
        <v>4031</v>
      </c>
      <c r="S1968" s="1">
        <v>42557</v>
      </c>
      <c r="T1968" t="s">
        <v>4032</v>
      </c>
      <c r="U1968" s="3">
        <v>3.4767999999999999</v>
      </c>
      <c r="V1968" s="2">
        <f>Tabela_padrão__GM_CONTAS_PAGAR_ABERTOS[[#This Row],[PTAX DESEMB]]*Tabela_padrão__GM_CONTAS_PAGAR_ABERTOS[[#This Row],[VALOR_DOCUM]]</f>
        <v>266.39241600000003</v>
      </c>
    </row>
    <row r="1969" spans="1:22" hidden="1" x14ac:dyDescent="0.2">
      <c r="A1969" t="s">
        <v>17</v>
      </c>
      <c r="B1969" t="s">
        <v>18</v>
      </c>
      <c r="C1969" s="1">
        <v>42537</v>
      </c>
      <c r="D1969" t="s">
        <v>971</v>
      </c>
      <c r="E1969">
        <v>13130021</v>
      </c>
      <c r="F1969" t="s">
        <v>4033</v>
      </c>
      <c r="G1969" s="4">
        <v>42558</v>
      </c>
      <c r="H1969" t="s">
        <v>21</v>
      </c>
      <c r="I1969" s="2">
        <v>72.36</v>
      </c>
      <c r="J1969">
        <v>0</v>
      </c>
      <c r="K1969" s="2">
        <v>72.36</v>
      </c>
      <c r="L1969" s="3">
        <v>1</v>
      </c>
      <c r="M1969" s="2">
        <v>72.36</v>
      </c>
      <c r="N1969" s="3">
        <f t="array" ref="N1969">$D$4</f>
        <v>3.55</v>
      </c>
      <c r="O1969" s="2">
        <f t="array" ref="O1969">IF(Tabela_padrão__GM_CONTAS_PAGAR_ABERTOS[[#This Row],[SIGLA_MOEDA]]="US$",Tabela_padrão__GM_CONTAS_PAGAR_ABERTOS[[#This Row],[VALOR_DOCUM]]*$D$4,Tabela_padrão__GM_CONTAS_PAGAR_ABERTOS[[#This Row],[SALDO_CONVERTIDO]])</f>
        <v>72.36</v>
      </c>
      <c r="P19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69" t="s">
        <v>973</v>
      </c>
      <c r="R1969" t="s">
        <v>4034</v>
      </c>
      <c r="S1969" s="1">
        <v>42557</v>
      </c>
      <c r="T1969" t="s">
        <v>4035</v>
      </c>
      <c r="U1969" s="3">
        <v>3.4767999999999999</v>
      </c>
      <c r="V1969" s="2">
        <f>Tabela_padrão__GM_CONTAS_PAGAR_ABERTOS[[#This Row],[PTAX DESEMB]]*Tabela_padrão__GM_CONTAS_PAGAR_ABERTOS[[#This Row],[VALOR_DOCUM]]</f>
        <v>251.58124799999999</v>
      </c>
    </row>
    <row r="1970" spans="1:22" hidden="1" x14ac:dyDescent="0.2">
      <c r="A1970" t="s">
        <v>17</v>
      </c>
      <c r="B1970" t="s">
        <v>25</v>
      </c>
      <c r="C1970" s="1">
        <v>42549</v>
      </c>
      <c r="D1970" t="s">
        <v>967</v>
      </c>
      <c r="E1970">
        <v>13115026</v>
      </c>
      <c r="F1970" t="s">
        <v>1039</v>
      </c>
      <c r="G1970" s="4">
        <v>42594</v>
      </c>
      <c r="H1970" t="s">
        <v>21</v>
      </c>
      <c r="I1970" s="2">
        <v>193.22</v>
      </c>
      <c r="K1970" s="2">
        <v>193.22</v>
      </c>
      <c r="L1970" s="3">
        <v>1</v>
      </c>
      <c r="M1970" s="2">
        <v>193.22</v>
      </c>
      <c r="N1970" s="3">
        <f t="array" ref="N1970">$D$4</f>
        <v>3.55</v>
      </c>
      <c r="O1970" s="2">
        <f t="array" ref="O1970">IF(Tabela_padrão__GM_CONTAS_PAGAR_ABERTOS[[#This Row],[SIGLA_MOEDA]]="US$",Tabela_padrão__GM_CONTAS_PAGAR_ABERTOS[[#This Row],[VALOR_DOCUM]]*$D$4,Tabela_padrão__GM_CONTAS_PAGAR_ABERTOS[[#This Row],[SALDO_CONVERTIDO]])</f>
        <v>193.22</v>
      </c>
      <c r="P19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0" t="s">
        <v>28</v>
      </c>
      <c r="R1970" t="s">
        <v>1040</v>
      </c>
      <c r="S1970" s="1">
        <v>42557</v>
      </c>
      <c r="T1970" t="s">
        <v>4036</v>
      </c>
      <c r="U1970" s="3">
        <v>3.3934000000000002</v>
      </c>
      <c r="V1970" s="2">
        <f>Tabela_padrão__GM_CONTAS_PAGAR_ABERTOS[[#This Row],[PTAX DESEMB]]*Tabela_padrão__GM_CONTAS_PAGAR_ABERTOS[[#This Row],[VALOR_DOCUM]]</f>
        <v>655.67274800000007</v>
      </c>
    </row>
    <row r="1971" spans="1:22" hidden="1" x14ac:dyDescent="0.2">
      <c r="A1971" t="s">
        <v>17</v>
      </c>
      <c r="B1971" t="s">
        <v>25</v>
      </c>
      <c r="C1971" s="1">
        <v>42549</v>
      </c>
      <c r="D1971" t="s">
        <v>967</v>
      </c>
      <c r="E1971">
        <v>13115016</v>
      </c>
      <c r="F1971" t="s">
        <v>1042</v>
      </c>
      <c r="G1971" s="4">
        <v>42566</v>
      </c>
      <c r="H1971" t="s">
        <v>21</v>
      </c>
      <c r="I1971" s="2">
        <v>299.69</v>
      </c>
      <c r="J1971">
        <v>0</v>
      </c>
      <c r="K1971" s="2">
        <v>299.69</v>
      </c>
      <c r="L1971" s="3">
        <v>1</v>
      </c>
      <c r="M1971" s="2">
        <v>299.69</v>
      </c>
      <c r="N1971" s="3">
        <f t="array" ref="N1971">$D$4</f>
        <v>3.55</v>
      </c>
      <c r="O1971" s="2">
        <f t="array" ref="O1971">IF(Tabela_padrão__GM_CONTAS_PAGAR_ABERTOS[[#This Row],[SIGLA_MOEDA]]="US$",Tabela_padrão__GM_CONTAS_PAGAR_ABERTOS[[#This Row],[VALOR_DOCUM]]*$D$4,Tabela_padrão__GM_CONTAS_PAGAR_ABERTOS[[#This Row],[SALDO_CONVERTIDO]])</f>
        <v>299.69</v>
      </c>
      <c r="P19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1" t="s">
        <v>28</v>
      </c>
      <c r="R1971" t="s">
        <v>1043</v>
      </c>
      <c r="S1971" s="1">
        <v>42557</v>
      </c>
      <c r="T1971" t="s">
        <v>4037</v>
      </c>
      <c r="U1971" s="3">
        <v>3.3934000000000002</v>
      </c>
      <c r="V1971" s="2">
        <f>Tabela_padrão__GM_CONTAS_PAGAR_ABERTOS[[#This Row],[PTAX DESEMB]]*Tabela_padrão__GM_CONTAS_PAGAR_ABERTOS[[#This Row],[VALOR_DOCUM]]</f>
        <v>1016.9680460000001</v>
      </c>
    </row>
    <row r="1972" spans="1:22" hidden="1" x14ac:dyDescent="0.2">
      <c r="A1972" t="s">
        <v>17</v>
      </c>
      <c r="B1972" t="s">
        <v>18</v>
      </c>
      <c r="C1972" s="1">
        <v>42548</v>
      </c>
      <c r="D1972" t="s">
        <v>746</v>
      </c>
      <c r="E1972">
        <v>13130011</v>
      </c>
      <c r="F1972" t="s">
        <v>4038</v>
      </c>
      <c r="G1972" s="4">
        <v>42569</v>
      </c>
      <c r="H1972" t="s">
        <v>21</v>
      </c>
      <c r="I1972" s="2">
        <v>157.21</v>
      </c>
      <c r="J1972">
        <v>0</v>
      </c>
      <c r="K1972" s="2">
        <v>157.21</v>
      </c>
      <c r="L1972" s="3">
        <v>1</v>
      </c>
      <c r="M1972" s="2">
        <v>157.21</v>
      </c>
      <c r="N1972" s="3">
        <f t="array" ref="N1972">$D$4</f>
        <v>3.55</v>
      </c>
      <c r="O1972" s="2">
        <f t="array" ref="O1972">IF(Tabela_padrão__GM_CONTAS_PAGAR_ABERTOS[[#This Row],[SIGLA_MOEDA]]="US$",Tabela_padrão__GM_CONTAS_PAGAR_ABERTOS[[#This Row],[VALOR_DOCUM]]*$D$4,Tabela_padrão__GM_CONTAS_PAGAR_ABERTOS[[#This Row],[SALDO_CONVERTIDO]])</f>
        <v>157.21</v>
      </c>
      <c r="P19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2" t="s">
        <v>938</v>
      </c>
      <c r="R1972" t="s">
        <v>4039</v>
      </c>
      <c r="S1972" s="1">
        <v>42557</v>
      </c>
      <c r="T1972" t="s">
        <v>4040</v>
      </c>
      <c r="U1972" s="3">
        <v>3.3772000000000002</v>
      </c>
      <c r="V1972" s="2">
        <f>Tabela_padrão__GM_CONTAS_PAGAR_ABERTOS[[#This Row],[PTAX DESEMB]]*Tabela_padrão__GM_CONTAS_PAGAR_ABERTOS[[#This Row],[VALOR_DOCUM]]</f>
        <v>530.92961200000002</v>
      </c>
    </row>
    <row r="1973" spans="1:22" hidden="1" x14ac:dyDescent="0.2">
      <c r="A1973" t="s">
        <v>17</v>
      </c>
      <c r="B1973" t="s">
        <v>18</v>
      </c>
      <c r="C1973" s="1">
        <v>42551</v>
      </c>
      <c r="D1973" t="s">
        <v>1660</v>
      </c>
      <c r="E1973">
        <v>13130006</v>
      </c>
      <c r="F1973" t="s">
        <v>4041</v>
      </c>
      <c r="G1973" s="4">
        <v>42579</v>
      </c>
      <c r="H1973" t="s">
        <v>21</v>
      </c>
      <c r="I1973" s="2">
        <v>47.2</v>
      </c>
      <c r="J1973">
        <v>0</v>
      </c>
      <c r="K1973" s="2">
        <v>47.2</v>
      </c>
      <c r="L1973" s="3">
        <v>1</v>
      </c>
      <c r="M1973" s="2">
        <v>47.2</v>
      </c>
      <c r="N1973" s="3">
        <f t="array" ref="N1973">$D$4</f>
        <v>3.55</v>
      </c>
      <c r="O1973" s="2">
        <f t="array" ref="O1973">IF(Tabela_padrão__GM_CONTAS_PAGAR_ABERTOS[[#This Row],[SIGLA_MOEDA]]="US$",Tabela_padrão__GM_CONTAS_PAGAR_ABERTOS[[#This Row],[VALOR_DOCUM]]*$D$4,Tabela_padrão__GM_CONTAS_PAGAR_ABERTOS[[#This Row],[SALDO_CONVERTIDO]])</f>
        <v>47.2</v>
      </c>
      <c r="P19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3" t="s">
        <v>28</v>
      </c>
      <c r="R1973" t="s">
        <v>1048</v>
      </c>
      <c r="S1973" s="1">
        <v>42557</v>
      </c>
      <c r="T1973" t="s">
        <v>4042</v>
      </c>
      <c r="U1973" s="3">
        <v>3.2435</v>
      </c>
      <c r="V1973" s="2">
        <f>Tabela_padrão__GM_CONTAS_PAGAR_ABERTOS[[#This Row],[PTAX DESEMB]]*Tabela_padrão__GM_CONTAS_PAGAR_ABERTOS[[#This Row],[VALOR_DOCUM]]</f>
        <v>153.09320000000002</v>
      </c>
    </row>
    <row r="1974" spans="1:22" hidden="1" x14ac:dyDescent="0.2">
      <c r="A1974" t="s">
        <v>17</v>
      </c>
      <c r="B1974" t="s">
        <v>390</v>
      </c>
      <c r="C1974" s="1">
        <v>42549</v>
      </c>
      <c r="D1974" t="s">
        <v>905</v>
      </c>
      <c r="E1974">
        <v>13115001</v>
      </c>
      <c r="F1974" t="s">
        <v>4043</v>
      </c>
      <c r="G1974" s="4">
        <v>42855</v>
      </c>
      <c r="H1974" t="s">
        <v>21</v>
      </c>
      <c r="I1974" s="2">
        <v>29187</v>
      </c>
      <c r="J1974">
        <v>0</v>
      </c>
      <c r="K1974" s="2">
        <v>29187</v>
      </c>
      <c r="L1974" s="3">
        <v>1</v>
      </c>
      <c r="M1974" s="2">
        <v>29187</v>
      </c>
      <c r="N1974" s="3">
        <f t="array" ref="N1974">$D$4</f>
        <v>3.55</v>
      </c>
      <c r="O1974" s="2">
        <f t="array" ref="O1974">IF(Tabela_padrão__GM_CONTAS_PAGAR_ABERTOS[[#This Row],[SIGLA_MOEDA]]="US$",Tabela_padrão__GM_CONTAS_PAGAR_ABERTOS[[#This Row],[VALOR_DOCUM]]*$D$4,Tabela_padrão__GM_CONTAS_PAGAR_ABERTOS[[#This Row],[SALDO_CONVERTIDO]])</f>
        <v>29187</v>
      </c>
      <c r="P19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4" t="s">
        <v>28</v>
      </c>
      <c r="R1974" t="s">
        <v>2266</v>
      </c>
      <c r="S1974" s="1">
        <v>42557</v>
      </c>
      <c r="T1974" t="s">
        <v>4044</v>
      </c>
      <c r="U1974" s="3">
        <v>3.3934000000000002</v>
      </c>
      <c r="V1974" s="2">
        <f>Tabela_padrão__GM_CONTAS_PAGAR_ABERTOS[[#This Row],[PTAX DESEMB]]*Tabela_padrão__GM_CONTAS_PAGAR_ABERTOS[[#This Row],[VALOR_DOCUM]]</f>
        <v>99043.165800000002</v>
      </c>
    </row>
    <row r="1975" spans="1:22" hidden="1" x14ac:dyDescent="0.2">
      <c r="A1975" t="s">
        <v>17</v>
      </c>
      <c r="B1975" t="s">
        <v>202</v>
      </c>
      <c r="C1975" s="1">
        <v>42536</v>
      </c>
      <c r="D1975" t="s">
        <v>548</v>
      </c>
      <c r="E1975">
        <v>15103011</v>
      </c>
      <c r="F1975" t="s">
        <v>4045</v>
      </c>
      <c r="G1975" s="4">
        <v>42560</v>
      </c>
      <c r="H1975" t="s">
        <v>21</v>
      </c>
      <c r="I1975" s="2">
        <v>1230</v>
      </c>
      <c r="J1975">
        <v>0</v>
      </c>
      <c r="K1975" s="2">
        <v>1230</v>
      </c>
      <c r="L1975" s="3">
        <v>1</v>
      </c>
      <c r="M1975" s="2">
        <v>1230</v>
      </c>
      <c r="N1975" s="3">
        <f t="array" ref="N1975">$D$4</f>
        <v>3.55</v>
      </c>
      <c r="O1975" s="2">
        <f t="array" ref="O1975">IF(Tabela_padrão__GM_CONTAS_PAGAR_ABERTOS[[#This Row],[SIGLA_MOEDA]]="US$",Tabela_padrão__GM_CONTAS_PAGAR_ABERTOS[[#This Row],[VALOR_DOCUM]]*$D$4,Tabela_padrão__GM_CONTAS_PAGAR_ABERTOS[[#This Row],[SALDO_CONVERTIDO]])</f>
        <v>1230</v>
      </c>
      <c r="P19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5" t="s">
        <v>28</v>
      </c>
      <c r="R1975" t="s">
        <v>4046</v>
      </c>
      <c r="S1975" s="1">
        <v>42557</v>
      </c>
      <c r="T1975" t="s">
        <v>4047</v>
      </c>
      <c r="U1975" s="3">
        <v>3.4839000000000002</v>
      </c>
      <c r="V1975" s="2">
        <f>Tabela_padrão__GM_CONTAS_PAGAR_ABERTOS[[#This Row],[PTAX DESEMB]]*Tabela_padrão__GM_CONTAS_PAGAR_ABERTOS[[#This Row],[VALOR_DOCUM]]</f>
        <v>4285.1970000000001</v>
      </c>
    </row>
    <row r="1976" spans="1:22" hidden="1" x14ac:dyDescent="0.2">
      <c r="A1976" t="s">
        <v>17</v>
      </c>
      <c r="B1976" t="s">
        <v>25</v>
      </c>
      <c r="C1976" s="1">
        <v>42542</v>
      </c>
      <c r="D1976" t="s">
        <v>2643</v>
      </c>
      <c r="E1976">
        <v>15101003</v>
      </c>
      <c r="F1976" t="s">
        <v>4048</v>
      </c>
      <c r="G1976" s="4">
        <v>42568</v>
      </c>
      <c r="H1976" t="s">
        <v>21</v>
      </c>
      <c r="I1976" s="2">
        <v>773.5</v>
      </c>
      <c r="J1976">
        <v>0</v>
      </c>
      <c r="K1976" s="2">
        <v>773.5</v>
      </c>
      <c r="L1976" s="3">
        <v>1</v>
      </c>
      <c r="M1976" s="2">
        <v>773.5</v>
      </c>
      <c r="N1976" s="3">
        <f t="array" ref="N1976">$D$4</f>
        <v>3.55</v>
      </c>
      <c r="O1976" s="2">
        <f t="array" ref="O1976">IF(Tabela_padrão__GM_CONTAS_PAGAR_ABERTOS[[#This Row],[SIGLA_MOEDA]]="US$",Tabela_padrão__GM_CONTAS_PAGAR_ABERTOS[[#This Row],[VALOR_DOCUM]]*$D$4,Tabela_padrão__GM_CONTAS_PAGAR_ABERTOS[[#This Row],[SALDO_CONVERTIDO]])</f>
        <v>773.5</v>
      </c>
      <c r="P19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6" t="s">
        <v>28</v>
      </c>
      <c r="R1976" t="s">
        <v>2935</v>
      </c>
      <c r="S1976" s="1">
        <v>42557</v>
      </c>
      <c r="T1976" t="s">
        <v>4049</v>
      </c>
      <c r="U1976" s="3">
        <v>3.3835000000000002</v>
      </c>
      <c r="V1976" s="2">
        <f>Tabela_padrão__GM_CONTAS_PAGAR_ABERTOS[[#This Row],[PTAX DESEMB]]*Tabela_padrão__GM_CONTAS_PAGAR_ABERTOS[[#This Row],[VALOR_DOCUM]]</f>
        <v>2617.1372500000002</v>
      </c>
    </row>
    <row r="1977" spans="1:22" hidden="1" x14ac:dyDescent="0.2">
      <c r="A1977" t="s">
        <v>17</v>
      </c>
      <c r="B1977" t="s">
        <v>25</v>
      </c>
      <c r="C1977" s="1">
        <v>42544</v>
      </c>
      <c r="D1977" t="s">
        <v>1713</v>
      </c>
      <c r="E1977">
        <v>13115016</v>
      </c>
      <c r="F1977" t="s">
        <v>4050</v>
      </c>
      <c r="G1977" s="4">
        <v>42558</v>
      </c>
      <c r="H1977" t="s">
        <v>21</v>
      </c>
      <c r="I1977" s="2">
        <v>310</v>
      </c>
      <c r="J1977">
        <v>0</v>
      </c>
      <c r="K1977" s="2">
        <v>310</v>
      </c>
      <c r="L1977" s="3">
        <v>1</v>
      </c>
      <c r="M1977" s="2">
        <v>310</v>
      </c>
      <c r="N1977" s="3">
        <f t="array" ref="N1977">$D$4</f>
        <v>3.55</v>
      </c>
      <c r="O1977" s="2">
        <f t="array" ref="O1977">IF(Tabela_padrão__GM_CONTAS_PAGAR_ABERTOS[[#This Row],[SIGLA_MOEDA]]="US$",Tabela_padrão__GM_CONTAS_PAGAR_ABERTOS[[#This Row],[VALOR_DOCUM]]*$D$4,Tabela_padrão__GM_CONTAS_PAGAR_ABERTOS[[#This Row],[SALDO_CONVERTIDO]])</f>
        <v>310</v>
      </c>
      <c r="P19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7" t="s">
        <v>28</v>
      </c>
      <c r="R1977" t="s">
        <v>960</v>
      </c>
      <c r="S1977" s="1">
        <v>42557</v>
      </c>
      <c r="T1977" t="s">
        <v>4051</v>
      </c>
      <c r="U1977" s="3">
        <v>3.3883000000000001</v>
      </c>
      <c r="V1977" s="2">
        <f>Tabela_padrão__GM_CONTAS_PAGAR_ABERTOS[[#This Row],[PTAX DESEMB]]*Tabela_padrão__GM_CONTAS_PAGAR_ABERTOS[[#This Row],[VALOR_DOCUM]]</f>
        <v>1050.373</v>
      </c>
    </row>
    <row r="1978" spans="1:22" hidden="1" x14ac:dyDescent="0.2">
      <c r="A1978" t="s">
        <v>17</v>
      </c>
      <c r="B1978" t="s">
        <v>80</v>
      </c>
      <c r="C1978" s="1">
        <v>42538</v>
      </c>
      <c r="D1978" t="s">
        <v>1080</v>
      </c>
      <c r="E1978">
        <v>13115016</v>
      </c>
      <c r="F1978" t="s">
        <v>4052</v>
      </c>
      <c r="G1978" s="4">
        <v>42562</v>
      </c>
      <c r="H1978" t="s">
        <v>21</v>
      </c>
      <c r="I1978" s="2">
        <v>200</v>
      </c>
      <c r="J1978">
        <v>0</v>
      </c>
      <c r="K1978" s="2">
        <v>200</v>
      </c>
      <c r="L1978" s="3">
        <v>1</v>
      </c>
      <c r="M1978" s="2">
        <v>200</v>
      </c>
      <c r="N1978" s="3">
        <f t="array" ref="N1978">$D$4</f>
        <v>3.55</v>
      </c>
      <c r="O1978" s="2">
        <f t="array" ref="O1978">IF(Tabela_padrão__GM_CONTAS_PAGAR_ABERTOS[[#This Row],[SIGLA_MOEDA]]="US$",Tabela_padrão__GM_CONTAS_PAGAR_ABERTOS[[#This Row],[VALOR_DOCUM]]*$D$4,Tabela_padrão__GM_CONTAS_PAGAR_ABERTOS[[#This Row],[SALDO_CONVERTIDO]])</f>
        <v>200</v>
      </c>
      <c r="P19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8" t="s">
        <v>28</v>
      </c>
      <c r="R1978" t="s">
        <v>4053</v>
      </c>
      <c r="S1978" s="1">
        <v>42557</v>
      </c>
      <c r="T1978" t="s">
        <v>4054</v>
      </c>
      <c r="U1978" s="3">
        <v>3.4904000000000002</v>
      </c>
      <c r="V1978" s="2">
        <f>Tabela_padrão__GM_CONTAS_PAGAR_ABERTOS[[#This Row],[PTAX DESEMB]]*Tabela_padrão__GM_CONTAS_PAGAR_ABERTOS[[#This Row],[VALOR_DOCUM]]</f>
        <v>698.08</v>
      </c>
    </row>
    <row r="1979" spans="1:22" hidden="1" x14ac:dyDescent="0.2">
      <c r="A1979" t="s">
        <v>17</v>
      </c>
      <c r="B1979" t="s">
        <v>80</v>
      </c>
      <c r="C1979" s="1">
        <v>42538</v>
      </c>
      <c r="D1979" t="s">
        <v>1076</v>
      </c>
      <c r="E1979">
        <v>13101012</v>
      </c>
      <c r="F1979" t="s">
        <v>4055</v>
      </c>
      <c r="G1979" s="4">
        <v>42855</v>
      </c>
      <c r="H1979" t="s">
        <v>21</v>
      </c>
      <c r="I1979" s="2">
        <v>900</v>
      </c>
      <c r="J1979">
        <v>0</v>
      </c>
      <c r="K1979" s="2">
        <v>900</v>
      </c>
      <c r="L1979" s="3">
        <v>1</v>
      </c>
      <c r="M1979" s="2">
        <v>900</v>
      </c>
      <c r="N1979" s="3">
        <f t="array" ref="N1979">$D$4</f>
        <v>3.55</v>
      </c>
      <c r="O1979" s="2">
        <f t="array" ref="O1979">IF(Tabela_padrão__GM_CONTAS_PAGAR_ABERTOS[[#This Row],[SIGLA_MOEDA]]="US$",Tabela_padrão__GM_CONTAS_PAGAR_ABERTOS[[#This Row],[VALOR_DOCUM]]*$D$4,Tabela_padrão__GM_CONTAS_PAGAR_ABERTOS[[#This Row],[SALDO_CONVERTIDO]])</f>
        <v>900</v>
      </c>
      <c r="P19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79" t="s">
        <v>28</v>
      </c>
      <c r="R1979" t="s">
        <v>1936</v>
      </c>
      <c r="S1979" s="1">
        <v>42557</v>
      </c>
      <c r="T1979" t="s">
        <v>4056</v>
      </c>
      <c r="U1979" s="3">
        <v>3.4904000000000002</v>
      </c>
      <c r="V1979" s="2">
        <f>Tabela_padrão__GM_CONTAS_PAGAR_ABERTOS[[#This Row],[PTAX DESEMB]]*Tabela_padrão__GM_CONTAS_PAGAR_ABERTOS[[#This Row],[VALOR_DOCUM]]</f>
        <v>3141.36</v>
      </c>
    </row>
    <row r="1980" spans="1:22" hidden="1" x14ac:dyDescent="0.2">
      <c r="A1980" t="s">
        <v>17</v>
      </c>
      <c r="B1980" t="s">
        <v>80</v>
      </c>
      <c r="C1980" s="1">
        <v>42557</v>
      </c>
      <c r="D1980" t="s">
        <v>610</v>
      </c>
      <c r="E1980">
        <v>13115006</v>
      </c>
      <c r="F1980" t="s">
        <v>4057</v>
      </c>
      <c r="G1980" s="4">
        <v>42569</v>
      </c>
      <c r="H1980" t="s">
        <v>21</v>
      </c>
      <c r="I1980" s="2">
        <v>41.08</v>
      </c>
      <c r="J1980">
        <v>0</v>
      </c>
      <c r="K1980" s="2">
        <v>41.08</v>
      </c>
      <c r="L1980" s="3">
        <v>1</v>
      </c>
      <c r="M1980" s="2">
        <v>41.08</v>
      </c>
      <c r="N1980" s="3">
        <f t="array" ref="N1980">$D$4</f>
        <v>3.55</v>
      </c>
      <c r="O1980" s="2">
        <f t="array" ref="O1980">IF(Tabela_padrão__GM_CONTAS_PAGAR_ABERTOS[[#This Row],[SIGLA_MOEDA]]="US$",Tabela_padrão__GM_CONTAS_PAGAR_ABERTOS[[#This Row],[VALOR_DOCUM]]*$D$4,Tabela_padrão__GM_CONTAS_PAGAR_ABERTOS[[#This Row],[SALDO_CONVERTIDO]])</f>
        <v>41.08</v>
      </c>
      <c r="P19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0" t="s">
        <v>28</v>
      </c>
      <c r="R1980" t="s">
        <v>4058</v>
      </c>
      <c r="S1980" s="1">
        <v>42557</v>
      </c>
      <c r="T1980" t="s">
        <v>4059</v>
      </c>
      <c r="U1980" s="3">
        <v>3.2904</v>
      </c>
      <c r="V1980" s="2">
        <f>Tabela_padrão__GM_CONTAS_PAGAR_ABERTOS[[#This Row],[PTAX DESEMB]]*Tabela_padrão__GM_CONTAS_PAGAR_ABERTOS[[#This Row],[VALOR_DOCUM]]</f>
        <v>135.16963200000001</v>
      </c>
    </row>
    <row r="1981" spans="1:22" hidden="1" x14ac:dyDescent="0.2">
      <c r="A1981" t="s">
        <v>17</v>
      </c>
      <c r="B1981" t="s">
        <v>881</v>
      </c>
      <c r="C1981" s="1">
        <v>42557</v>
      </c>
      <c r="D1981" t="s">
        <v>746</v>
      </c>
      <c r="E1981">
        <v>13130011</v>
      </c>
      <c r="F1981" t="s">
        <v>4060</v>
      </c>
      <c r="G1981" s="4">
        <v>42569</v>
      </c>
      <c r="H1981" t="s">
        <v>21</v>
      </c>
      <c r="I1981" s="2">
        <v>8447.36</v>
      </c>
      <c r="J1981">
        <v>0</v>
      </c>
      <c r="K1981" s="2">
        <v>8447.36</v>
      </c>
      <c r="L1981" s="3">
        <v>1</v>
      </c>
      <c r="M1981" s="2">
        <v>8447.36</v>
      </c>
      <c r="N1981" s="3">
        <f t="array" ref="N1981">$D$4</f>
        <v>3.55</v>
      </c>
      <c r="O1981" s="2">
        <f t="array" ref="O1981">IF(Tabela_padrão__GM_CONTAS_PAGAR_ABERTOS[[#This Row],[SIGLA_MOEDA]]="US$",Tabela_padrão__GM_CONTAS_PAGAR_ABERTOS[[#This Row],[VALOR_DOCUM]]*$D$4,Tabela_padrão__GM_CONTAS_PAGAR_ABERTOS[[#This Row],[SALDO_CONVERTIDO]])</f>
        <v>8447.36</v>
      </c>
      <c r="P19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1" t="s">
        <v>28</v>
      </c>
      <c r="R1981" t="s">
        <v>4061</v>
      </c>
      <c r="S1981" s="1">
        <v>42557</v>
      </c>
      <c r="T1981" t="s">
        <v>4062</v>
      </c>
      <c r="U1981" s="3">
        <v>3.2904</v>
      </c>
      <c r="V1981" s="2">
        <f>Tabela_padrão__GM_CONTAS_PAGAR_ABERTOS[[#This Row],[PTAX DESEMB]]*Tabela_padrão__GM_CONTAS_PAGAR_ABERTOS[[#This Row],[VALOR_DOCUM]]</f>
        <v>27795.193344000003</v>
      </c>
    </row>
    <row r="1982" spans="1:22" hidden="1" x14ac:dyDescent="0.2">
      <c r="A1982" t="s">
        <v>17</v>
      </c>
      <c r="B1982" t="s">
        <v>202</v>
      </c>
      <c r="C1982" s="1">
        <v>42541</v>
      </c>
      <c r="D1982" t="s">
        <v>4063</v>
      </c>
      <c r="E1982">
        <v>13115026</v>
      </c>
      <c r="F1982" t="s">
        <v>4064</v>
      </c>
      <c r="G1982" s="4">
        <v>42560</v>
      </c>
      <c r="H1982" t="s">
        <v>21</v>
      </c>
      <c r="I1982" s="2">
        <v>540</v>
      </c>
      <c r="J1982">
        <v>0</v>
      </c>
      <c r="K1982" s="2">
        <v>540</v>
      </c>
      <c r="L1982" s="3">
        <v>1</v>
      </c>
      <c r="M1982" s="2">
        <v>540</v>
      </c>
      <c r="N1982" s="3">
        <f t="array" ref="N1982">$D$4</f>
        <v>3.55</v>
      </c>
      <c r="O1982" s="2">
        <f t="array" ref="O1982">IF(Tabela_padrão__GM_CONTAS_PAGAR_ABERTOS[[#This Row],[SIGLA_MOEDA]]="US$",Tabela_padrão__GM_CONTAS_PAGAR_ABERTOS[[#This Row],[VALOR_DOCUM]]*$D$4,Tabela_padrão__GM_CONTAS_PAGAR_ABERTOS[[#This Row],[SALDO_CONVERTIDO]])</f>
        <v>540</v>
      </c>
      <c r="P19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2" t="s">
        <v>28</v>
      </c>
      <c r="R1982" t="s">
        <v>4065</v>
      </c>
      <c r="S1982" s="1">
        <v>42557</v>
      </c>
      <c r="T1982" t="s">
        <v>4066</v>
      </c>
      <c r="U1982" s="3">
        <v>3.4371999999999998</v>
      </c>
      <c r="V1982" s="2">
        <f>Tabela_padrão__GM_CONTAS_PAGAR_ABERTOS[[#This Row],[PTAX DESEMB]]*Tabela_padrão__GM_CONTAS_PAGAR_ABERTOS[[#This Row],[VALOR_DOCUM]]</f>
        <v>1856.088</v>
      </c>
    </row>
    <row r="1983" spans="1:22" hidden="1" x14ac:dyDescent="0.2">
      <c r="A1983" t="s">
        <v>17</v>
      </c>
      <c r="B1983" t="s">
        <v>202</v>
      </c>
      <c r="C1983" s="1">
        <v>42541</v>
      </c>
      <c r="D1983" t="s">
        <v>2590</v>
      </c>
      <c r="E1983">
        <v>13115016</v>
      </c>
      <c r="F1983" t="s">
        <v>3357</v>
      </c>
      <c r="G1983" s="4">
        <v>42591</v>
      </c>
      <c r="H1983" t="s">
        <v>21</v>
      </c>
      <c r="I1983" s="2">
        <v>1446.97</v>
      </c>
      <c r="K1983" s="2">
        <v>1446.97</v>
      </c>
      <c r="L1983" s="3">
        <v>1</v>
      </c>
      <c r="M1983" s="2">
        <v>1446.97</v>
      </c>
      <c r="N1983" s="3">
        <f t="array" ref="N1983">$D$4</f>
        <v>3.55</v>
      </c>
      <c r="O1983" s="2">
        <f t="array" ref="O1983">IF(Tabela_padrão__GM_CONTAS_PAGAR_ABERTOS[[#This Row],[SIGLA_MOEDA]]="US$",Tabela_padrão__GM_CONTAS_PAGAR_ABERTOS[[#This Row],[VALOR_DOCUM]]*$D$4,Tabela_padrão__GM_CONTAS_PAGAR_ABERTOS[[#This Row],[SALDO_CONVERTIDO]])</f>
        <v>1446.97</v>
      </c>
      <c r="P19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3" t="s">
        <v>28</v>
      </c>
      <c r="R1983" t="s">
        <v>1643</v>
      </c>
      <c r="S1983" s="1">
        <v>42557</v>
      </c>
      <c r="T1983" t="s">
        <v>4067</v>
      </c>
      <c r="U1983" s="3">
        <v>3.4371999999999998</v>
      </c>
      <c r="V1983" s="2">
        <f>Tabela_padrão__GM_CONTAS_PAGAR_ABERTOS[[#This Row],[PTAX DESEMB]]*Tabela_padrão__GM_CONTAS_PAGAR_ABERTOS[[#This Row],[VALOR_DOCUM]]</f>
        <v>4973.5252839999994</v>
      </c>
    </row>
    <row r="1984" spans="1:22" hidden="1" x14ac:dyDescent="0.2">
      <c r="A1984" t="s">
        <v>17</v>
      </c>
      <c r="B1984" t="s">
        <v>202</v>
      </c>
      <c r="C1984" s="1">
        <v>42541</v>
      </c>
      <c r="D1984" t="s">
        <v>967</v>
      </c>
      <c r="E1984">
        <v>13115016</v>
      </c>
      <c r="F1984" t="s">
        <v>4068</v>
      </c>
      <c r="G1984" s="4">
        <v>42563</v>
      </c>
      <c r="H1984" t="s">
        <v>21</v>
      </c>
      <c r="I1984" s="2">
        <v>448.14</v>
      </c>
      <c r="J1984">
        <v>0</v>
      </c>
      <c r="K1984" s="2">
        <v>448.14</v>
      </c>
      <c r="L1984" s="3">
        <v>1</v>
      </c>
      <c r="M1984" s="2">
        <v>448.14</v>
      </c>
      <c r="N1984" s="3">
        <f t="array" ref="N1984">$D$4</f>
        <v>3.55</v>
      </c>
      <c r="O1984" s="2">
        <f t="array" ref="O1984">IF(Tabela_padrão__GM_CONTAS_PAGAR_ABERTOS[[#This Row],[SIGLA_MOEDA]]="US$",Tabela_padrão__GM_CONTAS_PAGAR_ABERTOS[[#This Row],[VALOR_DOCUM]]*$D$4,Tabela_padrão__GM_CONTAS_PAGAR_ABERTOS[[#This Row],[SALDO_CONVERTIDO]])</f>
        <v>448.14</v>
      </c>
      <c r="P19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4" t="s">
        <v>28</v>
      </c>
      <c r="R1984" t="s">
        <v>2308</v>
      </c>
      <c r="S1984" s="1">
        <v>42557</v>
      </c>
      <c r="T1984" t="s">
        <v>4069</v>
      </c>
      <c r="U1984" s="3">
        <v>3.4371999999999998</v>
      </c>
      <c r="V1984" s="2">
        <f>Tabela_padrão__GM_CONTAS_PAGAR_ABERTOS[[#This Row],[PTAX DESEMB]]*Tabela_padrão__GM_CONTAS_PAGAR_ABERTOS[[#This Row],[VALOR_DOCUM]]</f>
        <v>1540.3468079999998</v>
      </c>
    </row>
    <row r="1985" spans="1:22" hidden="1" x14ac:dyDescent="0.2">
      <c r="A1985" t="s">
        <v>17</v>
      </c>
      <c r="B1985" t="s">
        <v>18</v>
      </c>
      <c r="C1985" s="1">
        <v>42556</v>
      </c>
      <c r="D1985" t="s">
        <v>4070</v>
      </c>
      <c r="E1985">
        <v>13130024</v>
      </c>
      <c r="F1985" t="s">
        <v>4071</v>
      </c>
      <c r="G1985" s="4">
        <v>42558</v>
      </c>
      <c r="H1985" t="s">
        <v>21</v>
      </c>
      <c r="I1985" s="2">
        <v>350</v>
      </c>
      <c r="J1985">
        <v>0</v>
      </c>
      <c r="K1985" s="2">
        <v>350</v>
      </c>
      <c r="L1985" s="3">
        <v>1</v>
      </c>
      <c r="M1985" s="2">
        <v>350</v>
      </c>
      <c r="N1985" s="3">
        <f t="array" ref="N1985">$D$4</f>
        <v>3.55</v>
      </c>
      <c r="O1985" s="2">
        <f t="array" ref="O1985">IF(Tabela_padrão__GM_CONTAS_PAGAR_ABERTOS[[#This Row],[SIGLA_MOEDA]]="US$",Tabela_padrão__GM_CONTAS_PAGAR_ABERTOS[[#This Row],[VALOR_DOCUM]]*$D$4,Tabela_padrão__GM_CONTAS_PAGAR_ABERTOS[[#This Row],[SALDO_CONVERTIDO]])</f>
        <v>350</v>
      </c>
      <c r="P19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5" t="s">
        <v>4072</v>
      </c>
      <c r="R1985" t="s">
        <v>4073</v>
      </c>
      <c r="S1985" s="1">
        <v>42557</v>
      </c>
      <c r="T1985" t="s">
        <v>4074</v>
      </c>
      <c r="U1985" s="3">
        <v>3.2480000000000002</v>
      </c>
      <c r="V1985" s="2">
        <f>Tabela_padrão__GM_CONTAS_PAGAR_ABERTOS[[#This Row],[PTAX DESEMB]]*Tabela_padrão__GM_CONTAS_PAGAR_ABERTOS[[#This Row],[VALOR_DOCUM]]</f>
        <v>1136.8000000000002</v>
      </c>
    </row>
    <row r="1986" spans="1:22" hidden="1" x14ac:dyDescent="0.2">
      <c r="A1986" t="s">
        <v>17</v>
      </c>
      <c r="B1986" t="s">
        <v>323</v>
      </c>
      <c r="C1986" s="1">
        <v>42556</v>
      </c>
      <c r="D1986" t="s">
        <v>3359</v>
      </c>
      <c r="E1986">
        <v>13101011</v>
      </c>
      <c r="F1986" t="s">
        <v>3360</v>
      </c>
      <c r="G1986" s="4">
        <v>42561</v>
      </c>
      <c r="H1986" t="s">
        <v>21</v>
      </c>
      <c r="I1986" s="2">
        <v>900</v>
      </c>
      <c r="J1986">
        <v>0</v>
      </c>
      <c r="K1986" s="2">
        <v>900</v>
      </c>
      <c r="L1986" s="3">
        <v>1</v>
      </c>
      <c r="M1986" s="2">
        <v>900</v>
      </c>
      <c r="N1986" s="3">
        <f t="array" ref="N1986">$D$4</f>
        <v>3.55</v>
      </c>
      <c r="O1986" s="2">
        <f t="array" ref="O1986">IF(Tabela_padrão__GM_CONTAS_PAGAR_ABERTOS[[#This Row],[SIGLA_MOEDA]]="US$",Tabela_padrão__GM_CONTAS_PAGAR_ABERTOS[[#This Row],[VALOR_DOCUM]]*$D$4,Tabela_padrão__GM_CONTAS_PAGAR_ABERTOS[[#This Row],[SALDO_CONVERTIDO]])</f>
        <v>900</v>
      </c>
      <c r="P19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6" t="s">
        <v>1846</v>
      </c>
      <c r="R1986" t="s">
        <v>4075</v>
      </c>
      <c r="S1986" s="1">
        <v>42557</v>
      </c>
      <c r="T1986" t="s">
        <v>4076</v>
      </c>
      <c r="U1986" s="3">
        <v>3.2480000000000002</v>
      </c>
      <c r="V1986" s="2">
        <f>Tabela_padrão__GM_CONTAS_PAGAR_ABERTOS[[#This Row],[PTAX DESEMB]]*Tabela_padrão__GM_CONTAS_PAGAR_ABERTOS[[#This Row],[VALOR_DOCUM]]</f>
        <v>2923.2000000000003</v>
      </c>
    </row>
    <row r="1987" spans="1:22" hidden="1" x14ac:dyDescent="0.2">
      <c r="A1987" t="s">
        <v>17</v>
      </c>
      <c r="B1987" t="s">
        <v>160</v>
      </c>
      <c r="C1987" s="1">
        <v>42556</v>
      </c>
      <c r="D1987" t="s">
        <v>4077</v>
      </c>
      <c r="E1987">
        <v>15101003</v>
      </c>
      <c r="F1987" t="s">
        <v>4078</v>
      </c>
      <c r="G1987" s="4">
        <v>42563</v>
      </c>
      <c r="H1987" t="s">
        <v>21</v>
      </c>
      <c r="I1987" s="2">
        <v>1000</v>
      </c>
      <c r="J1987">
        <v>0</v>
      </c>
      <c r="K1987" s="2">
        <v>1000</v>
      </c>
      <c r="L1987" s="3">
        <v>1</v>
      </c>
      <c r="M1987" s="2">
        <v>1000</v>
      </c>
      <c r="N1987" s="3">
        <f t="array" ref="N1987">$D$4</f>
        <v>3.55</v>
      </c>
      <c r="O1987" s="2">
        <f t="array" ref="O1987">IF(Tabela_padrão__GM_CONTAS_PAGAR_ABERTOS[[#This Row],[SIGLA_MOEDA]]="US$",Tabela_padrão__GM_CONTAS_PAGAR_ABERTOS[[#This Row],[VALOR_DOCUM]]*$D$4,Tabela_padrão__GM_CONTAS_PAGAR_ABERTOS[[#This Row],[SALDO_CONVERTIDO]])</f>
        <v>1000</v>
      </c>
      <c r="P19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7" t="s">
        <v>163</v>
      </c>
      <c r="R1987" t="s">
        <v>4079</v>
      </c>
      <c r="S1987" s="1">
        <v>42557</v>
      </c>
      <c r="T1987" t="s">
        <v>4080</v>
      </c>
      <c r="U1987" s="3">
        <v>3.2480000000000002</v>
      </c>
      <c r="V1987" s="2">
        <f>Tabela_padrão__GM_CONTAS_PAGAR_ABERTOS[[#This Row],[PTAX DESEMB]]*Tabela_padrão__GM_CONTAS_PAGAR_ABERTOS[[#This Row],[VALOR_DOCUM]]</f>
        <v>3248</v>
      </c>
    </row>
    <row r="1988" spans="1:22" hidden="1" x14ac:dyDescent="0.2">
      <c r="A1988" t="s">
        <v>285</v>
      </c>
      <c r="B1988" t="s">
        <v>18</v>
      </c>
      <c r="C1988" s="1">
        <v>42552</v>
      </c>
      <c r="D1988" t="s">
        <v>3368</v>
      </c>
      <c r="E1988">
        <v>15101003</v>
      </c>
      <c r="F1988" t="s">
        <v>3369</v>
      </c>
      <c r="G1988" s="4">
        <v>42590</v>
      </c>
      <c r="H1988" t="s">
        <v>21</v>
      </c>
      <c r="I1988" s="2">
        <v>4200</v>
      </c>
      <c r="K1988" s="2">
        <v>4200</v>
      </c>
      <c r="L1988" s="3">
        <v>1</v>
      </c>
      <c r="M1988" s="2">
        <v>4200</v>
      </c>
      <c r="N1988" s="3">
        <f t="array" ref="N1988">$D$4</f>
        <v>3.55</v>
      </c>
      <c r="O1988" s="2">
        <f t="array" ref="O1988">IF(Tabela_padrão__GM_CONTAS_PAGAR_ABERTOS[[#This Row],[SIGLA_MOEDA]]="US$",Tabela_padrão__GM_CONTAS_PAGAR_ABERTOS[[#This Row],[VALOR_DOCUM]]*$D$4,Tabela_padrão__GM_CONTAS_PAGAR_ABERTOS[[#This Row],[SALDO_CONVERTIDO]])</f>
        <v>4200</v>
      </c>
      <c r="P19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8" t="s">
        <v>28</v>
      </c>
      <c r="R1988" t="s">
        <v>634</v>
      </c>
      <c r="S1988" s="1">
        <v>42557</v>
      </c>
      <c r="T1988" t="s">
        <v>4081</v>
      </c>
      <c r="U1988" s="3">
        <v>3.2098</v>
      </c>
      <c r="V1988" s="2">
        <f>Tabela_padrão__GM_CONTAS_PAGAR_ABERTOS[[#This Row],[PTAX DESEMB]]*Tabela_padrão__GM_CONTAS_PAGAR_ABERTOS[[#This Row],[VALOR_DOCUM]]</f>
        <v>13481.16</v>
      </c>
    </row>
    <row r="1989" spans="1:22" hidden="1" x14ac:dyDescent="0.2">
      <c r="A1989" t="s">
        <v>17</v>
      </c>
      <c r="B1989" t="s">
        <v>202</v>
      </c>
      <c r="C1989" s="1">
        <v>42555</v>
      </c>
      <c r="D1989" t="s">
        <v>548</v>
      </c>
      <c r="E1989">
        <v>13115002</v>
      </c>
      <c r="F1989" t="s">
        <v>4082</v>
      </c>
      <c r="G1989" s="4">
        <v>42572</v>
      </c>
      <c r="H1989" t="s">
        <v>21</v>
      </c>
      <c r="I1989" s="2">
        <v>198.4</v>
      </c>
      <c r="J1989">
        <v>0</v>
      </c>
      <c r="K1989" s="2">
        <v>198.4</v>
      </c>
      <c r="L1989" s="3">
        <v>1</v>
      </c>
      <c r="M1989" s="2">
        <v>198.4</v>
      </c>
      <c r="N1989" s="3">
        <f t="array" ref="N1989">$D$4</f>
        <v>3.55</v>
      </c>
      <c r="O1989" s="2">
        <f t="array" ref="O1989">IF(Tabela_padrão__GM_CONTAS_PAGAR_ABERTOS[[#This Row],[SIGLA_MOEDA]]="US$",Tabela_padrão__GM_CONTAS_PAGAR_ABERTOS[[#This Row],[VALOR_DOCUM]]*$D$4,Tabela_padrão__GM_CONTAS_PAGAR_ABERTOS[[#This Row],[SALDO_CONVERTIDO]])</f>
        <v>198.4</v>
      </c>
      <c r="P19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89" t="s">
        <v>28</v>
      </c>
      <c r="R1989" t="s">
        <v>3083</v>
      </c>
      <c r="S1989" s="1">
        <v>42557</v>
      </c>
      <c r="T1989" t="s">
        <v>4083</v>
      </c>
      <c r="U1989" s="3">
        <v>3.2298</v>
      </c>
      <c r="V1989" s="2">
        <f>Tabela_padrão__GM_CONTAS_PAGAR_ABERTOS[[#This Row],[PTAX DESEMB]]*Tabela_padrão__GM_CONTAS_PAGAR_ABERTOS[[#This Row],[VALOR_DOCUM]]</f>
        <v>640.79232000000002</v>
      </c>
    </row>
    <row r="1990" spans="1:22" hidden="1" x14ac:dyDescent="0.2">
      <c r="A1990" t="s">
        <v>17</v>
      </c>
      <c r="B1990" t="s">
        <v>202</v>
      </c>
      <c r="C1990" s="1">
        <v>42555</v>
      </c>
      <c r="D1990" t="s">
        <v>548</v>
      </c>
      <c r="E1990">
        <v>13115002</v>
      </c>
      <c r="F1990" t="s">
        <v>4084</v>
      </c>
      <c r="G1990" s="4">
        <v>42574</v>
      </c>
      <c r="H1990" t="s">
        <v>21</v>
      </c>
      <c r="I1990" s="2">
        <v>155.30000000000001</v>
      </c>
      <c r="J1990">
        <v>0</v>
      </c>
      <c r="K1990" s="2">
        <v>155.30000000000001</v>
      </c>
      <c r="L1990" s="3">
        <v>1</v>
      </c>
      <c r="M1990" s="2">
        <v>155.30000000000001</v>
      </c>
      <c r="N1990" s="3">
        <f t="array" ref="N1990">$D$4</f>
        <v>3.55</v>
      </c>
      <c r="O1990" s="2">
        <f t="array" ref="O1990">IF(Tabela_padrão__GM_CONTAS_PAGAR_ABERTOS[[#This Row],[SIGLA_MOEDA]]="US$",Tabela_padrão__GM_CONTAS_PAGAR_ABERTOS[[#This Row],[VALOR_DOCUM]]*$D$4,Tabela_padrão__GM_CONTAS_PAGAR_ABERTOS[[#This Row],[SALDO_CONVERTIDO]])</f>
        <v>155.30000000000001</v>
      </c>
      <c r="P19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0" t="s">
        <v>28</v>
      </c>
      <c r="R1990" t="s">
        <v>3083</v>
      </c>
      <c r="S1990" s="1">
        <v>42557</v>
      </c>
      <c r="T1990" t="s">
        <v>4085</v>
      </c>
      <c r="U1990" s="3">
        <v>3.2298</v>
      </c>
      <c r="V1990" s="2">
        <f>Tabela_padrão__GM_CONTAS_PAGAR_ABERTOS[[#This Row],[PTAX DESEMB]]*Tabela_padrão__GM_CONTAS_PAGAR_ABERTOS[[#This Row],[VALOR_DOCUM]]</f>
        <v>501.58794000000006</v>
      </c>
    </row>
    <row r="1991" spans="1:22" hidden="1" x14ac:dyDescent="0.2">
      <c r="A1991" t="s">
        <v>17</v>
      </c>
      <c r="B1991" t="s">
        <v>202</v>
      </c>
      <c r="C1991" s="1">
        <v>42545</v>
      </c>
      <c r="D1991" t="s">
        <v>1914</v>
      </c>
      <c r="E1991">
        <v>13115001</v>
      </c>
      <c r="F1991" t="s">
        <v>4086</v>
      </c>
      <c r="G1991" s="4">
        <v>42566</v>
      </c>
      <c r="H1991" t="s">
        <v>21</v>
      </c>
      <c r="I1991" s="2">
        <v>211.62</v>
      </c>
      <c r="J1991">
        <v>0</v>
      </c>
      <c r="K1991" s="2">
        <v>211.62</v>
      </c>
      <c r="L1991" s="3">
        <v>1</v>
      </c>
      <c r="M1991" s="2">
        <v>211.62</v>
      </c>
      <c r="N1991" s="3">
        <f t="array" ref="N1991">$D$4</f>
        <v>3.55</v>
      </c>
      <c r="O1991" s="2">
        <f t="array" ref="O1991">IF(Tabela_padrão__GM_CONTAS_PAGAR_ABERTOS[[#This Row],[SIGLA_MOEDA]]="US$",Tabela_padrão__GM_CONTAS_PAGAR_ABERTOS[[#This Row],[VALOR_DOCUM]]*$D$4,Tabela_padrão__GM_CONTAS_PAGAR_ABERTOS[[#This Row],[SALDO_CONVERTIDO]])</f>
        <v>211.62</v>
      </c>
      <c r="P19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1" t="s">
        <v>28</v>
      </c>
      <c r="R1991" t="s">
        <v>3384</v>
      </c>
      <c r="S1991" s="1">
        <v>42557</v>
      </c>
      <c r="T1991" t="s">
        <v>4087</v>
      </c>
      <c r="U1991" s="3">
        <v>3.3532999999999999</v>
      </c>
      <c r="V1991" s="2">
        <f>Tabela_padrão__GM_CONTAS_PAGAR_ABERTOS[[#This Row],[PTAX DESEMB]]*Tabela_padrão__GM_CONTAS_PAGAR_ABERTOS[[#This Row],[VALOR_DOCUM]]</f>
        <v>709.62534600000004</v>
      </c>
    </row>
    <row r="1992" spans="1:22" hidden="1" x14ac:dyDescent="0.2">
      <c r="A1992" t="s">
        <v>17</v>
      </c>
      <c r="B1992" t="s">
        <v>202</v>
      </c>
      <c r="C1992" s="1">
        <v>42545</v>
      </c>
      <c r="D1992" t="s">
        <v>804</v>
      </c>
      <c r="E1992">
        <v>13115026</v>
      </c>
      <c r="F1992" t="s">
        <v>4088</v>
      </c>
      <c r="G1992" s="4">
        <v>42570</v>
      </c>
      <c r="H1992" t="s">
        <v>21</v>
      </c>
      <c r="I1992" s="2">
        <v>1524</v>
      </c>
      <c r="J1992">
        <v>0</v>
      </c>
      <c r="K1992" s="2">
        <v>1524</v>
      </c>
      <c r="L1992" s="3">
        <v>1</v>
      </c>
      <c r="M1992" s="2">
        <v>1524</v>
      </c>
      <c r="N1992" s="3">
        <f t="array" ref="N1992">$D$4</f>
        <v>3.55</v>
      </c>
      <c r="O1992" s="2">
        <f t="array" ref="O1992">IF(Tabela_padrão__GM_CONTAS_PAGAR_ABERTOS[[#This Row],[SIGLA_MOEDA]]="US$",Tabela_padrão__GM_CONTAS_PAGAR_ABERTOS[[#This Row],[VALOR_DOCUM]]*$D$4,Tabela_padrão__GM_CONTAS_PAGAR_ABERTOS[[#This Row],[SALDO_CONVERTIDO]])</f>
        <v>1524</v>
      </c>
      <c r="P19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2" t="s">
        <v>28</v>
      </c>
      <c r="R1992" t="s">
        <v>4089</v>
      </c>
      <c r="S1992" s="1">
        <v>42557</v>
      </c>
      <c r="T1992" t="s">
        <v>4090</v>
      </c>
      <c r="U1992" s="3">
        <v>3.3532999999999999</v>
      </c>
      <c r="V1992" s="2">
        <f>Tabela_padrão__GM_CONTAS_PAGAR_ABERTOS[[#This Row],[PTAX DESEMB]]*Tabela_padrão__GM_CONTAS_PAGAR_ABERTOS[[#This Row],[VALOR_DOCUM]]</f>
        <v>5110.4291999999996</v>
      </c>
    </row>
    <row r="1993" spans="1:22" hidden="1" x14ac:dyDescent="0.2">
      <c r="A1993" t="s">
        <v>17</v>
      </c>
      <c r="B1993" t="s">
        <v>18</v>
      </c>
      <c r="C1993" s="1">
        <v>42549</v>
      </c>
      <c r="D1993" t="s">
        <v>610</v>
      </c>
      <c r="E1993">
        <v>13115006</v>
      </c>
      <c r="F1993" t="s">
        <v>4091</v>
      </c>
      <c r="G1993" s="4">
        <v>42569</v>
      </c>
      <c r="H1993" t="s">
        <v>21</v>
      </c>
      <c r="I1993" s="2">
        <v>293.12</v>
      </c>
      <c r="J1993">
        <v>0</v>
      </c>
      <c r="K1993" s="2">
        <v>293.12</v>
      </c>
      <c r="L1993" s="3">
        <v>1</v>
      </c>
      <c r="M1993" s="2">
        <v>293.12</v>
      </c>
      <c r="N1993" s="3">
        <f t="array" ref="N1993">$D$4</f>
        <v>3.55</v>
      </c>
      <c r="O1993" s="2">
        <f t="array" ref="O1993">IF(Tabela_padrão__GM_CONTAS_PAGAR_ABERTOS[[#This Row],[SIGLA_MOEDA]]="US$",Tabela_padrão__GM_CONTAS_PAGAR_ABERTOS[[#This Row],[VALOR_DOCUM]]*$D$4,Tabela_padrão__GM_CONTAS_PAGAR_ABERTOS[[#This Row],[SALDO_CONVERTIDO]])</f>
        <v>293.12</v>
      </c>
      <c r="P19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3" t="s">
        <v>28</v>
      </c>
      <c r="R1993" t="s">
        <v>4092</v>
      </c>
      <c r="S1993" s="1">
        <v>42557</v>
      </c>
      <c r="T1993" t="s">
        <v>4093</v>
      </c>
      <c r="U1993" s="3">
        <v>3.3934000000000002</v>
      </c>
      <c r="V1993" s="2">
        <f>Tabela_padrão__GM_CONTAS_PAGAR_ABERTOS[[#This Row],[PTAX DESEMB]]*Tabela_padrão__GM_CONTAS_PAGAR_ABERTOS[[#This Row],[VALOR_DOCUM]]</f>
        <v>994.67340800000011</v>
      </c>
    </row>
    <row r="1994" spans="1:22" hidden="1" x14ac:dyDescent="0.2">
      <c r="A1994" t="s">
        <v>285</v>
      </c>
      <c r="B1994" t="s">
        <v>18</v>
      </c>
      <c r="C1994" s="1">
        <v>42545</v>
      </c>
      <c r="D1994" t="s">
        <v>1086</v>
      </c>
      <c r="E1994">
        <v>13108005</v>
      </c>
      <c r="F1994" t="s">
        <v>4094</v>
      </c>
      <c r="G1994" s="4">
        <v>42548</v>
      </c>
      <c r="H1994" t="s">
        <v>21</v>
      </c>
      <c r="I1994" s="2">
        <v>102.7</v>
      </c>
      <c r="J1994">
        <v>0</v>
      </c>
      <c r="K1994" s="2">
        <v>102.7</v>
      </c>
      <c r="L1994" s="3">
        <v>1</v>
      </c>
      <c r="M1994" s="2">
        <v>102.7</v>
      </c>
      <c r="N1994" s="3">
        <f t="array" ref="N1994">$D$4</f>
        <v>3.55</v>
      </c>
      <c r="O1994" s="2">
        <f t="array" ref="O1994">IF(Tabela_padrão__GM_CONTAS_PAGAR_ABERTOS[[#This Row],[SIGLA_MOEDA]]="US$",Tabela_padrão__GM_CONTAS_PAGAR_ABERTOS[[#This Row],[VALOR_DOCUM]]*$D$4,Tabela_padrão__GM_CONTAS_PAGAR_ABERTOS[[#This Row],[SALDO_CONVERTIDO]])</f>
        <v>102.7</v>
      </c>
      <c r="P19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4" t="s">
        <v>1088</v>
      </c>
      <c r="R1994" t="s">
        <v>4095</v>
      </c>
      <c r="S1994" s="1">
        <v>42557</v>
      </c>
      <c r="T1994" t="s">
        <v>4096</v>
      </c>
      <c r="U1994" s="3">
        <v>3.3532999999999999</v>
      </c>
      <c r="V1994" s="2">
        <f>Tabela_padrão__GM_CONTAS_PAGAR_ABERTOS[[#This Row],[PTAX DESEMB]]*Tabela_padrão__GM_CONTAS_PAGAR_ABERTOS[[#This Row],[VALOR_DOCUM]]</f>
        <v>344.38391000000001</v>
      </c>
    </row>
    <row r="1995" spans="1:22" hidden="1" x14ac:dyDescent="0.2">
      <c r="A1995" t="s">
        <v>285</v>
      </c>
      <c r="B1995" t="s">
        <v>18</v>
      </c>
      <c r="C1995" s="1">
        <v>42548</v>
      </c>
      <c r="D1995" t="s">
        <v>1086</v>
      </c>
      <c r="E1995">
        <v>13108005</v>
      </c>
      <c r="F1995" t="s">
        <v>4097</v>
      </c>
      <c r="G1995" s="4">
        <v>42548</v>
      </c>
      <c r="H1995" t="s">
        <v>21</v>
      </c>
      <c r="I1995" s="2">
        <v>211.59</v>
      </c>
      <c r="J1995">
        <v>0</v>
      </c>
      <c r="K1995" s="2">
        <v>211.59</v>
      </c>
      <c r="L1995" s="3">
        <v>1</v>
      </c>
      <c r="M1995" s="2">
        <v>211.59</v>
      </c>
      <c r="N1995" s="3">
        <f t="array" ref="N1995">$D$4</f>
        <v>3.55</v>
      </c>
      <c r="O1995" s="2">
        <f t="array" ref="O1995">IF(Tabela_padrão__GM_CONTAS_PAGAR_ABERTOS[[#This Row],[SIGLA_MOEDA]]="US$",Tabela_padrão__GM_CONTAS_PAGAR_ABERTOS[[#This Row],[VALOR_DOCUM]]*$D$4,Tabela_padrão__GM_CONTAS_PAGAR_ABERTOS[[#This Row],[SALDO_CONVERTIDO]])</f>
        <v>211.59</v>
      </c>
      <c r="P19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5" t="s">
        <v>1088</v>
      </c>
      <c r="R1995" t="s">
        <v>4098</v>
      </c>
      <c r="S1995" s="1">
        <v>42557</v>
      </c>
      <c r="T1995" t="s">
        <v>4099</v>
      </c>
      <c r="U1995" s="3">
        <v>3.3772000000000002</v>
      </c>
      <c r="V1995" s="2">
        <f>Tabela_padrão__GM_CONTAS_PAGAR_ABERTOS[[#This Row],[PTAX DESEMB]]*Tabela_padrão__GM_CONTAS_PAGAR_ABERTOS[[#This Row],[VALOR_DOCUM]]</f>
        <v>714.58174800000006</v>
      </c>
    </row>
    <row r="1996" spans="1:22" hidden="1" x14ac:dyDescent="0.2">
      <c r="A1996" t="s">
        <v>285</v>
      </c>
      <c r="B1996" t="s">
        <v>18</v>
      </c>
      <c r="C1996" s="1">
        <v>42548</v>
      </c>
      <c r="D1996" t="s">
        <v>1086</v>
      </c>
      <c r="E1996">
        <v>13108005</v>
      </c>
      <c r="F1996" t="s">
        <v>4100</v>
      </c>
      <c r="G1996" s="4">
        <v>42548</v>
      </c>
      <c r="H1996" t="s">
        <v>21</v>
      </c>
      <c r="I1996" s="2">
        <v>992.5</v>
      </c>
      <c r="J1996">
        <v>0</v>
      </c>
      <c r="K1996" s="2">
        <v>992.5</v>
      </c>
      <c r="L1996" s="3">
        <v>1</v>
      </c>
      <c r="M1996" s="2">
        <v>992.5</v>
      </c>
      <c r="N1996" s="3">
        <f t="array" ref="N1996">$D$4</f>
        <v>3.55</v>
      </c>
      <c r="O1996" s="2">
        <f t="array" ref="O1996">IF(Tabela_padrão__GM_CONTAS_PAGAR_ABERTOS[[#This Row],[SIGLA_MOEDA]]="US$",Tabela_padrão__GM_CONTAS_PAGAR_ABERTOS[[#This Row],[VALOR_DOCUM]]*$D$4,Tabela_padrão__GM_CONTAS_PAGAR_ABERTOS[[#This Row],[SALDO_CONVERTIDO]])</f>
        <v>992.5</v>
      </c>
      <c r="P19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6" t="s">
        <v>1088</v>
      </c>
      <c r="R1996" t="s">
        <v>4101</v>
      </c>
      <c r="S1996" s="1">
        <v>42557</v>
      </c>
      <c r="T1996" t="s">
        <v>4102</v>
      </c>
      <c r="U1996" s="3">
        <v>3.3772000000000002</v>
      </c>
      <c r="V1996" s="2">
        <f>Tabela_padrão__GM_CONTAS_PAGAR_ABERTOS[[#This Row],[PTAX DESEMB]]*Tabela_padrão__GM_CONTAS_PAGAR_ABERTOS[[#This Row],[VALOR_DOCUM]]</f>
        <v>3351.8710000000001</v>
      </c>
    </row>
    <row r="1997" spans="1:22" hidden="1" x14ac:dyDescent="0.2">
      <c r="A1997" t="s">
        <v>285</v>
      </c>
      <c r="B1997" t="s">
        <v>18</v>
      </c>
      <c r="C1997" s="1">
        <v>42548</v>
      </c>
      <c r="D1997" t="s">
        <v>1086</v>
      </c>
      <c r="E1997">
        <v>13108005</v>
      </c>
      <c r="F1997" t="s">
        <v>4103</v>
      </c>
      <c r="G1997" s="4">
        <v>42548</v>
      </c>
      <c r="H1997" t="s">
        <v>21</v>
      </c>
      <c r="I1997" s="2">
        <v>42.08</v>
      </c>
      <c r="J1997">
        <v>0</v>
      </c>
      <c r="K1997" s="2">
        <v>42.08</v>
      </c>
      <c r="L1997" s="3">
        <v>1</v>
      </c>
      <c r="M1997" s="2">
        <v>42.08</v>
      </c>
      <c r="N1997" s="3">
        <f t="array" ref="N1997">$D$4</f>
        <v>3.55</v>
      </c>
      <c r="O1997" s="2">
        <f t="array" ref="O1997">IF(Tabela_padrão__GM_CONTAS_PAGAR_ABERTOS[[#This Row],[SIGLA_MOEDA]]="US$",Tabela_padrão__GM_CONTAS_PAGAR_ABERTOS[[#This Row],[VALOR_DOCUM]]*$D$4,Tabela_padrão__GM_CONTAS_PAGAR_ABERTOS[[#This Row],[SALDO_CONVERTIDO]])</f>
        <v>42.08</v>
      </c>
      <c r="P19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7" t="s">
        <v>1088</v>
      </c>
      <c r="R1997" t="s">
        <v>4104</v>
      </c>
      <c r="S1997" s="1">
        <v>42557</v>
      </c>
      <c r="T1997" t="s">
        <v>4105</v>
      </c>
      <c r="U1997" s="3">
        <v>3.3772000000000002</v>
      </c>
      <c r="V1997" s="2">
        <f>Tabela_padrão__GM_CONTAS_PAGAR_ABERTOS[[#This Row],[PTAX DESEMB]]*Tabela_padrão__GM_CONTAS_PAGAR_ABERTOS[[#This Row],[VALOR_DOCUM]]</f>
        <v>142.11257599999999</v>
      </c>
    </row>
    <row r="1998" spans="1:22" hidden="1" x14ac:dyDescent="0.2">
      <c r="A1998" t="s">
        <v>285</v>
      </c>
      <c r="B1998" t="s">
        <v>18</v>
      </c>
      <c r="C1998" s="1">
        <v>42548</v>
      </c>
      <c r="D1998" t="s">
        <v>1086</v>
      </c>
      <c r="E1998">
        <v>13108005</v>
      </c>
      <c r="F1998" t="s">
        <v>4106</v>
      </c>
      <c r="G1998" s="4">
        <v>42548</v>
      </c>
      <c r="H1998" t="s">
        <v>21</v>
      </c>
      <c r="I1998" s="2">
        <v>662.5</v>
      </c>
      <c r="J1998">
        <v>0</v>
      </c>
      <c r="K1998" s="2">
        <v>662.5</v>
      </c>
      <c r="L1998" s="3">
        <v>1</v>
      </c>
      <c r="M1998" s="2">
        <v>662.5</v>
      </c>
      <c r="N1998" s="3">
        <f t="array" ref="N1998">$D$4</f>
        <v>3.55</v>
      </c>
      <c r="O1998" s="2">
        <f t="array" ref="O1998">IF(Tabela_padrão__GM_CONTAS_PAGAR_ABERTOS[[#This Row],[SIGLA_MOEDA]]="US$",Tabela_padrão__GM_CONTAS_PAGAR_ABERTOS[[#This Row],[VALOR_DOCUM]]*$D$4,Tabela_padrão__GM_CONTAS_PAGAR_ABERTOS[[#This Row],[SALDO_CONVERTIDO]])</f>
        <v>662.5</v>
      </c>
      <c r="P19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8" t="s">
        <v>1088</v>
      </c>
      <c r="R1998" t="s">
        <v>4107</v>
      </c>
      <c r="S1998" s="1">
        <v>42557</v>
      </c>
      <c r="T1998" t="s">
        <v>4108</v>
      </c>
      <c r="U1998" s="3">
        <v>3.3772000000000002</v>
      </c>
      <c r="V1998" s="2">
        <f>Tabela_padrão__GM_CONTAS_PAGAR_ABERTOS[[#This Row],[PTAX DESEMB]]*Tabela_padrão__GM_CONTAS_PAGAR_ABERTOS[[#This Row],[VALOR_DOCUM]]</f>
        <v>2237.395</v>
      </c>
    </row>
    <row r="1999" spans="1:22" hidden="1" x14ac:dyDescent="0.2">
      <c r="A1999" t="s">
        <v>17</v>
      </c>
      <c r="B1999" t="s">
        <v>18</v>
      </c>
      <c r="C1999" s="1">
        <v>41151</v>
      </c>
      <c r="D1999" t="s">
        <v>72</v>
      </c>
      <c r="E1999">
        <v>19105002</v>
      </c>
      <c r="F1999" t="s">
        <v>73</v>
      </c>
      <c r="G1999" s="4">
        <v>43235</v>
      </c>
      <c r="H1999" t="s">
        <v>21</v>
      </c>
      <c r="I1999" s="2">
        <v>415125</v>
      </c>
      <c r="K1999" s="2">
        <v>415125</v>
      </c>
      <c r="L1999" s="3">
        <v>1</v>
      </c>
      <c r="M1999" s="2">
        <v>415125</v>
      </c>
      <c r="N1999" s="3">
        <f t="array" ref="N1999">$D$4</f>
        <v>3.55</v>
      </c>
      <c r="O1999" s="2">
        <f t="array" ref="O1999">IF(Tabela_padrão__GM_CONTAS_PAGAR_ABERTOS[[#This Row],[SIGLA_MOEDA]]="US$",Tabela_padrão__GM_CONTAS_PAGAR_ABERTOS[[#This Row],[VALOR_DOCUM]]*$D$4,Tabela_padrão__GM_CONTAS_PAGAR_ABERTOS[[#This Row],[SALDO_CONVERTIDO]])</f>
        <v>415125</v>
      </c>
      <c r="P19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1999" t="s">
        <v>196</v>
      </c>
      <c r="R1999" t="s">
        <v>1137</v>
      </c>
      <c r="S1999" s="1">
        <v>42557</v>
      </c>
      <c r="T1999" t="s">
        <v>4847</v>
      </c>
      <c r="U1999" s="3">
        <v>2.0508999999999999</v>
      </c>
      <c r="V1999" s="2">
        <f>Tabela_padrão__GM_CONTAS_PAGAR_ABERTOS[[#This Row],[PTAX DESEMB]]*Tabela_padrão__GM_CONTAS_PAGAR_ABERTOS[[#This Row],[VALOR_DOCUM]]</f>
        <v>851379.86249999993</v>
      </c>
    </row>
    <row r="2000" spans="1:22" hidden="1" x14ac:dyDescent="0.2">
      <c r="A2000" t="s">
        <v>17</v>
      </c>
      <c r="B2000" t="s">
        <v>18</v>
      </c>
      <c r="C2000" s="1">
        <v>41394</v>
      </c>
      <c r="D2000" t="s">
        <v>31</v>
      </c>
      <c r="E2000">
        <v>19105006</v>
      </c>
      <c r="F2000" t="s">
        <v>41</v>
      </c>
      <c r="G2000" s="4">
        <v>44135</v>
      </c>
      <c r="H2000" t="s">
        <v>21</v>
      </c>
      <c r="I2000" s="2">
        <v>18893.79</v>
      </c>
      <c r="K2000" s="2">
        <v>18893.79</v>
      </c>
      <c r="L2000" s="3">
        <v>1</v>
      </c>
      <c r="M2000" s="2">
        <v>18893.79</v>
      </c>
      <c r="N2000" s="3">
        <f t="array" ref="N2000">$D$4</f>
        <v>3.55</v>
      </c>
      <c r="O2000" s="2">
        <f t="array" ref="O2000">IF(Tabela_padrão__GM_CONTAS_PAGAR_ABERTOS[[#This Row],[SIGLA_MOEDA]]="US$",Tabela_padrão__GM_CONTAS_PAGAR_ABERTOS[[#This Row],[VALOR_DOCUM]]*$D$4,Tabela_padrão__GM_CONTAS_PAGAR_ABERTOS[[#This Row],[SALDO_CONVERTIDO]])</f>
        <v>18893.79</v>
      </c>
      <c r="P20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0" t="s">
        <v>38</v>
      </c>
      <c r="R2000" t="s">
        <v>34</v>
      </c>
      <c r="S2000" s="1">
        <v>42557</v>
      </c>
      <c r="T2000" t="s">
        <v>4110</v>
      </c>
      <c r="U2000" s="3">
        <v>1.9999</v>
      </c>
      <c r="V2000" s="2">
        <f>Tabela_padrão__GM_CONTAS_PAGAR_ABERTOS[[#This Row],[PTAX DESEMB]]*Tabela_padrão__GM_CONTAS_PAGAR_ABERTOS[[#This Row],[VALOR_DOCUM]]</f>
        <v>37785.690621000002</v>
      </c>
    </row>
    <row r="2001" spans="1:22" hidden="1" x14ac:dyDescent="0.2">
      <c r="A2001" t="s">
        <v>17</v>
      </c>
      <c r="B2001" t="s">
        <v>18</v>
      </c>
      <c r="C2001" s="1">
        <v>41394</v>
      </c>
      <c r="D2001" t="s">
        <v>31</v>
      </c>
      <c r="E2001">
        <v>19105006</v>
      </c>
      <c r="F2001" t="s">
        <v>41</v>
      </c>
      <c r="G2001" s="4">
        <v>45961</v>
      </c>
      <c r="H2001" t="s">
        <v>21</v>
      </c>
      <c r="I2001" s="2">
        <v>22572.95</v>
      </c>
      <c r="K2001" s="2">
        <v>22572.95</v>
      </c>
      <c r="L2001" s="3">
        <v>1</v>
      </c>
      <c r="M2001" s="2">
        <v>22572.95</v>
      </c>
      <c r="N2001" s="3">
        <f t="array" ref="N2001">$D$4</f>
        <v>3.55</v>
      </c>
      <c r="O2001" s="2">
        <f t="array" ref="O2001">IF(Tabela_padrão__GM_CONTAS_PAGAR_ABERTOS[[#This Row],[SIGLA_MOEDA]]="US$",Tabela_padrão__GM_CONTAS_PAGAR_ABERTOS[[#This Row],[VALOR_DOCUM]]*$D$4,Tabela_padrão__GM_CONTAS_PAGAR_ABERTOS[[#This Row],[SALDO_CONVERTIDO]])</f>
        <v>22572.95</v>
      </c>
      <c r="P20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1" t="s">
        <v>38</v>
      </c>
      <c r="R2001" t="s">
        <v>34</v>
      </c>
      <c r="S2001" s="1">
        <v>42557</v>
      </c>
      <c r="T2001" t="s">
        <v>4111</v>
      </c>
      <c r="U2001" s="3">
        <v>1.9999</v>
      </c>
      <c r="V2001" s="2">
        <f>Tabela_padrão__GM_CONTAS_PAGAR_ABERTOS[[#This Row],[PTAX DESEMB]]*Tabela_padrão__GM_CONTAS_PAGAR_ABERTOS[[#This Row],[VALOR_DOCUM]]</f>
        <v>45143.642704999998</v>
      </c>
    </row>
    <row r="2002" spans="1:22" hidden="1" x14ac:dyDescent="0.2">
      <c r="A2002" t="s">
        <v>17</v>
      </c>
      <c r="B2002" t="s">
        <v>18</v>
      </c>
      <c r="C2002" s="1">
        <v>41394</v>
      </c>
      <c r="D2002" t="s">
        <v>31</v>
      </c>
      <c r="E2002">
        <v>19105006</v>
      </c>
      <c r="F2002" t="s">
        <v>37</v>
      </c>
      <c r="G2002" s="4">
        <v>45230</v>
      </c>
      <c r="H2002" t="s">
        <v>21</v>
      </c>
      <c r="I2002" s="2">
        <v>36511.26</v>
      </c>
      <c r="K2002" s="2">
        <v>36511.26</v>
      </c>
      <c r="L2002" s="3">
        <v>1</v>
      </c>
      <c r="M2002" s="2">
        <v>36511.26</v>
      </c>
      <c r="N2002" s="3">
        <f t="array" ref="N2002">$D$4</f>
        <v>3.55</v>
      </c>
      <c r="O2002" s="2">
        <f t="array" ref="O2002">IF(Tabela_padrão__GM_CONTAS_PAGAR_ABERTOS[[#This Row],[SIGLA_MOEDA]]="US$",Tabela_padrão__GM_CONTAS_PAGAR_ABERTOS[[#This Row],[VALOR_DOCUM]]*$D$4,Tabela_padrão__GM_CONTAS_PAGAR_ABERTOS[[#This Row],[SALDO_CONVERTIDO]])</f>
        <v>36511.26</v>
      </c>
      <c r="P20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2" t="s">
        <v>38</v>
      </c>
      <c r="R2002" t="s">
        <v>39</v>
      </c>
      <c r="S2002" s="1">
        <v>42557</v>
      </c>
      <c r="T2002" t="s">
        <v>4112</v>
      </c>
      <c r="U2002" s="3">
        <v>1.9999</v>
      </c>
      <c r="V2002" s="2">
        <f>Tabela_padrão__GM_CONTAS_PAGAR_ABERTOS[[#This Row],[PTAX DESEMB]]*Tabela_padrão__GM_CONTAS_PAGAR_ABERTOS[[#This Row],[VALOR_DOCUM]]</f>
        <v>73018.868874000007</v>
      </c>
    </row>
    <row r="2003" spans="1:22" hidden="1" x14ac:dyDescent="0.2">
      <c r="A2003" t="s">
        <v>17</v>
      </c>
      <c r="B2003" t="s">
        <v>18</v>
      </c>
      <c r="C2003" s="1">
        <v>41669</v>
      </c>
      <c r="D2003" t="s">
        <v>60</v>
      </c>
      <c r="E2003">
        <v>19105002</v>
      </c>
      <c r="F2003" t="s">
        <v>1223</v>
      </c>
      <c r="G2003" s="4">
        <v>43235</v>
      </c>
      <c r="H2003" t="s">
        <v>21</v>
      </c>
      <c r="I2003" s="2">
        <v>284245.71000000002</v>
      </c>
      <c r="K2003" s="2">
        <v>284245.71000000002</v>
      </c>
      <c r="L2003" s="3">
        <v>1</v>
      </c>
      <c r="M2003" s="2">
        <v>284245.71000000002</v>
      </c>
      <c r="N2003" s="3">
        <f t="array" ref="N2003">$D$4</f>
        <v>3.55</v>
      </c>
      <c r="O2003" s="2">
        <f t="array" ref="O2003">IF(Tabela_padrão__GM_CONTAS_PAGAR_ABERTOS[[#This Row],[SIGLA_MOEDA]]="US$",Tabela_padrão__GM_CONTAS_PAGAR_ABERTOS[[#This Row],[VALOR_DOCUM]]*$D$4,Tabela_padrão__GM_CONTAS_PAGAR_ABERTOS[[#This Row],[SALDO_CONVERTIDO]])</f>
        <v>284245.71000000002</v>
      </c>
      <c r="P20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3" t="s">
        <v>62</v>
      </c>
      <c r="R2003" t="s">
        <v>1224</v>
      </c>
      <c r="S2003" s="1">
        <v>42557</v>
      </c>
      <c r="T2003" t="s">
        <v>4916</v>
      </c>
      <c r="U2003" s="3">
        <v>2.4397000000000002</v>
      </c>
      <c r="V2003" s="2">
        <f>Tabela_padrão__GM_CONTAS_PAGAR_ABERTOS[[#This Row],[PTAX DESEMB]]*Tabela_padrão__GM_CONTAS_PAGAR_ABERTOS[[#This Row],[VALOR_DOCUM]]</f>
        <v>693474.25868700014</v>
      </c>
    </row>
    <row r="2004" spans="1:22" hidden="1" x14ac:dyDescent="0.2">
      <c r="A2004" t="s">
        <v>45</v>
      </c>
      <c r="B2004" t="s">
        <v>18</v>
      </c>
      <c r="C2004" s="1">
        <v>41823</v>
      </c>
      <c r="D2004" t="s">
        <v>72</v>
      </c>
      <c r="E2004">
        <v>19105002</v>
      </c>
      <c r="F2004" t="s">
        <v>233</v>
      </c>
      <c r="G2004" s="4">
        <v>43235</v>
      </c>
      <c r="H2004" t="s">
        <v>21</v>
      </c>
      <c r="I2004" s="2">
        <v>14210.53</v>
      </c>
      <c r="K2004" s="2">
        <v>14210.53</v>
      </c>
      <c r="L2004" s="3">
        <v>1</v>
      </c>
      <c r="M2004" s="2">
        <v>14210.53</v>
      </c>
      <c r="N2004" s="3">
        <f t="array" ref="N2004">$D$4</f>
        <v>3.55</v>
      </c>
      <c r="O2004" s="2">
        <f t="array" ref="O2004">IF(Tabela_padrão__GM_CONTAS_PAGAR_ABERTOS[[#This Row],[SIGLA_MOEDA]]="US$",Tabela_padrão__GM_CONTAS_PAGAR_ABERTOS[[#This Row],[VALOR_DOCUM]]*$D$4,Tabela_padrão__GM_CONTAS_PAGAR_ABERTOS[[#This Row],[SALDO_CONVERTIDO]])</f>
        <v>14210.53</v>
      </c>
      <c r="P20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4" t="s">
        <v>196</v>
      </c>
      <c r="R2004" t="s">
        <v>234</v>
      </c>
      <c r="S2004" s="1">
        <v>42557</v>
      </c>
      <c r="T2004" t="s">
        <v>4938</v>
      </c>
      <c r="U2004" s="3">
        <v>2.2134</v>
      </c>
      <c r="V2004" s="2">
        <f>Tabela_padrão__GM_CONTAS_PAGAR_ABERTOS[[#This Row],[PTAX DESEMB]]*Tabela_padrão__GM_CONTAS_PAGAR_ABERTOS[[#This Row],[VALOR_DOCUM]]</f>
        <v>31453.587102000001</v>
      </c>
    </row>
    <row r="2005" spans="1:22" hidden="1" x14ac:dyDescent="0.2">
      <c r="A2005" t="s">
        <v>17</v>
      </c>
      <c r="B2005" t="s">
        <v>25</v>
      </c>
      <c r="C2005" s="1">
        <v>41865</v>
      </c>
      <c r="D2005" t="s">
        <v>60</v>
      </c>
      <c r="E2005">
        <v>13140001</v>
      </c>
      <c r="F2005" t="s">
        <v>241</v>
      </c>
      <c r="G2005" s="4">
        <v>43235</v>
      </c>
      <c r="H2005" t="s">
        <v>21</v>
      </c>
      <c r="I2005" s="2">
        <v>108613.93</v>
      </c>
      <c r="K2005" s="2">
        <v>108613.93</v>
      </c>
      <c r="L2005" s="3">
        <v>1</v>
      </c>
      <c r="M2005" s="2">
        <v>108613.93</v>
      </c>
      <c r="N2005" s="3">
        <f t="array" ref="N2005">$D$4</f>
        <v>3.55</v>
      </c>
      <c r="O2005" s="2">
        <f t="array" ref="O2005">IF(Tabela_padrão__GM_CONTAS_PAGAR_ABERTOS[[#This Row],[SIGLA_MOEDA]]="US$",Tabela_padrão__GM_CONTAS_PAGAR_ABERTOS[[#This Row],[VALOR_DOCUM]]*$D$4,Tabela_padrão__GM_CONTAS_PAGAR_ABERTOS[[#This Row],[SALDO_CONVERTIDO]])</f>
        <v>108613.93</v>
      </c>
      <c r="P20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5" t="s">
        <v>47</v>
      </c>
      <c r="R2005" t="s">
        <v>242</v>
      </c>
      <c r="S2005" s="1">
        <v>42557</v>
      </c>
      <c r="T2005" t="s">
        <v>4942</v>
      </c>
      <c r="U2005" s="3">
        <v>2.2692000000000001</v>
      </c>
      <c r="V2005" s="2">
        <f>Tabela_padrão__GM_CONTAS_PAGAR_ABERTOS[[#This Row],[PTAX DESEMB]]*Tabela_padrão__GM_CONTAS_PAGAR_ABERTOS[[#This Row],[VALOR_DOCUM]]</f>
        <v>246466.729956</v>
      </c>
    </row>
    <row r="2006" spans="1:22" hidden="1" x14ac:dyDescent="0.2">
      <c r="A2006" t="s">
        <v>45</v>
      </c>
      <c r="B2006" t="s">
        <v>18</v>
      </c>
      <c r="C2006" s="1">
        <v>41925</v>
      </c>
      <c r="D2006" t="s">
        <v>122</v>
      </c>
      <c r="E2006">
        <v>13140001</v>
      </c>
      <c r="F2006" t="s">
        <v>248</v>
      </c>
      <c r="G2006" s="4">
        <v>43235</v>
      </c>
      <c r="H2006" t="s">
        <v>21</v>
      </c>
      <c r="I2006" s="2">
        <v>129.29</v>
      </c>
      <c r="K2006" s="2">
        <v>129.29</v>
      </c>
      <c r="L2006" s="3">
        <v>1</v>
      </c>
      <c r="M2006" s="2">
        <v>129.29</v>
      </c>
      <c r="N2006" s="3">
        <f t="array" ref="N2006">$D$4</f>
        <v>3.55</v>
      </c>
      <c r="O2006" s="2">
        <f t="array" ref="O2006">IF(Tabela_padrão__GM_CONTAS_PAGAR_ABERTOS[[#This Row],[SIGLA_MOEDA]]="US$",Tabela_padrão__GM_CONTAS_PAGAR_ABERTOS[[#This Row],[VALOR_DOCUM]]*$D$4,Tabela_padrão__GM_CONTAS_PAGAR_ABERTOS[[#This Row],[SALDO_CONVERTIDO]])</f>
        <v>129.29</v>
      </c>
      <c r="P20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6" t="s">
        <v>47</v>
      </c>
      <c r="R2006" t="s">
        <v>249</v>
      </c>
      <c r="S2006" s="1">
        <v>42557</v>
      </c>
      <c r="T2006" t="s">
        <v>4952</v>
      </c>
      <c r="U2006" s="3">
        <v>2.4102999999999999</v>
      </c>
      <c r="V2006" s="2">
        <f>Tabela_padrão__GM_CONTAS_PAGAR_ABERTOS[[#This Row],[PTAX DESEMB]]*Tabela_padrão__GM_CONTAS_PAGAR_ABERTOS[[#This Row],[VALOR_DOCUM]]</f>
        <v>311.62768699999998</v>
      </c>
    </row>
    <row r="2007" spans="1:22" hidden="1" x14ac:dyDescent="0.2">
      <c r="A2007" t="s">
        <v>17</v>
      </c>
      <c r="B2007" t="s">
        <v>18</v>
      </c>
      <c r="C2007" s="1">
        <v>42109</v>
      </c>
      <c r="D2007" t="s">
        <v>60</v>
      </c>
      <c r="E2007">
        <v>13140001</v>
      </c>
      <c r="F2007" t="s">
        <v>1288</v>
      </c>
      <c r="G2007" s="4">
        <v>43235</v>
      </c>
      <c r="H2007" t="s">
        <v>21</v>
      </c>
      <c r="I2007" s="2">
        <v>28513.73</v>
      </c>
      <c r="K2007" s="2">
        <v>28513.73</v>
      </c>
      <c r="L2007" s="3">
        <v>1</v>
      </c>
      <c r="M2007" s="2">
        <v>28513.73</v>
      </c>
      <c r="N2007" s="3">
        <f t="array" ref="N2007">$D$4</f>
        <v>3.55</v>
      </c>
      <c r="O2007" s="2">
        <f t="array" ref="O2007">IF(Tabela_padrão__GM_CONTAS_PAGAR_ABERTOS[[#This Row],[SIGLA_MOEDA]]="US$",Tabela_padrão__GM_CONTAS_PAGAR_ABERTOS[[#This Row],[VALOR_DOCUM]]*$D$4,Tabela_padrão__GM_CONTAS_PAGAR_ABERTOS[[#This Row],[SALDO_CONVERTIDO]])</f>
        <v>28513.73</v>
      </c>
      <c r="P20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7" t="s">
        <v>47</v>
      </c>
      <c r="R2007" t="s">
        <v>1289</v>
      </c>
      <c r="S2007" s="1">
        <v>42557</v>
      </c>
      <c r="T2007" t="s">
        <v>4963</v>
      </c>
      <c r="U2007" s="3">
        <v>3.0880000000000001</v>
      </c>
      <c r="V2007" s="2">
        <f>Tabela_padrão__GM_CONTAS_PAGAR_ABERTOS[[#This Row],[PTAX DESEMB]]*Tabela_padrão__GM_CONTAS_PAGAR_ABERTOS[[#This Row],[VALOR_DOCUM]]</f>
        <v>88050.398239999995</v>
      </c>
    </row>
    <row r="2008" spans="1:22" hidden="1" x14ac:dyDescent="0.2">
      <c r="A2008" t="s">
        <v>45</v>
      </c>
      <c r="B2008" t="s">
        <v>18</v>
      </c>
      <c r="C2008" s="1">
        <v>41439</v>
      </c>
      <c r="D2008" t="s">
        <v>122</v>
      </c>
      <c r="E2008">
        <v>19105002</v>
      </c>
      <c r="F2008" t="s">
        <v>123</v>
      </c>
      <c r="G2008" s="4">
        <v>43235</v>
      </c>
      <c r="H2008" t="s">
        <v>21</v>
      </c>
      <c r="I2008" s="2">
        <v>8166.67</v>
      </c>
      <c r="K2008" s="2">
        <v>8166.67</v>
      </c>
      <c r="L2008" s="3">
        <v>1</v>
      </c>
      <c r="M2008" s="2">
        <v>8166.67</v>
      </c>
      <c r="N2008" s="3">
        <f t="array" ref="N2008">$D$4</f>
        <v>3.55</v>
      </c>
      <c r="O2008" s="2">
        <f t="array" ref="O2008">IF(Tabela_padrão__GM_CONTAS_PAGAR_ABERTOS[[#This Row],[SIGLA_MOEDA]]="US$",Tabela_padrão__GM_CONTAS_PAGAR_ABERTOS[[#This Row],[VALOR_DOCUM]]*$D$4,Tabela_padrão__GM_CONTAS_PAGAR_ABERTOS[[#This Row],[SALDO_CONVERTIDO]])</f>
        <v>8166.67</v>
      </c>
      <c r="P20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8" t="s">
        <v>124</v>
      </c>
      <c r="R2008" t="s">
        <v>125</v>
      </c>
      <c r="S2008" s="1">
        <v>42557</v>
      </c>
      <c r="T2008" t="s">
        <v>5575</v>
      </c>
      <c r="U2008" s="3">
        <v>2.1446999999999998</v>
      </c>
      <c r="V2008" s="2">
        <f>Tabela_padrão__GM_CONTAS_PAGAR_ABERTOS[[#This Row],[PTAX DESEMB]]*Tabela_padrão__GM_CONTAS_PAGAR_ABERTOS[[#This Row],[VALOR_DOCUM]]</f>
        <v>17515.057149</v>
      </c>
    </row>
    <row r="2009" spans="1:22" hidden="1" x14ac:dyDescent="0.2">
      <c r="A2009" t="s">
        <v>17</v>
      </c>
      <c r="B2009" t="s">
        <v>18</v>
      </c>
      <c r="C2009" s="1">
        <v>41513</v>
      </c>
      <c r="D2009" t="s">
        <v>72</v>
      </c>
      <c r="E2009">
        <v>19105002</v>
      </c>
      <c r="F2009" t="s">
        <v>169</v>
      </c>
      <c r="G2009" s="4">
        <v>43235</v>
      </c>
      <c r="H2009" t="s">
        <v>21</v>
      </c>
      <c r="I2009" s="2">
        <v>69000</v>
      </c>
      <c r="K2009" s="2">
        <v>69000</v>
      </c>
      <c r="L2009" s="3">
        <v>1</v>
      </c>
      <c r="M2009" s="2">
        <v>69000</v>
      </c>
      <c r="N2009" s="3">
        <f t="array" ref="N2009">$D$4</f>
        <v>3.55</v>
      </c>
      <c r="O2009" s="2">
        <f t="array" ref="O2009">IF(Tabela_padrão__GM_CONTAS_PAGAR_ABERTOS[[#This Row],[SIGLA_MOEDA]]="US$",Tabela_padrão__GM_CONTAS_PAGAR_ABERTOS[[#This Row],[VALOR_DOCUM]]*$D$4,Tabela_padrão__GM_CONTAS_PAGAR_ABERTOS[[#This Row],[SALDO_CONVERTIDO]])</f>
        <v>69000</v>
      </c>
      <c r="P20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09" t="s">
        <v>196</v>
      </c>
      <c r="R2009" t="s">
        <v>170</v>
      </c>
      <c r="S2009" s="1">
        <v>42557</v>
      </c>
      <c r="T2009" t="s">
        <v>5591</v>
      </c>
      <c r="U2009" s="3">
        <v>2.3704999999999998</v>
      </c>
      <c r="V2009" s="2">
        <f>Tabela_padrão__GM_CONTAS_PAGAR_ABERTOS[[#This Row],[PTAX DESEMB]]*Tabela_padrão__GM_CONTAS_PAGAR_ABERTOS[[#This Row],[VALOR_DOCUM]]</f>
        <v>163564.5</v>
      </c>
    </row>
    <row r="2010" spans="1:22" hidden="1" x14ac:dyDescent="0.2">
      <c r="A2010" t="s">
        <v>45</v>
      </c>
      <c r="B2010" t="s">
        <v>18</v>
      </c>
      <c r="C2010" s="1">
        <v>41771</v>
      </c>
      <c r="D2010" t="s">
        <v>122</v>
      </c>
      <c r="E2010">
        <v>13140001</v>
      </c>
      <c r="F2010" t="s">
        <v>214</v>
      </c>
      <c r="G2010" s="4">
        <v>43235</v>
      </c>
      <c r="H2010" t="s">
        <v>21</v>
      </c>
      <c r="I2010" s="2">
        <v>290.08</v>
      </c>
      <c r="K2010" s="2">
        <v>290.08</v>
      </c>
      <c r="L2010" s="3">
        <v>1</v>
      </c>
      <c r="M2010" s="2">
        <v>290.08</v>
      </c>
      <c r="N2010" s="3">
        <f t="array" ref="N2010">$D$4</f>
        <v>3.55</v>
      </c>
      <c r="O2010" s="2">
        <f t="array" ref="O2010">IF(Tabela_padrão__GM_CONTAS_PAGAR_ABERTOS[[#This Row],[SIGLA_MOEDA]]="US$",Tabela_padrão__GM_CONTAS_PAGAR_ABERTOS[[#This Row],[VALOR_DOCUM]]*$D$4,Tabela_padrão__GM_CONTAS_PAGAR_ABERTOS[[#This Row],[SALDO_CONVERTIDO]])</f>
        <v>290.08</v>
      </c>
      <c r="P20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0" t="s">
        <v>47</v>
      </c>
      <c r="R2010" t="s">
        <v>215</v>
      </c>
      <c r="S2010" s="1">
        <v>42557</v>
      </c>
      <c r="T2010" t="s">
        <v>5610</v>
      </c>
      <c r="U2010" s="3">
        <v>2.2191999999999998</v>
      </c>
      <c r="V2010" s="2">
        <f>Tabela_padrão__GM_CONTAS_PAGAR_ABERTOS[[#This Row],[PTAX DESEMB]]*Tabela_padrão__GM_CONTAS_PAGAR_ABERTOS[[#This Row],[VALOR_DOCUM]]</f>
        <v>643.7455359999999</v>
      </c>
    </row>
    <row r="2011" spans="1:22" hidden="1" x14ac:dyDescent="0.2">
      <c r="A2011" t="s">
        <v>17</v>
      </c>
      <c r="B2011" t="s">
        <v>18</v>
      </c>
      <c r="C2011" s="1">
        <v>42150</v>
      </c>
      <c r="D2011" t="s">
        <v>60</v>
      </c>
      <c r="E2011">
        <v>19105002</v>
      </c>
      <c r="F2011" t="s">
        <v>315</v>
      </c>
      <c r="G2011" s="4">
        <v>43235</v>
      </c>
      <c r="H2011" t="s">
        <v>21</v>
      </c>
      <c r="I2011" s="2">
        <v>317850</v>
      </c>
      <c r="K2011" s="2">
        <v>317850</v>
      </c>
      <c r="L2011" s="3">
        <v>1</v>
      </c>
      <c r="M2011" s="2">
        <v>317850</v>
      </c>
      <c r="N2011" s="3">
        <f t="array" ref="N2011">$D$4</f>
        <v>3.55</v>
      </c>
      <c r="O2011" s="2">
        <f t="array" ref="O2011">IF(Tabela_padrão__GM_CONTAS_PAGAR_ABERTOS[[#This Row],[SIGLA_MOEDA]]="US$",Tabela_padrão__GM_CONTAS_PAGAR_ABERTOS[[#This Row],[VALOR_DOCUM]]*$D$4,Tabela_padrão__GM_CONTAS_PAGAR_ABERTOS[[#This Row],[SALDO_CONVERTIDO]])</f>
        <v>317850</v>
      </c>
      <c r="P20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1" t="s">
        <v>62</v>
      </c>
      <c r="R2011" t="s">
        <v>316</v>
      </c>
      <c r="S2011" s="1">
        <v>42557</v>
      </c>
      <c r="T2011" t="s">
        <v>5661</v>
      </c>
      <c r="U2011" s="3">
        <v>3.1212</v>
      </c>
      <c r="V2011" s="2">
        <f>Tabela_padrão__GM_CONTAS_PAGAR_ABERTOS[[#This Row],[PTAX DESEMB]]*Tabela_padrão__GM_CONTAS_PAGAR_ABERTOS[[#This Row],[VALOR_DOCUM]]</f>
        <v>992073.42</v>
      </c>
    </row>
    <row r="2012" spans="1:22" x14ac:dyDescent="0.2">
      <c r="A2012" t="s">
        <v>17</v>
      </c>
      <c r="B2012" t="s">
        <v>18</v>
      </c>
      <c r="C2012" s="1">
        <v>42514</v>
      </c>
      <c r="D2012" t="s">
        <v>19</v>
      </c>
      <c r="E2012">
        <v>19105006</v>
      </c>
      <c r="F2012" t="s">
        <v>636</v>
      </c>
      <c r="G2012" s="4">
        <v>43252</v>
      </c>
      <c r="H2012" t="s">
        <v>66</v>
      </c>
      <c r="I2012" s="2">
        <v>1290000</v>
      </c>
      <c r="K2012" s="2">
        <v>1290000</v>
      </c>
      <c r="L2012" s="3">
        <v>3.2904</v>
      </c>
      <c r="M2012" s="2">
        <v>4244616</v>
      </c>
      <c r="N2012" s="3">
        <f t="array" ref="N2012">$D$4</f>
        <v>3.55</v>
      </c>
      <c r="O2012" s="2">
        <f t="array" ref="O2012">IF(Tabela_padrão__GM_CONTAS_PAGAR_ABERTOS[[#This Row],[SIGLA_MOEDA]]="US$",Tabela_padrão__GM_CONTAS_PAGAR_ABERTOS[[#This Row],[VALOR_DOCUM]]*$D$4,Tabela_padrão__GM_CONTAS_PAGAR_ABERTOS[[#This Row],[SALDO_CONVERTIDO]])</f>
        <v>4579500</v>
      </c>
      <c r="P201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012" t="s">
        <v>637</v>
      </c>
      <c r="R2012" t="s">
        <v>638</v>
      </c>
      <c r="S2012" s="1">
        <v>42557</v>
      </c>
      <c r="T2012" t="s">
        <v>639</v>
      </c>
      <c r="U2012" s="3">
        <v>3.5659999999999998</v>
      </c>
      <c r="V2012" s="2">
        <f>Tabela_padrão__GM_CONTAS_PAGAR_ABERTOS[[#This Row],[PTAX DESEMB]]*Tabela_padrão__GM_CONTAS_PAGAR_ABERTOS[[#This Row],[VALOR_DOCUM]]</f>
        <v>4600140</v>
      </c>
    </row>
    <row r="2013" spans="1:22" hidden="1" x14ac:dyDescent="0.2">
      <c r="A2013" t="s">
        <v>17</v>
      </c>
      <c r="B2013" t="s">
        <v>18</v>
      </c>
      <c r="C2013" s="1">
        <v>42528</v>
      </c>
      <c r="D2013" t="s">
        <v>19</v>
      </c>
      <c r="E2013">
        <v>13140003</v>
      </c>
      <c r="F2013" t="s">
        <v>640</v>
      </c>
      <c r="G2013" s="4">
        <v>43252</v>
      </c>
      <c r="H2013" t="s">
        <v>66</v>
      </c>
      <c r="I2013" s="2">
        <v>90838.42</v>
      </c>
      <c r="K2013" s="2">
        <v>90838.42</v>
      </c>
      <c r="L2013" s="3">
        <v>3.2904</v>
      </c>
      <c r="M2013" s="2">
        <v>298894.73716800002</v>
      </c>
      <c r="N2013" s="3">
        <f t="array" ref="N2013">$D$4</f>
        <v>3.55</v>
      </c>
      <c r="O2013" s="2">
        <f t="array" ref="O2013">IF(Tabela_padrão__GM_CONTAS_PAGAR_ABERTOS[[#This Row],[SIGLA_MOEDA]]="US$",Tabela_padrão__GM_CONTAS_PAGAR_ABERTOS[[#This Row],[VALOR_DOCUM]]*$D$4,Tabela_padrão__GM_CONTAS_PAGAR_ABERTOS[[#This Row],[SALDO_CONVERTIDO]])</f>
        <v>322476.391</v>
      </c>
      <c r="P2013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2013" t="s">
        <v>268</v>
      </c>
      <c r="R2013" t="s">
        <v>638</v>
      </c>
      <c r="S2013" s="1">
        <v>42557</v>
      </c>
      <c r="T2013" t="s">
        <v>3063</v>
      </c>
      <c r="U2013" s="3">
        <v>3.5097999999999998</v>
      </c>
      <c r="V2013" s="2">
        <f>Tabela_padrão__GM_CONTAS_PAGAR_ABERTOS[[#This Row],[PTAX DESEMB]]*Tabela_padrão__GM_CONTAS_PAGAR_ABERTOS[[#This Row],[VALOR_DOCUM]]</f>
        <v>318824.68651599996</v>
      </c>
    </row>
    <row r="2014" spans="1:22" hidden="1" x14ac:dyDescent="0.2">
      <c r="A2014" t="s">
        <v>17</v>
      </c>
      <c r="B2014" t="s">
        <v>18</v>
      </c>
      <c r="C2014" s="1">
        <v>42277</v>
      </c>
      <c r="D2014" t="s">
        <v>60</v>
      </c>
      <c r="E2014">
        <v>19105002</v>
      </c>
      <c r="F2014" t="s">
        <v>365</v>
      </c>
      <c r="G2014" s="4">
        <v>43261</v>
      </c>
      <c r="H2014" t="s">
        <v>21</v>
      </c>
      <c r="I2014" s="2">
        <v>9113.31</v>
      </c>
      <c r="K2014" s="2">
        <v>9113.31</v>
      </c>
      <c r="L2014" s="3">
        <v>1</v>
      </c>
      <c r="M2014" s="2">
        <v>9113.31</v>
      </c>
      <c r="N2014" s="3">
        <f t="array" ref="N2014">$D$4</f>
        <v>3.55</v>
      </c>
      <c r="O2014" s="2">
        <f t="array" ref="O2014">IF(Tabela_padrão__GM_CONTAS_PAGAR_ABERTOS[[#This Row],[SIGLA_MOEDA]]="US$",Tabela_padrão__GM_CONTAS_PAGAR_ABERTOS[[#This Row],[VALOR_DOCUM]]*$D$4,Tabela_padrão__GM_CONTAS_PAGAR_ABERTOS[[#This Row],[SALDO_CONVERTIDO]])</f>
        <v>9113.31</v>
      </c>
      <c r="P20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4" t="s">
        <v>62</v>
      </c>
      <c r="R2014" t="s">
        <v>366</v>
      </c>
      <c r="S2014" s="1">
        <v>42557</v>
      </c>
      <c r="T2014" t="s">
        <v>4282</v>
      </c>
      <c r="U2014" s="3">
        <v>4.1172000000000004</v>
      </c>
      <c r="V2014" s="2">
        <f>Tabela_padrão__GM_CONTAS_PAGAR_ABERTOS[[#This Row],[PTAX DESEMB]]*Tabela_padrão__GM_CONTAS_PAGAR_ABERTOS[[#This Row],[VALOR_DOCUM]]</f>
        <v>37521.319931999999</v>
      </c>
    </row>
    <row r="2015" spans="1:22" hidden="1" x14ac:dyDescent="0.2">
      <c r="A2015" t="s">
        <v>45</v>
      </c>
      <c r="B2015" t="s">
        <v>18</v>
      </c>
      <c r="C2015" s="1">
        <v>41771</v>
      </c>
      <c r="D2015" t="s">
        <v>122</v>
      </c>
      <c r="E2015">
        <v>19105002</v>
      </c>
      <c r="F2015" t="s">
        <v>214</v>
      </c>
      <c r="G2015" s="4">
        <v>43266</v>
      </c>
      <c r="H2015" t="s">
        <v>21</v>
      </c>
      <c r="I2015" s="2">
        <v>8166.66</v>
      </c>
      <c r="K2015" s="2">
        <v>8166.66</v>
      </c>
      <c r="L2015" s="3">
        <v>1</v>
      </c>
      <c r="M2015" s="2">
        <v>8166.66</v>
      </c>
      <c r="N2015" s="3">
        <f t="array" ref="N2015">$D$4</f>
        <v>3.55</v>
      </c>
      <c r="O2015" s="2">
        <f t="array" ref="O2015">IF(Tabela_padrão__GM_CONTAS_PAGAR_ABERTOS[[#This Row],[SIGLA_MOEDA]]="US$",Tabela_padrão__GM_CONTAS_PAGAR_ABERTOS[[#This Row],[VALOR_DOCUM]]*$D$4,Tabela_padrão__GM_CONTAS_PAGAR_ABERTOS[[#This Row],[SALDO_CONVERTIDO]])</f>
        <v>8166.66</v>
      </c>
      <c r="P20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5" t="s">
        <v>211</v>
      </c>
      <c r="R2015" t="s">
        <v>215</v>
      </c>
      <c r="S2015" s="1">
        <v>42557</v>
      </c>
      <c r="T2015" t="s">
        <v>219</v>
      </c>
      <c r="U2015" s="3">
        <v>2.2191999999999998</v>
      </c>
      <c r="V2015" s="2">
        <f>Tabela_padrão__GM_CONTAS_PAGAR_ABERTOS[[#This Row],[PTAX DESEMB]]*Tabela_padrão__GM_CONTAS_PAGAR_ABERTOS[[#This Row],[VALOR_DOCUM]]</f>
        <v>18123.451871999998</v>
      </c>
    </row>
    <row r="2016" spans="1:22" hidden="1" x14ac:dyDescent="0.2">
      <c r="A2016" t="s">
        <v>45</v>
      </c>
      <c r="B2016" t="s">
        <v>18</v>
      </c>
      <c r="C2016" s="1">
        <v>41771</v>
      </c>
      <c r="D2016" t="s">
        <v>122</v>
      </c>
      <c r="E2016">
        <v>13140001</v>
      </c>
      <c r="F2016" t="s">
        <v>214</v>
      </c>
      <c r="G2016" s="4">
        <v>43266</v>
      </c>
      <c r="H2016" t="s">
        <v>21</v>
      </c>
      <c r="I2016" s="2">
        <v>279.11</v>
      </c>
      <c r="K2016" s="2">
        <v>279.11</v>
      </c>
      <c r="L2016" s="3">
        <v>1</v>
      </c>
      <c r="M2016" s="2">
        <v>279.11</v>
      </c>
      <c r="N2016" s="3">
        <f t="array" ref="N2016">$D$4</f>
        <v>3.55</v>
      </c>
      <c r="O2016" s="2">
        <f t="array" ref="O2016">IF(Tabela_padrão__GM_CONTAS_PAGAR_ABERTOS[[#This Row],[SIGLA_MOEDA]]="US$",Tabela_padrão__GM_CONTAS_PAGAR_ABERTOS[[#This Row],[VALOR_DOCUM]]*$D$4,Tabela_padrão__GM_CONTAS_PAGAR_ABERTOS[[#This Row],[SALDO_CONVERTIDO]])</f>
        <v>279.11</v>
      </c>
      <c r="P20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6" t="s">
        <v>47</v>
      </c>
      <c r="R2016" t="s">
        <v>215</v>
      </c>
      <c r="S2016" s="1">
        <v>42557</v>
      </c>
      <c r="T2016" t="s">
        <v>222</v>
      </c>
      <c r="U2016" s="3">
        <v>2.2191999999999998</v>
      </c>
      <c r="V2016" s="2">
        <f>Tabela_padrão__GM_CONTAS_PAGAR_ABERTOS[[#This Row],[PTAX DESEMB]]*Tabela_padrão__GM_CONTAS_PAGAR_ABERTOS[[#This Row],[VALOR_DOCUM]]</f>
        <v>619.40091199999995</v>
      </c>
    </row>
    <row r="2017" spans="1:22" hidden="1" x14ac:dyDescent="0.2">
      <c r="A2017" t="s">
        <v>45</v>
      </c>
      <c r="B2017" t="s">
        <v>18</v>
      </c>
      <c r="C2017" s="1">
        <v>41823</v>
      </c>
      <c r="D2017" t="s">
        <v>72</v>
      </c>
      <c r="E2017">
        <v>13140001</v>
      </c>
      <c r="F2017" t="s">
        <v>233</v>
      </c>
      <c r="G2017" s="4">
        <v>43266</v>
      </c>
      <c r="H2017" t="s">
        <v>21</v>
      </c>
      <c r="I2017" s="2">
        <v>745.05</v>
      </c>
      <c r="K2017" s="2">
        <v>745.05</v>
      </c>
      <c r="L2017" s="3">
        <v>1</v>
      </c>
      <c r="M2017" s="2">
        <v>745.05</v>
      </c>
      <c r="N2017" s="3">
        <f t="array" ref="N2017">$D$4</f>
        <v>3.55</v>
      </c>
      <c r="O2017" s="2">
        <f t="array" ref="O2017">IF(Tabela_padrão__GM_CONTAS_PAGAR_ABERTOS[[#This Row],[SIGLA_MOEDA]]="US$",Tabela_padrão__GM_CONTAS_PAGAR_ABERTOS[[#This Row],[VALOR_DOCUM]]*$D$4,Tabela_padrão__GM_CONTAS_PAGAR_ABERTOS[[#This Row],[SALDO_CONVERTIDO]])</f>
        <v>745.05</v>
      </c>
      <c r="P20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17" t="s">
        <v>47</v>
      </c>
      <c r="R2017" t="s">
        <v>234</v>
      </c>
      <c r="S2017" s="1">
        <v>42557</v>
      </c>
      <c r="T2017" t="s">
        <v>235</v>
      </c>
      <c r="U2017" s="3">
        <v>2.2134</v>
      </c>
      <c r="V2017" s="2">
        <f>Tabela_padrão__GM_CONTAS_PAGAR_ABERTOS[[#This Row],[PTAX DESEMB]]*Tabela_padrão__GM_CONTAS_PAGAR_ABERTOS[[#This Row],[VALOR_DOCUM]]</f>
        <v>1649.09367</v>
      </c>
    </row>
    <row r="2018" spans="1:22" hidden="1" x14ac:dyDescent="0.2">
      <c r="A2018" t="s">
        <v>262</v>
      </c>
      <c r="B2018" t="s">
        <v>18</v>
      </c>
      <c r="C2018" s="1">
        <v>42023</v>
      </c>
      <c r="D2018" t="s">
        <v>263</v>
      </c>
      <c r="E2018">
        <v>13140003</v>
      </c>
      <c r="F2018" t="s">
        <v>264</v>
      </c>
      <c r="G2018" s="4">
        <v>43266</v>
      </c>
      <c r="H2018" t="s">
        <v>66</v>
      </c>
      <c r="I2018" s="2">
        <v>552951.39</v>
      </c>
      <c r="K2018" s="2">
        <v>552951.39</v>
      </c>
      <c r="L2018" s="3">
        <v>3.2904</v>
      </c>
      <c r="M2018" s="2">
        <v>1819431.2536559999</v>
      </c>
      <c r="N2018" s="3">
        <f t="array" ref="N2018">$D$4</f>
        <v>3.55</v>
      </c>
      <c r="O2018" s="2">
        <f t="array" ref="O2018">IF(Tabela_padrão__GM_CONTAS_PAGAR_ABERTOS[[#This Row],[SIGLA_MOEDA]]="US$",Tabela_padrão__GM_CONTAS_PAGAR_ABERTOS[[#This Row],[VALOR_DOCUM]]*$D$4,Tabela_padrão__GM_CONTAS_PAGAR_ABERTOS[[#This Row],[SALDO_CONVERTIDO]])</f>
        <v>1962977.4345</v>
      </c>
      <c r="P2018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2018" t="s">
        <v>268</v>
      </c>
      <c r="R2018" t="s">
        <v>266</v>
      </c>
      <c r="S2018" s="1">
        <v>42557</v>
      </c>
      <c r="T2018" t="s">
        <v>270</v>
      </c>
      <c r="U2018" s="3">
        <v>2.6193</v>
      </c>
      <c r="V2018" s="2">
        <f>Tabela_padrão__GM_CONTAS_PAGAR_ABERTOS[[#This Row],[PTAX DESEMB]]*Tabela_padrão__GM_CONTAS_PAGAR_ABERTOS[[#This Row],[VALOR_DOCUM]]</f>
        <v>1448345.575827</v>
      </c>
    </row>
    <row r="2019" spans="1:22" hidden="1" x14ac:dyDescent="0.2">
      <c r="A2019" t="s">
        <v>17</v>
      </c>
      <c r="B2019" t="s">
        <v>18</v>
      </c>
      <c r="C2019" s="1">
        <v>42214</v>
      </c>
      <c r="D2019" t="s">
        <v>263</v>
      </c>
      <c r="E2019">
        <v>13140003</v>
      </c>
      <c r="F2019" t="s">
        <v>344</v>
      </c>
      <c r="G2019" s="4">
        <v>43266</v>
      </c>
      <c r="H2019" t="s">
        <v>66</v>
      </c>
      <c r="I2019" s="2">
        <v>441000</v>
      </c>
      <c r="K2019" s="2">
        <v>441000</v>
      </c>
      <c r="L2019" s="3">
        <v>3.2904</v>
      </c>
      <c r="M2019" s="2">
        <v>1451066.4</v>
      </c>
      <c r="N2019" s="3">
        <f t="array" ref="N2019">$D$4</f>
        <v>3.55</v>
      </c>
      <c r="O2019" s="2">
        <f t="array" ref="O2019">IF(Tabela_padrão__GM_CONTAS_PAGAR_ABERTOS[[#This Row],[SIGLA_MOEDA]]="US$",Tabela_padrão__GM_CONTAS_PAGAR_ABERTOS[[#This Row],[VALOR_DOCUM]]*$D$4,Tabela_padrão__GM_CONTAS_PAGAR_ABERTOS[[#This Row],[SALDO_CONVERTIDO]])</f>
        <v>1565550</v>
      </c>
      <c r="P2019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019" t="s">
        <v>268</v>
      </c>
      <c r="R2019" t="s">
        <v>345</v>
      </c>
      <c r="S2019" s="1">
        <v>42557</v>
      </c>
      <c r="T2019" t="s">
        <v>347</v>
      </c>
      <c r="U2019" s="3">
        <v>3.3815</v>
      </c>
      <c r="V2019" s="2">
        <f>Tabela_padrão__GM_CONTAS_PAGAR_ABERTOS[[#This Row],[PTAX DESEMB]]*Tabela_padrão__GM_CONTAS_PAGAR_ABERTOS[[#This Row],[VALOR_DOCUM]]</f>
        <v>1491241.5</v>
      </c>
    </row>
    <row r="2020" spans="1:22" hidden="1" x14ac:dyDescent="0.2">
      <c r="A2020" t="s">
        <v>17</v>
      </c>
      <c r="B2020" t="s">
        <v>18</v>
      </c>
      <c r="C2020" s="1">
        <v>41320</v>
      </c>
      <c r="D2020" t="s">
        <v>19</v>
      </c>
      <c r="E2020">
        <v>13140001</v>
      </c>
      <c r="F2020" t="s">
        <v>1148</v>
      </c>
      <c r="G2020" s="4">
        <v>43266</v>
      </c>
      <c r="H2020" t="s">
        <v>21</v>
      </c>
      <c r="I2020" s="2">
        <v>1506.19</v>
      </c>
      <c r="K2020" s="2">
        <v>1506.19</v>
      </c>
      <c r="L2020" s="3">
        <v>1</v>
      </c>
      <c r="M2020" s="2">
        <v>1506.19</v>
      </c>
      <c r="N2020" s="3">
        <f t="array" ref="N2020">$D$4</f>
        <v>3.55</v>
      </c>
      <c r="O2020" s="2">
        <f t="array" ref="O2020">IF(Tabela_padrão__GM_CONTAS_PAGAR_ABERTOS[[#This Row],[SIGLA_MOEDA]]="US$",Tabela_padrão__GM_CONTAS_PAGAR_ABERTOS[[#This Row],[VALOR_DOCUM]]*$D$4,Tabela_padrão__GM_CONTAS_PAGAR_ABERTOS[[#This Row],[SALDO_CONVERTIDO]])</f>
        <v>1506.19</v>
      </c>
      <c r="P20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0" t="s">
        <v>47</v>
      </c>
      <c r="R2020" t="s">
        <v>1149</v>
      </c>
      <c r="S2020" s="1">
        <v>42557</v>
      </c>
      <c r="T2020" t="s">
        <v>1150</v>
      </c>
      <c r="U2020" s="3">
        <v>1.9665999999999999</v>
      </c>
      <c r="V2020" s="2">
        <f>Tabela_padrão__GM_CONTAS_PAGAR_ABERTOS[[#This Row],[PTAX DESEMB]]*Tabela_padrão__GM_CONTAS_PAGAR_ABERTOS[[#This Row],[VALOR_DOCUM]]</f>
        <v>2962.0732539999999</v>
      </c>
    </row>
    <row r="2021" spans="1:22" hidden="1" x14ac:dyDescent="0.2">
      <c r="A2021" t="s">
        <v>17</v>
      </c>
      <c r="B2021" t="s">
        <v>18</v>
      </c>
      <c r="C2021" s="1">
        <v>41592</v>
      </c>
      <c r="D2021" t="s">
        <v>19</v>
      </c>
      <c r="E2021">
        <v>19105002</v>
      </c>
      <c r="F2021" t="s">
        <v>182</v>
      </c>
      <c r="G2021" s="4">
        <v>43266</v>
      </c>
      <c r="H2021" t="s">
        <v>21</v>
      </c>
      <c r="I2021" s="2">
        <v>147927.45000000001</v>
      </c>
      <c r="K2021" s="2">
        <v>147927.45000000001</v>
      </c>
      <c r="L2021" s="3">
        <v>1</v>
      </c>
      <c r="M2021" s="2">
        <v>147927.45000000001</v>
      </c>
      <c r="N2021" s="3">
        <f t="array" ref="N2021">$D$4</f>
        <v>3.55</v>
      </c>
      <c r="O2021" s="2">
        <f t="array" ref="O2021">IF(Tabela_padrão__GM_CONTAS_PAGAR_ABERTOS[[#This Row],[SIGLA_MOEDA]]="US$",Tabela_padrão__GM_CONTAS_PAGAR_ABERTOS[[#This Row],[VALOR_DOCUM]]*$D$4,Tabela_padrão__GM_CONTAS_PAGAR_ABERTOS[[#This Row],[SALDO_CONVERTIDO]])</f>
        <v>147927.45000000001</v>
      </c>
      <c r="P20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1" t="s">
        <v>22</v>
      </c>
      <c r="R2021" t="s">
        <v>183</v>
      </c>
      <c r="S2021" s="1">
        <v>42557</v>
      </c>
      <c r="T2021" t="s">
        <v>1215</v>
      </c>
      <c r="U2021" s="3">
        <v>2.3233999999999999</v>
      </c>
      <c r="V2021" s="2">
        <f>Tabela_padrão__GM_CONTAS_PAGAR_ABERTOS[[#This Row],[PTAX DESEMB]]*Tabela_padrão__GM_CONTAS_PAGAR_ABERTOS[[#This Row],[VALOR_DOCUM]]</f>
        <v>343694.63733</v>
      </c>
    </row>
    <row r="2022" spans="1:22" hidden="1" x14ac:dyDescent="0.2">
      <c r="A2022" t="s">
        <v>45</v>
      </c>
      <c r="B2022" t="s">
        <v>18</v>
      </c>
      <c r="C2022" s="1">
        <v>41768</v>
      </c>
      <c r="D2022" t="s">
        <v>122</v>
      </c>
      <c r="E2022">
        <v>13140001</v>
      </c>
      <c r="F2022" t="s">
        <v>210</v>
      </c>
      <c r="G2022" s="4">
        <v>43266</v>
      </c>
      <c r="H2022" t="s">
        <v>21</v>
      </c>
      <c r="I2022" s="2">
        <v>173.73</v>
      </c>
      <c r="K2022" s="2">
        <v>173.73</v>
      </c>
      <c r="L2022" s="3">
        <v>1</v>
      </c>
      <c r="M2022" s="2">
        <v>173.73</v>
      </c>
      <c r="N2022" s="3">
        <f t="array" ref="N2022">$D$4</f>
        <v>3.55</v>
      </c>
      <c r="O2022" s="2">
        <f t="array" ref="O2022">IF(Tabela_padrão__GM_CONTAS_PAGAR_ABERTOS[[#This Row],[SIGLA_MOEDA]]="US$",Tabela_padrão__GM_CONTAS_PAGAR_ABERTOS[[#This Row],[VALOR_DOCUM]]*$D$4,Tabela_padrão__GM_CONTAS_PAGAR_ABERTOS[[#This Row],[SALDO_CONVERTIDO]])</f>
        <v>173.73</v>
      </c>
      <c r="P20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2" t="s">
        <v>47</v>
      </c>
      <c r="R2022" t="s">
        <v>212</v>
      </c>
      <c r="S2022" s="1">
        <v>42557</v>
      </c>
      <c r="T2022" t="s">
        <v>1254</v>
      </c>
      <c r="U2022" s="3">
        <v>2.2107000000000001</v>
      </c>
      <c r="V2022" s="2">
        <f>Tabela_padrão__GM_CONTAS_PAGAR_ABERTOS[[#This Row],[PTAX DESEMB]]*Tabela_padrão__GM_CONTAS_PAGAR_ABERTOS[[#This Row],[VALOR_DOCUM]]</f>
        <v>384.064911</v>
      </c>
    </row>
    <row r="2023" spans="1:22" hidden="1" x14ac:dyDescent="0.2">
      <c r="A2023" t="s">
        <v>17</v>
      </c>
      <c r="B2023" t="s">
        <v>18</v>
      </c>
      <c r="C2023" s="1">
        <v>42283</v>
      </c>
      <c r="D2023" t="s">
        <v>263</v>
      </c>
      <c r="E2023">
        <v>13140003</v>
      </c>
      <c r="F2023" t="s">
        <v>372</v>
      </c>
      <c r="G2023" s="4">
        <v>43266</v>
      </c>
      <c r="H2023" t="s">
        <v>66</v>
      </c>
      <c r="I2023" s="2">
        <v>147000</v>
      </c>
      <c r="K2023" s="2">
        <v>147000</v>
      </c>
      <c r="L2023" s="3">
        <v>3.2904</v>
      </c>
      <c r="M2023" s="2">
        <v>483688.8</v>
      </c>
      <c r="N2023" s="3">
        <f t="array" ref="N2023">$D$4</f>
        <v>3.55</v>
      </c>
      <c r="O2023" s="2">
        <f t="array" ref="O2023">IF(Tabela_padrão__GM_CONTAS_PAGAR_ABERTOS[[#This Row],[SIGLA_MOEDA]]="US$",Tabela_padrão__GM_CONTAS_PAGAR_ABERTOS[[#This Row],[VALOR_DOCUM]]*$D$4,Tabela_padrão__GM_CONTAS_PAGAR_ABERTOS[[#This Row],[SALDO_CONVERTIDO]])</f>
        <v>521850</v>
      </c>
      <c r="P2023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023" t="s">
        <v>268</v>
      </c>
      <c r="R2023" t="s">
        <v>373</v>
      </c>
      <c r="S2023" s="1">
        <v>42557</v>
      </c>
      <c r="T2023" t="s">
        <v>1343</v>
      </c>
      <c r="U2023" s="3">
        <v>3.9140999999999999</v>
      </c>
      <c r="V2023" s="2">
        <f>Tabela_padrão__GM_CONTAS_PAGAR_ABERTOS[[#This Row],[PTAX DESEMB]]*Tabela_padrão__GM_CONTAS_PAGAR_ABERTOS[[#This Row],[VALOR_DOCUM]]</f>
        <v>575372.69999999995</v>
      </c>
    </row>
    <row r="2024" spans="1:22" hidden="1" x14ac:dyDescent="0.2">
      <c r="A2024" t="s">
        <v>17</v>
      </c>
      <c r="B2024" t="s">
        <v>18</v>
      </c>
      <c r="C2024" s="1">
        <v>41320</v>
      </c>
      <c r="D2024" t="s">
        <v>19</v>
      </c>
      <c r="E2024">
        <v>19105002</v>
      </c>
      <c r="F2024" t="s">
        <v>1962</v>
      </c>
      <c r="G2024" s="4">
        <v>43266</v>
      </c>
      <c r="H2024" t="s">
        <v>21</v>
      </c>
      <c r="I2024" s="2">
        <v>58875</v>
      </c>
      <c r="K2024" s="2">
        <v>58875</v>
      </c>
      <c r="L2024" s="3">
        <v>1</v>
      </c>
      <c r="M2024" s="2">
        <v>58875</v>
      </c>
      <c r="N2024" s="3">
        <f t="array" ref="N2024">$D$4</f>
        <v>3.55</v>
      </c>
      <c r="O2024" s="2">
        <f t="array" ref="O2024">IF(Tabela_padrão__GM_CONTAS_PAGAR_ABERTOS[[#This Row],[SIGLA_MOEDA]]="US$",Tabela_padrão__GM_CONTAS_PAGAR_ABERTOS[[#This Row],[VALOR_DOCUM]]*$D$4,Tabela_padrão__GM_CONTAS_PAGAR_ABERTOS[[#This Row],[SALDO_CONVERTIDO]])</f>
        <v>58875</v>
      </c>
      <c r="P20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4" t="s">
        <v>22</v>
      </c>
      <c r="R2024" t="s">
        <v>1963</v>
      </c>
      <c r="S2024" s="1">
        <v>42557</v>
      </c>
      <c r="T2024" t="s">
        <v>1964</v>
      </c>
      <c r="U2024" s="3">
        <v>1.9665999999999999</v>
      </c>
      <c r="V2024" s="2">
        <f>Tabela_padrão__GM_CONTAS_PAGAR_ABERTOS[[#This Row],[PTAX DESEMB]]*Tabela_padrão__GM_CONTAS_PAGAR_ABERTOS[[#This Row],[VALOR_DOCUM]]</f>
        <v>115783.575</v>
      </c>
    </row>
    <row r="2025" spans="1:22" hidden="1" x14ac:dyDescent="0.2">
      <c r="A2025" t="s">
        <v>17</v>
      </c>
      <c r="B2025" t="s">
        <v>18</v>
      </c>
      <c r="C2025" s="1">
        <v>41320</v>
      </c>
      <c r="D2025" t="s">
        <v>19</v>
      </c>
      <c r="E2025">
        <v>19105002</v>
      </c>
      <c r="F2025" t="s">
        <v>1148</v>
      </c>
      <c r="G2025" s="4">
        <v>43266</v>
      </c>
      <c r="H2025" t="s">
        <v>21</v>
      </c>
      <c r="I2025" s="2">
        <v>27000</v>
      </c>
      <c r="K2025" s="2">
        <v>27000</v>
      </c>
      <c r="L2025" s="3">
        <v>1</v>
      </c>
      <c r="M2025" s="2">
        <v>27000</v>
      </c>
      <c r="N2025" s="3">
        <f t="array" ref="N2025">$D$4</f>
        <v>3.55</v>
      </c>
      <c r="O2025" s="2">
        <f t="array" ref="O2025">IF(Tabela_padrão__GM_CONTAS_PAGAR_ABERTOS[[#This Row],[SIGLA_MOEDA]]="US$",Tabela_padrão__GM_CONTAS_PAGAR_ABERTOS[[#This Row],[VALOR_DOCUM]]*$D$4,Tabela_padrão__GM_CONTAS_PAGAR_ABERTOS[[#This Row],[SALDO_CONVERTIDO]])</f>
        <v>27000</v>
      </c>
      <c r="P20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5" t="s">
        <v>22</v>
      </c>
      <c r="R2025" t="s">
        <v>1149</v>
      </c>
      <c r="S2025" s="1">
        <v>42557</v>
      </c>
      <c r="T2025" t="s">
        <v>1965</v>
      </c>
      <c r="U2025" s="3">
        <v>1.9665999999999999</v>
      </c>
      <c r="V2025" s="2">
        <f>Tabela_padrão__GM_CONTAS_PAGAR_ABERTOS[[#This Row],[PTAX DESEMB]]*Tabela_padrão__GM_CONTAS_PAGAR_ABERTOS[[#This Row],[VALOR_DOCUM]]</f>
        <v>53098.2</v>
      </c>
    </row>
    <row r="2026" spans="1:22" hidden="1" x14ac:dyDescent="0.2">
      <c r="A2026" t="s">
        <v>45</v>
      </c>
      <c r="B2026" t="s">
        <v>18</v>
      </c>
      <c r="C2026" s="1">
        <v>41331</v>
      </c>
      <c r="D2026" t="s">
        <v>19</v>
      </c>
      <c r="E2026">
        <v>13140001</v>
      </c>
      <c r="F2026" t="s">
        <v>46</v>
      </c>
      <c r="G2026" s="4">
        <v>43266</v>
      </c>
      <c r="H2026" t="s">
        <v>21</v>
      </c>
      <c r="I2026" s="2">
        <v>24.55</v>
      </c>
      <c r="K2026" s="2">
        <v>24.55</v>
      </c>
      <c r="L2026" s="3">
        <v>1</v>
      </c>
      <c r="M2026" s="2">
        <v>24.55</v>
      </c>
      <c r="N2026" s="3">
        <f t="array" ref="N2026">$D$4</f>
        <v>3.55</v>
      </c>
      <c r="O2026" s="2">
        <f t="array" ref="O2026">IF(Tabela_padrão__GM_CONTAS_PAGAR_ABERTOS[[#This Row],[SIGLA_MOEDA]]="US$",Tabela_padrão__GM_CONTAS_PAGAR_ABERTOS[[#This Row],[VALOR_DOCUM]]*$D$4,Tabela_padrão__GM_CONTAS_PAGAR_ABERTOS[[#This Row],[SALDO_CONVERTIDO]])</f>
        <v>24.55</v>
      </c>
      <c r="P20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6" t="s">
        <v>47</v>
      </c>
      <c r="R2026" t="s">
        <v>48</v>
      </c>
      <c r="S2026" s="1">
        <v>42557</v>
      </c>
      <c r="T2026" t="s">
        <v>1981</v>
      </c>
      <c r="U2026" s="3">
        <v>1.9676</v>
      </c>
      <c r="V2026" s="2">
        <f>Tabela_padrão__GM_CONTAS_PAGAR_ABERTOS[[#This Row],[PTAX DESEMB]]*Tabela_padrão__GM_CONTAS_PAGAR_ABERTOS[[#This Row],[VALOR_DOCUM]]</f>
        <v>48.304580000000001</v>
      </c>
    </row>
    <row r="2027" spans="1:22" hidden="1" x14ac:dyDescent="0.2">
      <c r="A2027" t="s">
        <v>17</v>
      </c>
      <c r="B2027" t="s">
        <v>18</v>
      </c>
      <c r="C2027" s="1">
        <v>41621</v>
      </c>
      <c r="D2027" t="s">
        <v>19</v>
      </c>
      <c r="E2027">
        <v>19105002</v>
      </c>
      <c r="F2027" t="s">
        <v>188</v>
      </c>
      <c r="G2027" s="4">
        <v>43266</v>
      </c>
      <c r="H2027" t="s">
        <v>21</v>
      </c>
      <c r="I2027" s="2">
        <v>52500</v>
      </c>
      <c r="K2027" s="2">
        <v>52500</v>
      </c>
      <c r="L2027" s="3">
        <v>1</v>
      </c>
      <c r="M2027" s="2">
        <v>52500</v>
      </c>
      <c r="N2027" s="3">
        <f t="array" ref="N2027">$D$4</f>
        <v>3.55</v>
      </c>
      <c r="O2027" s="2">
        <f t="array" ref="O2027">IF(Tabela_padrão__GM_CONTAS_PAGAR_ABERTOS[[#This Row],[SIGLA_MOEDA]]="US$",Tabela_padrão__GM_CONTAS_PAGAR_ABERTOS[[#This Row],[VALOR_DOCUM]]*$D$4,Tabela_padrão__GM_CONTAS_PAGAR_ABERTOS[[#This Row],[SALDO_CONVERTIDO]])</f>
        <v>52500</v>
      </c>
      <c r="P20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7" t="s">
        <v>22</v>
      </c>
      <c r="R2027" t="s">
        <v>189</v>
      </c>
      <c r="S2027" s="1">
        <v>42557</v>
      </c>
      <c r="T2027" t="s">
        <v>2015</v>
      </c>
      <c r="U2027" s="3">
        <v>2.3338000000000001</v>
      </c>
      <c r="V2027" s="2">
        <f>Tabela_padrão__GM_CONTAS_PAGAR_ABERTOS[[#This Row],[PTAX DESEMB]]*Tabela_padrão__GM_CONTAS_PAGAR_ABERTOS[[#This Row],[VALOR_DOCUM]]</f>
        <v>122524.5</v>
      </c>
    </row>
    <row r="2028" spans="1:22" hidden="1" x14ac:dyDescent="0.2">
      <c r="A2028" t="s">
        <v>45</v>
      </c>
      <c r="B2028" t="s">
        <v>18</v>
      </c>
      <c r="C2028" s="1">
        <v>41768</v>
      </c>
      <c r="D2028" t="s">
        <v>122</v>
      </c>
      <c r="E2028">
        <v>19105002</v>
      </c>
      <c r="F2028" t="s">
        <v>210</v>
      </c>
      <c r="G2028" s="4">
        <v>43266</v>
      </c>
      <c r="H2028" t="s">
        <v>21</v>
      </c>
      <c r="I2028" s="2">
        <v>5083.33</v>
      </c>
      <c r="K2028" s="2">
        <v>5083.33</v>
      </c>
      <c r="L2028" s="3">
        <v>1</v>
      </c>
      <c r="M2028" s="2">
        <v>5083.33</v>
      </c>
      <c r="N2028" s="3">
        <f t="array" ref="N2028">$D$4</f>
        <v>3.55</v>
      </c>
      <c r="O2028" s="2">
        <f t="array" ref="O2028">IF(Tabela_padrão__GM_CONTAS_PAGAR_ABERTOS[[#This Row],[SIGLA_MOEDA]]="US$",Tabela_padrão__GM_CONTAS_PAGAR_ABERTOS[[#This Row],[VALOR_DOCUM]]*$D$4,Tabela_padrão__GM_CONTAS_PAGAR_ABERTOS[[#This Row],[SALDO_CONVERTIDO]])</f>
        <v>5083.33</v>
      </c>
      <c r="P20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8" t="s">
        <v>211</v>
      </c>
      <c r="R2028" t="s">
        <v>212</v>
      </c>
      <c r="S2028" s="1">
        <v>42557</v>
      </c>
      <c r="T2028" t="s">
        <v>2038</v>
      </c>
      <c r="U2028" s="3">
        <v>2.2107000000000001</v>
      </c>
      <c r="V2028" s="2">
        <f>Tabela_padrão__GM_CONTAS_PAGAR_ABERTOS[[#This Row],[PTAX DESEMB]]*Tabela_padrão__GM_CONTAS_PAGAR_ABERTOS[[#This Row],[VALOR_DOCUM]]</f>
        <v>11237.717631</v>
      </c>
    </row>
    <row r="2029" spans="1:22" hidden="1" x14ac:dyDescent="0.2">
      <c r="A2029" t="s">
        <v>17</v>
      </c>
      <c r="B2029" t="s">
        <v>18</v>
      </c>
      <c r="C2029" s="1">
        <v>41320</v>
      </c>
      <c r="D2029" t="s">
        <v>19</v>
      </c>
      <c r="E2029">
        <v>13140001</v>
      </c>
      <c r="F2029" t="s">
        <v>2705</v>
      </c>
      <c r="G2029" s="4">
        <v>43266</v>
      </c>
      <c r="H2029" t="s">
        <v>21</v>
      </c>
      <c r="I2029" s="2">
        <v>6091.7</v>
      </c>
      <c r="K2029" s="2">
        <v>6091.7</v>
      </c>
      <c r="L2029" s="3">
        <v>1</v>
      </c>
      <c r="M2029" s="2">
        <v>6091.7</v>
      </c>
      <c r="N2029" s="3">
        <f t="array" ref="N2029">$D$4</f>
        <v>3.55</v>
      </c>
      <c r="O2029" s="2">
        <f t="array" ref="O2029">IF(Tabela_padrão__GM_CONTAS_PAGAR_ABERTOS[[#This Row],[SIGLA_MOEDA]]="US$",Tabela_padrão__GM_CONTAS_PAGAR_ABERTOS[[#This Row],[VALOR_DOCUM]]*$D$4,Tabela_padrão__GM_CONTAS_PAGAR_ABERTOS[[#This Row],[SALDO_CONVERTIDO]])</f>
        <v>6091.7</v>
      </c>
      <c r="P20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29" t="s">
        <v>47</v>
      </c>
      <c r="R2029" t="s">
        <v>2706</v>
      </c>
      <c r="S2029" s="1">
        <v>42557</v>
      </c>
      <c r="T2029" t="s">
        <v>2707</v>
      </c>
      <c r="U2029" s="3">
        <v>1.9665999999999999</v>
      </c>
      <c r="V2029" s="2">
        <f>Tabela_padrão__GM_CONTAS_PAGAR_ABERTOS[[#This Row],[PTAX DESEMB]]*Tabela_padrão__GM_CONTAS_PAGAR_ABERTOS[[#This Row],[VALOR_DOCUM]]</f>
        <v>11979.93722</v>
      </c>
    </row>
    <row r="2030" spans="1:22" hidden="1" x14ac:dyDescent="0.2">
      <c r="A2030" t="s">
        <v>17</v>
      </c>
      <c r="B2030" t="s">
        <v>18</v>
      </c>
      <c r="C2030" s="1">
        <v>41508</v>
      </c>
      <c r="D2030" t="s">
        <v>60</v>
      </c>
      <c r="E2030">
        <v>13140001</v>
      </c>
      <c r="F2030" t="s">
        <v>166</v>
      </c>
      <c r="G2030" s="4">
        <v>43266</v>
      </c>
      <c r="H2030" t="s">
        <v>21</v>
      </c>
      <c r="I2030" s="2">
        <v>24642.58</v>
      </c>
      <c r="K2030" s="2">
        <v>24642.58</v>
      </c>
      <c r="L2030" s="3">
        <v>1</v>
      </c>
      <c r="M2030" s="2">
        <v>24642.58</v>
      </c>
      <c r="N2030" s="3">
        <f t="array" ref="N2030">$D$4</f>
        <v>3.55</v>
      </c>
      <c r="O2030" s="2">
        <f t="array" ref="O2030">IF(Tabela_padrão__GM_CONTAS_PAGAR_ABERTOS[[#This Row],[SIGLA_MOEDA]]="US$",Tabela_padrão__GM_CONTAS_PAGAR_ABERTOS[[#This Row],[VALOR_DOCUM]]*$D$4,Tabela_padrão__GM_CONTAS_PAGAR_ABERTOS[[#This Row],[SALDO_CONVERTIDO]])</f>
        <v>24642.58</v>
      </c>
      <c r="P20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0" t="s">
        <v>47</v>
      </c>
      <c r="R2030" t="s">
        <v>167</v>
      </c>
      <c r="S2030" s="1">
        <v>42557</v>
      </c>
      <c r="T2030" t="s">
        <v>2764</v>
      </c>
      <c r="U2030" s="3">
        <v>2.4169</v>
      </c>
      <c r="V2030" s="2">
        <f>Tabela_padrão__GM_CONTAS_PAGAR_ABERTOS[[#This Row],[PTAX DESEMB]]*Tabela_padrão__GM_CONTAS_PAGAR_ABERTOS[[#This Row],[VALOR_DOCUM]]</f>
        <v>59558.651602000005</v>
      </c>
    </row>
    <row r="2031" spans="1:22" hidden="1" x14ac:dyDescent="0.2">
      <c r="A2031" t="s">
        <v>17</v>
      </c>
      <c r="B2031" t="s">
        <v>18</v>
      </c>
      <c r="C2031" s="1">
        <v>41621</v>
      </c>
      <c r="D2031" t="s">
        <v>19</v>
      </c>
      <c r="E2031">
        <v>13140001</v>
      </c>
      <c r="F2031" t="s">
        <v>188</v>
      </c>
      <c r="G2031" s="4">
        <v>43266</v>
      </c>
      <c r="H2031" t="s">
        <v>21</v>
      </c>
      <c r="I2031" s="2">
        <v>5512.5</v>
      </c>
      <c r="K2031" s="2">
        <v>5512.5</v>
      </c>
      <c r="L2031" s="3">
        <v>1</v>
      </c>
      <c r="M2031" s="2">
        <v>5512.5</v>
      </c>
      <c r="N2031" s="3">
        <f t="array" ref="N2031">$D$4</f>
        <v>3.55</v>
      </c>
      <c r="O2031" s="2">
        <f t="array" ref="O2031">IF(Tabela_padrão__GM_CONTAS_PAGAR_ABERTOS[[#This Row],[SIGLA_MOEDA]]="US$",Tabela_padrão__GM_CONTAS_PAGAR_ABERTOS[[#This Row],[VALOR_DOCUM]]*$D$4,Tabela_padrão__GM_CONTAS_PAGAR_ABERTOS[[#This Row],[SALDO_CONVERTIDO]])</f>
        <v>5512.5</v>
      </c>
      <c r="P20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1" t="s">
        <v>47</v>
      </c>
      <c r="R2031" t="s">
        <v>189</v>
      </c>
      <c r="S2031" s="1">
        <v>42557</v>
      </c>
      <c r="T2031" t="s">
        <v>3484</v>
      </c>
      <c r="U2031" s="3">
        <v>2.3338000000000001</v>
      </c>
      <c r="V2031" s="2">
        <f>Tabela_padrão__GM_CONTAS_PAGAR_ABERTOS[[#This Row],[PTAX DESEMB]]*Tabela_padrão__GM_CONTAS_PAGAR_ABERTOS[[#This Row],[VALOR_DOCUM]]</f>
        <v>12865.0725</v>
      </c>
    </row>
    <row r="2032" spans="1:22" hidden="1" x14ac:dyDescent="0.2">
      <c r="A2032" t="s">
        <v>45</v>
      </c>
      <c r="B2032" t="s">
        <v>18</v>
      </c>
      <c r="C2032" s="1">
        <v>41823</v>
      </c>
      <c r="D2032" t="s">
        <v>72</v>
      </c>
      <c r="E2032">
        <v>19105002</v>
      </c>
      <c r="F2032" t="s">
        <v>233</v>
      </c>
      <c r="G2032" s="4">
        <v>43266</v>
      </c>
      <c r="H2032" t="s">
        <v>21</v>
      </c>
      <c r="I2032" s="2">
        <v>14210.53</v>
      </c>
      <c r="K2032" s="2">
        <v>14210.53</v>
      </c>
      <c r="L2032" s="3">
        <v>1</v>
      </c>
      <c r="M2032" s="2">
        <v>14210.53</v>
      </c>
      <c r="N2032" s="3">
        <f t="array" ref="N2032">$D$4</f>
        <v>3.55</v>
      </c>
      <c r="O2032" s="2">
        <f t="array" ref="O2032">IF(Tabela_padrão__GM_CONTAS_PAGAR_ABERTOS[[#This Row],[SIGLA_MOEDA]]="US$",Tabela_padrão__GM_CONTAS_PAGAR_ABERTOS[[#This Row],[VALOR_DOCUM]]*$D$4,Tabela_padrão__GM_CONTAS_PAGAR_ABERTOS[[#This Row],[SALDO_CONVERTIDO]])</f>
        <v>14210.53</v>
      </c>
      <c r="P20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2" t="s">
        <v>196</v>
      </c>
      <c r="R2032" t="s">
        <v>234</v>
      </c>
      <c r="S2032" s="1">
        <v>42557</v>
      </c>
      <c r="T2032" t="s">
        <v>3518</v>
      </c>
      <c r="U2032" s="3">
        <v>2.2134</v>
      </c>
      <c r="V2032" s="2">
        <f>Tabela_padrão__GM_CONTAS_PAGAR_ABERTOS[[#This Row],[PTAX DESEMB]]*Tabela_padrão__GM_CONTAS_PAGAR_ABERTOS[[#This Row],[VALOR_DOCUM]]</f>
        <v>31453.587102000001</v>
      </c>
    </row>
    <row r="2033" spans="1:22" hidden="1" x14ac:dyDescent="0.2">
      <c r="A2033" t="s">
        <v>17</v>
      </c>
      <c r="B2033" t="s">
        <v>25</v>
      </c>
      <c r="C2033" s="1">
        <v>41893</v>
      </c>
      <c r="D2033" t="s">
        <v>19</v>
      </c>
      <c r="E2033">
        <v>19105002</v>
      </c>
      <c r="F2033" t="s">
        <v>2070</v>
      </c>
      <c r="G2033" s="4">
        <v>43266</v>
      </c>
      <c r="H2033" t="s">
        <v>21</v>
      </c>
      <c r="I2033" s="2">
        <v>47812.5</v>
      </c>
      <c r="K2033" s="2">
        <v>47812.5</v>
      </c>
      <c r="L2033" s="3">
        <v>1</v>
      </c>
      <c r="M2033" s="2">
        <v>47812.5</v>
      </c>
      <c r="N2033" s="3">
        <f t="array" ref="N2033">$D$4</f>
        <v>3.55</v>
      </c>
      <c r="O2033" s="2">
        <f t="array" ref="O2033">IF(Tabela_padrão__GM_CONTAS_PAGAR_ABERTOS[[#This Row],[SIGLA_MOEDA]]="US$",Tabela_padrão__GM_CONTAS_PAGAR_ABERTOS[[#This Row],[VALOR_DOCUM]]*$D$4,Tabela_padrão__GM_CONTAS_PAGAR_ABERTOS[[#This Row],[SALDO_CONVERTIDO]])</f>
        <v>47812.5</v>
      </c>
      <c r="P20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3" t="s">
        <v>22</v>
      </c>
      <c r="R2033" t="s">
        <v>2071</v>
      </c>
      <c r="S2033" s="1">
        <v>42557</v>
      </c>
      <c r="T2033" t="s">
        <v>3525</v>
      </c>
      <c r="U2033" s="3">
        <v>2.2967</v>
      </c>
      <c r="V2033" s="2">
        <f>Tabela_padrão__GM_CONTAS_PAGAR_ABERTOS[[#This Row],[PTAX DESEMB]]*Tabela_padrão__GM_CONTAS_PAGAR_ABERTOS[[#This Row],[VALOR_DOCUM]]</f>
        <v>109810.96875</v>
      </c>
    </row>
    <row r="2034" spans="1:22" hidden="1" x14ac:dyDescent="0.2">
      <c r="A2034" t="s">
        <v>45</v>
      </c>
      <c r="B2034" t="s">
        <v>18</v>
      </c>
      <c r="C2034" s="1">
        <v>41925</v>
      </c>
      <c r="D2034" t="s">
        <v>122</v>
      </c>
      <c r="E2034">
        <v>19105002</v>
      </c>
      <c r="F2034" t="s">
        <v>248</v>
      </c>
      <c r="G2034" s="4">
        <v>43266</v>
      </c>
      <c r="H2034" t="s">
        <v>21</v>
      </c>
      <c r="I2034" s="2">
        <v>3033.33</v>
      </c>
      <c r="K2034" s="2">
        <v>3033.33</v>
      </c>
      <c r="L2034" s="3">
        <v>1</v>
      </c>
      <c r="M2034" s="2">
        <v>3033.33</v>
      </c>
      <c r="N2034" s="3">
        <f t="array" ref="N2034">$D$4</f>
        <v>3.55</v>
      </c>
      <c r="O2034" s="2">
        <f t="array" ref="O2034">IF(Tabela_padrão__GM_CONTAS_PAGAR_ABERTOS[[#This Row],[SIGLA_MOEDA]]="US$",Tabela_padrão__GM_CONTAS_PAGAR_ABERTOS[[#This Row],[VALOR_DOCUM]]*$D$4,Tabela_padrão__GM_CONTAS_PAGAR_ABERTOS[[#This Row],[SALDO_CONVERTIDO]])</f>
        <v>3033.33</v>
      </c>
      <c r="P20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4" t="s">
        <v>211</v>
      </c>
      <c r="R2034" t="s">
        <v>249</v>
      </c>
      <c r="S2034" s="1">
        <v>42557</v>
      </c>
      <c r="T2034" t="s">
        <v>3527</v>
      </c>
      <c r="U2034" s="3">
        <v>2.4102999999999999</v>
      </c>
      <c r="V2034" s="2">
        <f>Tabela_padrão__GM_CONTAS_PAGAR_ABERTOS[[#This Row],[PTAX DESEMB]]*Tabela_padrão__GM_CONTAS_PAGAR_ABERTOS[[#This Row],[VALOR_DOCUM]]</f>
        <v>7311.235298999999</v>
      </c>
    </row>
    <row r="2035" spans="1:22" hidden="1" x14ac:dyDescent="0.2">
      <c r="A2035" t="s">
        <v>262</v>
      </c>
      <c r="B2035" t="s">
        <v>18</v>
      </c>
      <c r="C2035" s="1">
        <v>42023</v>
      </c>
      <c r="D2035" t="s">
        <v>263</v>
      </c>
      <c r="E2035">
        <v>13140003</v>
      </c>
      <c r="F2035" t="s">
        <v>271</v>
      </c>
      <c r="G2035" s="4">
        <v>43266</v>
      </c>
      <c r="H2035" t="s">
        <v>66</v>
      </c>
      <c r="I2035" s="2">
        <v>82448</v>
      </c>
      <c r="K2035" s="2">
        <v>82448</v>
      </c>
      <c r="L2035" s="3">
        <v>3.2904</v>
      </c>
      <c r="M2035" s="2">
        <v>271286.89919999999</v>
      </c>
      <c r="N2035" s="3">
        <f t="array" ref="N2035">$D$4</f>
        <v>3.55</v>
      </c>
      <c r="O2035" s="2">
        <f t="array" ref="O2035">IF(Tabela_padrão__GM_CONTAS_PAGAR_ABERTOS[[#This Row],[SIGLA_MOEDA]]="US$",Tabela_padrão__GM_CONTAS_PAGAR_ABERTOS[[#This Row],[VALOR_DOCUM]]*$D$4,Tabela_padrão__GM_CONTAS_PAGAR_ABERTOS[[#This Row],[SALDO_CONVERTIDO]])</f>
        <v>292690.39999999997</v>
      </c>
      <c r="P2035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035" t="s">
        <v>268</v>
      </c>
      <c r="R2035" t="s">
        <v>272</v>
      </c>
      <c r="S2035" s="1">
        <v>42557</v>
      </c>
      <c r="T2035" t="s">
        <v>3538</v>
      </c>
      <c r="U2035" s="3">
        <v>2.6193</v>
      </c>
      <c r="V2035" s="2">
        <f>Tabela_padrão__GM_CONTAS_PAGAR_ABERTOS[[#This Row],[PTAX DESEMB]]*Tabela_padrão__GM_CONTAS_PAGAR_ABERTOS[[#This Row],[VALOR_DOCUM]]</f>
        <v>215956.04639999999</v>
      </c>
    </row>
    <row r="2036" spans="1:22" hidden="1" x14ac:dyDescent="0.2">
      <c r="A2036" t="s">
        <v>17</v>
      </c>
      <c r="B2036" t="s">
        <v>18</v>
      </c>
      <c r="C2036" s="1">
        <v>41320</v>
      </c>
      <c r="D2036" t="s">
        <v>19</v>
      </c>
      <c r="E2036">
        <v>13140001</v>
      </c>
      <c r="F2036" t="s">
        <v>1962</v>
      </c>
      <c r="G2036" s="4">
        <v>43266</v>
      </c>
      <c r="H2036" t="s">
        <v>21</v>
      </c>
      <c r="I2036" s="2">
        <v>3284.33</v>
      </c>
      <c r="K2036" s="2">
        <v>3284.33</v>
      </c>
      <c r="L2036" s="3">
        <v>1</v>
      </c>
      <c r="M2036" s="2">
        <v>3284.33</v>
      </c>
      <c r="N2036" s="3">
        <f t="array" ref="N2036">$D$4</f>
        <v>3.55</v>
      </c>
      <c r="O2036" s="2">
        <f t="array" ref="O2036">IF(Tabela_padrão__GM_CONTAS_PAGAR_ABERTOS[[#This Row],[SIGLA_MOEDA]]="US$",Tabela_padrão__GM_CONTAS_PAGAR_ABERTOS[[#This Row],[VALOR_DOCUM]]*$D$4,Tabela_padrão__GM_CONTAS_PAGAR_ABERTOS[[#This Row],[SALDO_CONVERTIDO]])</f>
        <v>3284.33</v>
      </c>
      <c r="P20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6" t="s">
        <v>47</v>
      </c>
      <c r="R2036" t="s">
        <v>1963</v>
      </c>
      <c r="S2036" s="1">
        <v>42557</v>
      </c>
      <c r="T2036" t="s">
        <v>4121</v>
      </c>
      <c r="U2036" s="3">
        <v>1.9665999999999999</v>
      </c>
      <c r="V2036" s="2">
        <f>Tabela_padrão__GM_CONTAS_PAGAR_ABERTOS[[#This Row],[PTAX DESEMB]]*Tabela_padrão__GM_CONTAS_PAGAR_ABERTOS[[#This Row],[VALOR_DOCUM]]</f>
        <v>6458.9633779999995</v>
      </c>
    </row>
    <row r="2037" spans="1:22" hidden="1" x14ac:dyDescent="0.2">
      <c r="A2037" t="s">
        <v>17</v>
      </c>
      <c r="B2037" t="s">
        <v>18</v>
      </c>
      <c r="C2037" s="1">
        <v>41320</v>
      </c>
      <c r="D2037" t="s">
        <v>19</v>
      </c>
      <c r="E2037">
        <v>19105002</v>
      </c>
      <c r="F2037" t="s">
        <v>2705</v>
      </c>
      <c r="G2037" s="4">
        <v>43266</v>
      </c>
      <c r="H2037" t="s">
        <v>21</v>
      </c>
      <c r="I2037" s="2">
        <v>109200</v>
      </c>
      <c r="K2037" s="2">
        <v>109200</v>
      </c>
      <c r="L2037" s="3">
        <v>1</v>
      </c>
      <c r="M2037" s="2">
        <v>109200</v>
      </c>
      <c r="N2037" s="3">
        <f t="array" ref="N2037">$D$4</f>
        <v>3.55</v>
      </c>
      <c r="O2037" s="2">
        <f t="array" ref="O2037">IF(Tabela_padrão__GM_CONTAS_PAGAR_ABERTOS[[#This Row],[SIGLA_MOEDA]]="US$",Tabela_padrão__GM_CONTAS_PAGAR_ABERTOS[[#This Row],[VALOR_DOCUM]]*$D$4,Tabela_padrão__GM_CONTAS_PAGAR_ABERTOS[[#This Row],[SALDO_CONVERTIDO]])</f>
        <v>109200</v>
      </c>
      <c r="P20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7" t="s">
        <v>22</v>
      </c>
      <c r="R2037" t="s">
        <v>2706</v>
      </c>
      <c r="S2037" s="1">
        <v>42557</v>
      </c>
      <c r="T2037" t="s">
        <v>4122</v>
      </c>
      <c r="U2037" s="3">
        <v>1.9665999999999999</v>
      </c>
      <c r="V2037" s="2">
        <f>Tabela_padrão__GM_CONTAS_PAGAR_ABERTOS[[#This Row],[PTAX DESEMB]]*Tabela_padrão__GM_CONTAS_PAGAR_ABERTOS[[#This Row],[VALOR_DOCUM]]</f>
        <v>214752.72</v>
      </c>
    </row>
    <row r="2038" spans="1:22" hidden="1" x14ac:dyDescent="0.2">
      <c r="A2038" t="s">
        <v>17</v>
      </c>
      <c r="B2038" t="s">
        <v>18</v>
      </c>
      <c r="C2038" s="1">
        <v>41508</v>
      </c>
      <c r="D2038" t="s">
        <v>60</v>
      </c>
      <c r="E2038">
        <v>19105002</v>
      </c>
      <c r="F2038" t="s">
        <v>166</v>
      </c>
      <c r="G2038" s="4">
        <v>43266</v>
      </c>
      <c r="H2038" t="s">
        <v>21</v>
      </c>
      <c r="I2038" s="2">
        <v>202500</v>
      </c>
      <c r="K2038" s="2">
        <v>202500</v>
      </c>
      <c r="L2038" s="3">
        <v>1</v>
      </c>
      <c r="M2038" s="2">
        <v>202500</v>
      </c>
      <c r="N2038" s="3">
        <f t="array" ref="N2038">$D$4</f>
        <v>3.55</v>
      </c>
      <c r="O2038" s="2">
        <f t="array" ref="O2038">IF(Tabela_padrão__GM_CONTAS_PAGAR_ABERTOS[[#This Row],[SIGLA_MOEDA]]="US$",Tabela_padrão__GM_CONTAS_PAGAR_ABERTOS[[#This Row],[VALOR_DOCUM]]*$D$4,Tabela_padrão__GM_CONTAS_PAGAR_ABERTOS[[#This Row],[SALDO_CONVERTIDO]])</f>
        <v>202500</v>
      </c>
      <c r="P20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8" t="s">
        <v>62</v>
      </c>
      <c r="R2038" t="s">
        <v>167</v>
      </c>
      <c r="S2038" s="1">
        <v>42557</v>
      </c>
      <c r="T2038" t="s">
        <v>4186</v>
      </c>
      <c r="U2038" s="3">
        <v>2.4169</v>
      </c>
      <c r="V2038" s="2">
        <f>Tabela_padrão__GM_CONTAS_PAGAR_ABERTOS[[#This Row],[PTAX DESEMB]]*Tabela_padrão__GM_CONTAS_PAGAR_ABERTOS[[#This Row],[VALOR_DOCUM]]</f>
        <v>489422.25</v>
      </c>
    </row>
    <row r="2039" spans="1:22" hidden="1" x14ac:dyDescent="0.2">
      <c r="A2039" t="s">
        <v>45</v>
      </c>
      <c r="B2039" t="s">
        <v>18</v>
      </c>
      <c r="C2039" s="1">
        <v>41332</v>
      </c>
      <c r="D2039" t="s">
        <v>19</v>
      </c>
      <c r="E2039">
        <v>19105002</v>
      </c>
      <c r="F2039" t="s">
        <v>46</v>
      </c>
      <c r="G2039" s="4">
        <v>43266</v>
      </c>
      <c r="H2039" t="s">
        <v>21</v>
      </c>
      <c r="I2039" s="2">
        <v>5386.36</v>
      </c>
      <c r="K2039" s="2">
        <v>5386.36</v>
      </c>
      <c r="L2039" s="3">
        <v>1</v>
      </c>
      <c r="M2039" s="2">
        <v>5386.36</v>
      </c>
      <c r="N2039" s="3">
        <f t="array" ref="N2039">$D$4</f>
        <v>3.55</v>
      </c>
      <c r="O2039" s="2">
        <f t="array" ref="O2039">IF(Tabela_padrão__GM_CONTAS_PAGAR_ABERTOS[[#This Row],[SIGLA_MOEDA]]="US$",Tabela_padrão__GM_CONTAS_PAGAR_ABERTOS[[#This Row],[VALOR_DOCUM]]*$D$4,Tabela_padrão__GM_CONTAS_PAGAR_ABERTOS[[#This Row],[SALDO_CONVERTIDO]])</f>
        <v>5386.36</v>
      </c>
      <c r="P20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39" t="s">
        <v>22</v>
      </c>
      <c r="R2039" t="s">
        <v>48</v>
      </c>
      <c r="S2039" s="1">
        <v>42557</v>
      </c>
      <c r="T2039" t="s">
        <v>4844</v>
      </c>
      <c r="U2039" s="3">
        <v>1.9818</v>
      </c>
      <c r="V2039" s="2">
        <f>Tabela_padrão__GM_CONTAS_PAGAR_ABERTOS[[#This Row],[PTAX DESEMB]]*Tabela_padrão__GM_CONTAS_PAGAR_ABERTOS[[#This Row],[VALOR_DOCUM]]</f>
        <v>10674.688247999999</v>
      </c>
    </row>
    <row r="2040" spans="1:22" hidden="1" x14ac:dyDescent="0.2">
      <c r="A2040" t="s">
        <v>17</v>
      </c>
      <c r="B2040" t="s">
        <v>18</v>
      </c>
      <c r="C2040" s="1">
        <v>41320</v>
      </c>
      <c r="D2040" t="s">
        <v>19</v>
      </c>
      <c r="E2040">
        <v>19105002</v>
      </c>
      <c r="F2040" t="s">
        <v>1142</v>
      </c>
      <c r="G2040" s="4">
        <v>43266</v>
      </c>
      <c r="H2040" t="s">
        <v>21</v>
      </c>
      <c r="I2040" s="2">
        <v>44850</v>
      </c>
      <c r="K2040" s="2">
        <v>44850</v>
      </c>
      <c r="L2040" s="3">
        <v>1</v>
      </c>
      <c r="M2040" s="2">
        <v>44850</v>
      </c>
      <c r="N2040" s="3">
        <f t="array" ref="N2040">$D$4</f>
        <v>3.55</v>
      </c>
      <c r="O2040" s="2">
        <f t="array" ref="O2040">IF(Tabela_padrão__GM_CONTAS_PAGAR_ABERTOS[[#This Row],[SIGLA_MOEDA]]="US$",Tabela_padrão__GM_CONTAS_PAGAR_ABERTOS[[#This Row],[VALOR_DOCUM]]*$D$4,Tabela_padrão__GM_CONTAS_PAGAR_ABERTOS[[#This Row],[SALDO_CONVERTIDO]])</f>
        <v>44850</v>
      </c>
      <c r="P20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0" t="s">
        <v>22</v>
      </c>
      <c r="R2040" t="s">
        <v>1143</v>
      </c>
      <c r="S2040" s="1">
        <v>42557</v>
      </c>
      <c r="T2040" t="s">
        <v>4859</v>
      </c>
      <c r="U2040" s="3">
        <v>1.9665999999999999</v>
      </c>
      <c r="V2040" s="2">
        <f>Tabela_padrão__GM_CONTAS_PAGAR_ABERTOS[[#This Row],[PTAX DESEMB]]*Tabela_padrão__GM_CONTAS_PAGAR_ABERTOS[[#This Row],[VALOR_DOCUM]]</f>
        <v>88202.01</v>
      </c>
    </row>
    <row r="2041" spans="1:22" hidden="1" x14ac:dyDescent="0.2">
      <c r="A2041" t="s">
        <v>17</v>
      </c>
      <c r="B2041" t="s">
        <v>18</v>
      </c>
      <c r="C2041" s="1">
        <v>41320</v>
      </c>
      <c r="D2041" t="s">
        <v>19</v>
      </c>
      <c r="E2041">
        <v>13140001</v>
      </c>
      <c r="F2041" t="s">
        <v>1142</v>
      </c>
      <c r="G2041" s="4">
        <v>43266</v>
      </c>
      <c r="H2041" t="s">
        <v>21</v>
      </c>
      <c r="I2041" s="2">
        <v>2501.9499999999998</v>
      </c>
      <c r="K2041" s="2">
        <v>2501.9499999999998</v>
      </c>
      <c r="L2041" s="3">
        <v>1</v>
      </c>
      <c r="M2041" s="2">
        <v>2501.9499999999998</v>
      </c>
      <c r="N2041" s="3">
        <f t="array" ref="N2041">$D$4</f>
        <v>3.55</v>
      </c>
      <c r="O2041" s="2">
        <f t="array" ref="O2041">IF(Tabela_padrão__GM_CONTAS_PAGAR_ABERTOS[[#This Row],[SIGLA_MOEDA]]="US$",Tabela_padrão__GM_CONTAS_PAGAR_ABERTOS[[#This Row],[VALOR_DOCUM]]*$D$4,Tabela_padrão__GM_CONTAS_PAGAR_ABERTOS[[#This Row],[SALDO_CONVERTIDO]])</f>
        <v>2501.9499999999998</v>
      </c>
      <c r="P20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1" t="s">
        <v>47</v>
      </c>
      <c r="R2041" t="s">
        <v>1143</v>
      </c>
      <c r="S2041" s="1">
        <v>42557</v>
      </c>
      <c r="T2041" t="s">
        <v>4860</v>
      </c>
      <c r="U2041" s="3">
        <v>1.9665999999999999</v>
      </c>
      <c r="V2041" s="2">
        <f>Tabela_padrão__GM_CONTAS_PAGAR_ABERTOS[[#This Row],[PTAX DESEMB]]*Tabela_padrão__GM_CONTAS_PAGAR_ABERTOS[[#This Row],[VALOR_DOCUM]]</f>
        <v>4920.3348699999997</v>
      </c>
    </row>
    <row r="2042" spans="1:22" hidden="1" x14ac:dyDescent="0.2">
      <c r="A2042" t="s">
        <v>17</v>
      </c>
      <c r="B2042" t="s">
        <v>18</v>
      </c>
      <c r="C2042" s="1">
        <v>41613</v>
      </c>
      <c r="D2042" t="s">
        <v>60</v>
      </c>
      <c r="E2042">
        <v>13140001</v>
      </c>
      <c r="F2042" t="s">
        <v>185</v>
      </c>
      <c r="G2042" s="4">
        <v>43266</v>
      </c>
      <c r="H2042" t="s">
        <v>21</v>
      </c>
      <c r="I2042" s="2">
        <v>4259.3599999999997</v>
      </c>
      <c r="K2042" s="2">
        <v>4259.3599999999997</v>
      </c>
      <c r="L2042" s="3">
        <v>1</v>
      </c>
      <c r="M2042" s="2">
        <v>4259.3599999999997</v>
      </c>
      <c r="N2042" s="3">
        <f t="array" ref="N2042">$D$4</f>
        <v>3.55</v>
      </c>
      <c r="O2042" s="2">
        <f t="array" ref="O2042">IF(Tabela_padrão__GM_CONTAS_PAGAR_ABERTOS[[#This Row],[SIGLA_MOEDA]]="US$",Tabela_padrão__GM_CONTAS_PAGAR_ABERTOS[[#This Row],[VALOR_DOCUM]]*$D$4,Tabela_padrão__GM_CONTAS_PAGAR_ABERTOS[[#This Row],[SALDO_CONVERTIDO]])</f>
        <v>4259.3599999999997</v>
      </c>
      <c r="P20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2" t="s">
        <v>47</v>
      </c>
      <c r="R2042" t="s">
        <v>186</v>
      </c>
      <c r="S2042" s="1">
        <v>42557</v>
      </c>
      <c r="T2042" t="s">
        <v>4910</v>
      </c>
      <c r="U2042" s="3">
        <v>2.3740000000000001</v>
      </c>
      <c r="V2042" s="2">
        <f>Tabela_padrão__GM_CONTAS_PAGAR_ABERTOS[[#This Row],[PTAX DESEMB]]*Tabela_padrão__GM_CONTAS_PAGAR_ABERTOS[[#This Row],[VALOR_DOCUM]]</f>
        <v>10111.72064</v>
      </c>
    </row>
    <row r="2043" spans="1:22" hidden="1" x14ac:dyDescent="0.2">
      <c r="A2043" t="s">
        <v>45</v>
      </c>
      <c r="B2043" t="s">
        <v>18</v>
      </c>
      <c r="C2043" s="1">
        <v>41348</v>
      </c>
      <c r="D2043" t="s">
        <v>2746</v>
      </c>
      <c r="E2043">
        <v>15101001</v>
      </c>
      <c r="F2043" t="s">
        <v>2747</v>
      </c>
      <c r="G2043" s="4">
        <v>43405</v>
      </c>
      <c r="H2043" t="s">
        <v>21</v>
      </c>
      <c r="I2043" s="2">
        <v>6637.6</v>
      </c>
      <c r="K2043" s="2">
        <v>6637.6</v>
      </c>
      <c r="L2043" s="3">
        <v>1</v>
      </c>
      <c r="M2043" s="2">
        <v>6637.6</v>
      </c>
      <c r="N2043" s="3">
        <f t="array" ref="N2043">$D$4</f>
        <v>3.55</v>
      </c>
      <c r="O2043" s="2">
        <f t="array" ref="O2043">IF(Tabela_padrão__GM_CONTAS_PAGAR_ABERTOS[[#This Row],[SIGLA_MOEDA]]="US$",Tabela_padrão__GM_CONTAS_PAGAR_ABERTOS[[#This Row],[VALOR_DOCUM]]*$D$4,Tabela_padrão__GM_CONTAS_PAGAR_ABERTOS[[#This Row],[SALDO_CONVERTIDO]])</f>
        <v>6637.6</v>
      </c>
      <c r="P20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3" t="s">
        <v>57</v>
      </c>
      <c r="R2043" t="s">
        <v>2748</v>
      </c>
      <c r="S2043" s="1">
        <v>42557</v>
      </c>
      <c r="T2043" t="s">
        <v>4160</v>
      </c>
      <c r="U2043" s="3">
        <v>1.9676</v>
      </c>
      <c r="V2043" s="2">
        <f>Tabela_padrão__GM_CONTAS_PAGAR_ABERTOS[[#This Row],[PTAX DESEMB]]*Tabela_padrão__GM_CONTAS_PAGAR_ABERTOS[[#This Row],[VALOR_DOCUM]]</f>
        <v>13060.14176</v>
      </c>
    </row>
    <row r="2044" spans="1:22" hidden="1" x14ac:dyDescent="0.2">
      <c r="A2044" t="s">
        <v>17</v>
      </c>
      <c r="B2044" t="s">
        <v>25</v>
      </c>
      <c r="C2044" s="1">
        <v>41893</v>
      </c>
      <c r="D2044" t="s">
        <v>19</v>
      </c>
      <c r="E2044">
        <v>13140001</v>
      </c>
      <c r="F2044" t="s">
        <v>2070</v>
      </c>
      <c r="G2044" s="4">
        <v>43266</v>
      </c>
      <c r="H2044" t="s">
        <v>21</v>
      </c>
      <c r="I2044" s="2">
        <v>10910.59</v>
      </c>
      <c r="K2044" s="2">
        <v>10910.59</v>
      </c>
      <c r="L2044" s="3">
        <v>1</v>
      </c>
      <c r="M2044" s="2">
        <v>10910.59</v>
      </c>
      <c r="N2044" s="3">
        <f t="array" ref="N2044">$D$4</f>
        <v>3.55</v>
      </c>
      <c r="O2044" s="2">
        <f t="array" ref="O2044">IF(Tabela_padrão__GM_CONTAS_PAGAR_ABERTOS[[#This Row],[SIGLA_MOEDA]]="US$",Tabela_padrão__GM_CONTAS_PAGAR_ABERTOS[[#This Row],[VALOR_DOCUM]]*$D$4,Tabela_padrão__GM_CONTAS_PAGAR_ABERTOS[[#This Row],[SALDO_CONVERTIDO]])</f>
        <v>10910.59</v>
      </c>
      <c r="P20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4" t="s">
        <v>47</v>
      </c>
      <c r="R2044" t="s">
        <v>2071</v>
      </c>
      <c r="S2044" s="1">
        <v>42557</v>
      </c>
      <c r="T2044" t="s">
        <v>4943</v>
      </c>
      <c r="U2044" s="3">
        <v>2.2967</v>
      </c>
      <c r="V2044" s="2">
        <f>Tabela_padrão__GM_CONTAS_PAGAR_ABERTOS[[#This Row],[PTAX DESEMB]]*Tabela_padrão__GM_CONTAS_PAGAR_ABERTOS[[#This Row],[VALOR_DOCUM]]</f>
        <v>25058.352052999999</v>
      </c>
    </row>
    <row r="2045" spans="1:22" hidden="1" x14ac:dyDescent="0.2">
      <c r="A2045" t="s">
        <v>17</v>
      </c>
      <c r="B2045" t="s">
        <v>18</v>
      </c>
      <c r="C2045" s="1">
        <v>41592</v>
      </c>
      <c r="D2045" t="s">
        <v>19</v>
      </c>
      <c r="E2045">
        <v>13140001</v>
      </c>
      <c r="F2045" t="s">
        <v>182</v>
      </c>
      <c r="G2045" s="4">
        <v>43266</v>
      </c>
      <c r="H2045" t="s">
        <v>21</v>
      </c>
      <c r="I2045" s="2">
        <v>15532.38</v>
      </c>
      <c r="K2045" s="2">
        <v>15532.38</v>
      </c>
      <c r="L2045" s="3">
        <v>1</v>
      </c>
      <c r="M2045" s="2">
        <v>15532.38</v>
      </c>
      <c r="N2045" s="3">
        <f t="array" ref="N2045">$D$4</f>
        <v>3.55</v>
      </c>
      <c r="O2045" s="2">
        <f t="array" ref="O2045">IF(Tabela_padrão__GM_CONTAS_PAGAR_ABERTOS[[#This Row],[SIGLA_MOEDA]]="US$",Tabela_padrão__GM_CONTAS_PAGAR_ABERTOS[[#This Row],[VALOR_DOCUM]]*$D$4,Tabela_padrão__GM_CONTAS_PAGAR_ABERTOS[[#This Row],[SALDO_CONVERTIDO]])</f>
        <v>15532.38</v>
      </c>
      <c r="P20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5" t="s">
        <v>47</v>
      </c>
      <c r="R2045" t="s">
        <v>183</v>
      </c>
      <c r="S2045" s="1">
        <v>42557</v>
      </c>
      <c r="T2045" t="s">
        <v>5593</v>
      </c>
      <c r="U2045" s="3">
        <v>2.3233999999999999</v>
      </c>
      <c r="V2045" s="2">
        <f>Tabela_padrão__GM_CONTAS_PAGAR_ABERTOS[[#This Row],[PTAX DESEMB]]*Tabela_padrão__GM_CONTAS_PAGAR_ABERTOS[[#This Row],[VALOR_DOCUM]]</f>
        <v>36087.931691999998</v>
      </c>
    </row>
    <row r="2046" spans="1:22" hidden="1" x14ac:dyDescent="0.2">
      <c r="A2046" t="s">
        <v>17</v>
      </c>
      <c r="B2046" t="s">
        <v>18</v>
      </c>
      <c r="C2046" s="1">
        <v>41613</v>
      </c>
      <c r="D2046" t="s">
        <v>60</v>
      </c>
      <c r="E2046">
        <v>19105002</v>
      </c>
      <c r="F2046" t="s">
        <v>185</v>
      </c>
      <c r="G2046" s="4">
        <v>43266</v>
      </c>
      <c r="H2046" t="s">
        <v>21</v>
      </c>
      <c r="I2046" s="2">
        <v>60000</v>
      </c>
      <c r="K2046" s="2">
        <v>60000</v>
      </c>
      <c r="L2046" s="3">
        <v>1</v>
      </c>
      <c r="M2046" s="2">
        <v>60000</v>
      </c>
      <c r="N2046" s="3">
        <f t="array" ref="N2046">$D$4</f>
        <v>3.55</v>
      </c>
      <c r="O2046" s="2">
        <f t="array" ref="O2046">IF(Tabela_padrão__GM_CONTAS_PAGAR_ABERTOS[[#This Row],[SIGLA_MOEDA]]="US$",Tabela_padrão__GM_CONTAS_PAGAR_ABERTOS[[#This Row],[VALOR_DOCUM]]*$D$4,Tabela_padrão__GM_CONTAS_PAGAR_ABERTOS[[#This Row],[SALDO_CONVERTIDO]])</f>
        <v>60000</v>
      </c>
      <c r="P20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6" t="s">
        <v>62</v>
      </c>
      <c r="R2046" t="s">
        <v>186</v>
      </c>
      <c r="S2046" s="1">
        <v>42557</v>
      </c>
      <c r="T2046" t="s">
        <v>5594</v>
      </c>
      <c r="U2046" s="3">
        <v>2.3740000000000001</v>
      </c>
      <c r="V2046" s="2">
        <f>Tabela_padrão__GM_CONTAS_PAGAR_ABERTOS[[#This Row],[PTAX DESEMB]]*Tabela_padrão__GM_CONTAS_PAGAR_ABERTOS[[#This Row],[VALOR_DOCUM]]</f>
        <v>142440</v>
      </c>
    </row>
    <row r="2047" spans="1:22" hidden="1" x14ac:dyDescent="0.2">
      <c r="A2047" t="s">
        <v>45</v>
      </c>
      <c r="B2047" t="s">
        <v>18</v>
      </c>
      <c r="C2047" s="1">
        <v>41925</v>
      </c>
      <c r="D2047" t="s">
        <v>122</v>
      </c>
      <c r="E2047">
        <v>13140001</v>
      </c>
      <c r="F2047" t="s">
        <v>248</v>
      </c>
      <c r="G2047" s="4">
        <v>43266</v>
      </c>
      <c r="H2047" t="s">
        <v>21</v>
      </c>
      <c r="I2047" s="2">
        <v>126.7</v>
      </c>
      <c r="K2047" s="2">
        <v>126.7</v>
      </c>
      <c r="L2047" s="3">
        <v>1</v>
      </c>
      <c r="M2047" s="2">
        <v>126.7</v>
      </c>
      <c r="N2047" s="3">
        <f t="array" ref="N2047">$D$4</f>
        <v>3.55</v>
      </c>
      <c r="O2047" s="2">
        <f t="array" ref="O2047">IF(Tabela_padrão__GM_CONTAS_PAGAR_ABERTOS[[#This Row],[SIGLA_MOEDA]]="US$",Tabela_padrão__GM_CONTAS_PAGAR_ABERTOS[[#This Row],[VALOR_DOCUM]]*$D$4,Tabela_padrão__GM_CONTAS_PAGAR_ABERTOS[[#This Row],[SALDO_CONVERTIDO]])</f>
        <v>126.7</v>
      </c>
      <c r="P20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7" t="s">
        <v>47</v>
      </c>
      <c r="R2047" t="s">
        <v>249</v>
      </c>
      <c r="S2047" s="1">
        <v>42557</v>
      </c>
      <c r="T2047" t="s">
        <v>5645</v>
      </c>
      <c r="U2047" s="3">
        <v>2.4102999999999999</v>
      </c>
      <c r="V2047" s="2">
        <f>Tabela_padrão__GM_CONTAS_PAGAR_ABERTOS[[#This Row],[PTAX DESEMB]]*Tabela_padrão__GM_CONTAS_PAGAR_ABERTOS[[#This Row],[VALOR_DOCUM]]</f>
        <v>305.38500999999997</v>
      </c>
    </row>
    <row r="2048" spans="1:22" hidden="1" x14ac:dyDescent="0.2">
      <c r="A2048" t="s">
        <v>17</v>
      </c>
      <c r="B2048" t="s">
        <v>25</v>
      </c>
      <c r="C2048" s="1">
        <v>41365</v>
      </c>
      <c r="D2048" t="s">
        <v>4165</v>
      </c>
      <c r="E2048">
        <v>13101008</v>
      </c>
      <c r="F2048" t="s">
        <v>27</v>
      </c>
      <c r="G2048" s="4">
        <v>42824</v>
      </c>
      <c r="H2048" t="s">
        <v>21</v>
      </c>
      <c r="I2048" s="2">
        <v>1090000</v>
      </c>
      <c r="J2048">
        <v>7000</v>
      </c>
      <c r="K2048" s="2">
        <v>1083000</v>
      </c>
      <c r="L2048" s="3">
        <v>1</v>
      </c>
      <c r="M2048" s="2">
        <v>1083000</v>
      </c>
      <c r="N2048" s="3">
        <f t="array" ref="N2048">$D$4</f>
        <v>3.55</v>
      </c>
      <c r="O2048" s="2">
        <f t="array" ref="O2048">IF(Tabela_padrão__GM_CONTAS_PAGAR_ABERTOS[[#This Row],[SIGLA_MOEDA]]="US$",Tabela_padrão__GM_CONTAS_PAGAR_ABERTOS[[#This Row],[VALOR_DOCUM]]*$D$4,Tabela_padrão__GM_CONTAS_PAGAR_ABERTOS[[#This Row],[SALDO_CONVERTIDO]])</f>
        <v>1083000</v>
      </c>
      <c r="P20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8" t="s">
        <v>4166</v>
      </c>
      <c r="R2048" t="s">
        <v>4167</v>
      </c>
      <c r="S2048" s="1">
        <v>42557</v>
      </c>
      <c r="T2048" t="s">
        <v>4168</v>
      </c>
      <c r="U2048" s="3">
        <v>2.0137999999999998</v>
      </c>
      <c r="V2048" s="2">
        <f>Tabela_padrão__GM_CONTAS_PAGAR_ABERTOS[[#This Row],[PTAX DESEMB]]*Tabela_padrão__GM_CONTAS_PAGAR_ABERTOS[[#This Row],[VALOR_DOCUM]]</f>
        <v>2195042</v>
      </c>
    </row>
    <row r="2049" spans="1:22" hidden="1" x14ac:dyDescent="0.2">
      <c r="A2049" t="s">
        <v>17</v>
      </c>
      <c r="B2049" t="s">
        <v>18</v>
      </c>
      <c r="C2049" s="1">
        <v>42277</v>
      </c>
      <c r="D2049" t="s">
        <v>60</v>
      </c>
      <c r="E2049">
        <v>19105002</v>
      </c>
      <c r="F2049" t="s">
        <v>365</v>
      </c>
      <c r="G2049" s="4">
        <v>43291</v>
      </c>
      <c r="H2049" t="s">
        <v>21</v>
      </c>
      <c r="I2049" s="2">
        <v>9113.31</v>
      </c>
      <c r="K2049" s="2">
        <v>9113.31</v>
      </c>
      <c r="L2049" s="3">
        <v>1</v>
      </c>
      <c r="M2049" s="2">
        <v>9113.31</v>
      </c>
      <c r="N2049" s="3">
        <f t="array" ref="N2049">$D$4</f>
        <v>3.55</v>
      </c>
      <c r="O2049" s="2">
        <f t="array" ref="O2049">IF(Tabela_padrão__GM_CONTAS_PAGAR_ABERTOS[[#This Row],[SIGLA_MOEDA]]="US$",Tabela_padrão__GM_CONTAS_PAGAR_ABERTOS[[#This Row],[VALOR_DOCUM]]*$D$4,Tabela_padrão__GM_CONTAS_PAGAR_ABERTOS[[#This Row],[SALDO_CONVERTIDO]])</f>
        <v>9113.31</v>
      </c>
      <c r="P20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49" t="s">
        <v>62</v>
      </c>
      <c r="R2049" t="s">
        <v>366</v>
      </c>
      <c r="S2049" s="1">
        <v>42557</v>
      </c>
      <c r="T2049" t="s">
        <v>2155</v>
      </c>
      <c r="U2049" s="3">
        <v>4.1172000000000004</v>
      </c>
      <c r="V2049" s="2">
        <f>Tabela_padrão__GM_CONTAS_PAGAR_ABERTOS[[#This Row],[PTAX DESEMB]]*Tabela_padrão__GM_CONTAS_PAGAR_ABERTOS[[#This Row],[VALOR_DOCUM]]</f>
        <v>37521.319931999999</v>
      </c>
    </row>
    <row r="2050" spans="1:22" hidden="1" x14ac:dyDescent="0.2">
      <c r="A2050" t="s">
        <v>17</v>
      </c>
      <c r="B2050" t="s">
        <v>18</v>
      </c>
      <c r="C2050" s="1">
        <v>41394</v>
      </c>
      <c r="D2050" t="s">
        <v>31</v>
      </c>
      <c r="E2050">
        <v>13140003</v>
      </c>
      <c r="F2050" t="s">
        <v>136</v>
      </c>
      <c r="G2050" s="4">
        <v>45961</v>
      </c>
      <c r="H2050" t="s">
        <v>21</v>
      </c>
      <c r="I2050" s="2">
        <v>410.2</v>
      </c>
      <c r="K2050" s="2">
        <v>410.2</v>
      </c>
      <c r="L2050" s="3">
        <v>1</v>
      </c>
      <c r="M2050" s="2">
        <v>410.2</v>
      </c>
      <c r="N2050" s="3">
        <f t="array" ref="N2050">$D$4</f>
        <v>3.55</v>
      </c>
      <c r="O2050" s="2">
        <f t="array" ref="O2050">IF(Tabela_padrão__GM_CONTAS_PAGAR_ABERTOS[[#This Row],[SIGLA_MOEDA]]="US$",Tabela_padrão__GM_CONTAS_PAGAR_ABERTOS[[#This Row],[VALOR_DOCUM]]*$D$4,Tabela_padrão__GM_CONTAS_PAGAR_ABERTOS[[#This Row],[SALDO_CONVERTIDO]])</f>
        <v>410.2</v>
      </c>
      <c r="P20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0" t="s">
        <v>33</v>
      </c>
      <c r="R2050" t="s">
        <v>137</v>
      </c>
      <c r="S2050" s="1">
        <v>42557</v>
      </c>
      <c r="T2050" t="s">
        <v>4170</v>
      </c>
      <c r="U2050" s="3">
        <v>1.9999</v>
      </c>
      <c r="V2050" s="2">
        <f>Tabela_padrão__GM_CONTAS_PAGAR_ABERTOS[[#This Row],[PTAX DESEMB]]*Tabela_padrão__GM_CONTAS_PAGAR_ABERTOS[[#This Row],[VALOR_DOCUM]]</f>
        <v>820.35897999999997</v>
      </c>
    </row>
    <row r="2051" spans="1:22" hidden="1" x14ac:dyDescent="0.2">
      <c r="A2051" t="s">
        <v>17</v>
      </c>
      <c r="B2051" t="s">
        <v>18</v>
      </c>
      <c r="C2051" s="1">
        <v>41394</v>
      </c>
      <c r="D2051" t="s">
        <v>31</v>
      </c>
      <c r="E2051">
        <v>19105006</v>
      </c>
      <c r="F2051" t="s">
        <v>141</v>
      </c>
      <c r="G2051" s="4">
        <v>42674</v>
      </c>
      <c r="H2051" t="s">
        <v>21</v>
      </c>
      <c r="I2051" s="2">
        <v>27130.06</v>
      </c>
      <c r="K2051" s="2">
        <v>27130.06</v>
      </c>
      <c r="L2051" s="3">
        <v>1</v>
      </c>
      <c r="M2051" s="2">
        <v>27130.06</v>
      </c>
      <c r="N2051" s="3">
        <f t="array" ref="N2051">$D$4</f>
        <v>3.55</v>
      </c>
      <c r="O2051" s="2">
        <f t="array" ref="O2051">IF(Tabela_padrão__GM_CONTAS_PAGAR_ABERTOS[[#This Row],[SIGLA_MOEDA]]="US$",Tabela_padrão__GM_CONTAS_PAGAR_ABERTOS[[#This Row],[VALOR_DOCUM]]*$D$4,Tabela_padrão__GM_CONTAS_PAGAR_ABERTOS[[#This Row],[SALDO_CONVERTIDO]])</f>
        <v>27130.06</v>
      </c>
      <c r="P20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1" t="s">
        <v>38</v>
      </c>
      <c r="R2051" t="s">
        <v>142</v>
      </c>
      <c r="S2051" s="1">
        <v>42557</v>
      </c>
      <c r="T2051" t="s">
        <v>4171</v>
      </c>
      <c r="U2051" s="3">
        <v>1.9999</v>
      </c>
      <c r="V2051" s="2">
        <f>Tabela_padrão__GM_CONTAS_PAGAR_ABERTOS[[#This Row],[PTAX DESEMB]]*Tabela_padrão__GM_CONTAS_PAGAR_ABERTOS[[#This Row],[VALOR_DOCUM]]</f>
        <v>54257.406994000004</v>
      </c>
    </row>
    <row r="2052" spans="1:22" hidden="1" x14ac:dyDescent="0.2">
      <c r="A2052" t="s">
        <v>17</v>
      </c>
      <c r="B2052" t="s">
        <v>18</v>
      </c>
      <c r="C2052" s="1">
        <v>41394</v>
      </c>
      <c r="D2052" t="s">
        <v>31</v>
      </c>
      <c r="E2052">
        <v>19105006</v>
      </c>
      <c r="F2052" t="s">
        <v>141</v>
      </c>
      <c r="G2052" s="4">
        <v>43404</v>
      </c>
      <c r="H2052" t="s">
        <v>21</v>
      </c>
      <c r="I2052" s="2">
        <v>29305.31</v>
      </c>
      <c r="K2052" s="2">
        <v>29305.31</v>
      </c>
      <c r="L2052" s="3">
        <v>1</v>
      </c>
      <c r="M2052" s="2">
        <v>29305.31</v>
      </c>
      <c r="N2052" s="3">
        <f t="array" ref="N2052">$D$4</f>
        <v>3.55</v>
      </c>
      <c r="O2052" s="2">
        <f t="array" ref="O2052">IF(Tabela_padrão__GM_CONTAS_PAGAR_ABERTOS[[#This Row],[SIGLA_MOEDA]]="US$",Tabela_padrão__GM_CONTAS_PAGAR_ABERTOS[[#This Row],[VALOR_DOCUM]]*$D$4,Tabela_padrão__GM_CONTAS_PAGAR_ABERTOS[[#This Row],[SALDO_CONVERTIDO]])</f>
        <v>29305.31</v>
      </c>
      <c r="P20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2" t="s">
        <v>38</v>
      </c>
      <c r="R2052" t="s">
        <v>142</v>
      </c>
      <c r="S2052" s="1">
        <v>42557</v>
      </c>
      <c r="T2052" t="s">
        <v>4172</v>
      </c>
      <c r="U2052" s="3">
        <v>1.9999</v>
      </c>
      <c r="V2052" s="2">
        <f>Tabela_padrão__GM_CONTAS_PAGAR_ABERTOS[[#This Row],[PTAX DESEMB]]*Tabela_padrão__GM_CONTAS_PAGAR_ABERTOS[[#This Row],[VALOR_DOCUM]]</f>
        <v>58607.689469000004</v>
      </c>
    </row>
    <row r="2053" spans="1:22" hidden="1" x14ac:dyDescent="0.2">
      <c r="A2053" t="s">
        <v>17</v>
      </c>
      <c r="B2053" t="s">
        <v>18</v>
      </c>
      <c r="C2053" s="1">
        <v>41394</v>
      </c>
      <c r="D2053" t="s">
        <v>31</v>
      </c>
      <c r="E2053">
        <v>19105006</v>
      </c>
      <c r="F2053" t="s">
        <v>148</v>
      </c>
      <c r="G2053" s="4">
        <v>44135</v>
      </c>
      <c r="H2053" t="s">
        <v>21</v>
      </c>
      <c r="I2053" s="2">
        <v>31613.03</v>
      </c>
      <c r="K2053" s="2">
        <v>31613.03</v>
      </c>
      <c r="L2053" s="3">
        <v>1</v>
      </c>
      <c r="M2053" s="2">
        <v>31613.03</v>
      </c>
      <c r="N2053" s="3">
        <f t="array" ref="N2053">$D$4</f>
        <v>3.55</v>
      </c>
      <c r="O2053" s="2">
        <f t="array" ref="O2053">IF(Tabela_padrão__GM_CONTAS_PAGAR_ABERTOS[[#This Row],[SIGLA_MOEDA]]="US$",Tabela_padrão__GM_CONTAS_PAGAR_ABERTOS[[#This Row],[VALOR_DOCUM]]*$D$4,Tabela_padrão__GM_CONTAS_PAGAR_ABERTOS[[#This Row],[SALDO_CONVERTIDO]])</f>
        <v>31613.03</v>
      </c>
      <c r="P20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3" t="s">
        <v>38</v>
      </c>
      <c r="R2053" t="s">
        <v>142</v>
      </c>
      <c r="S2053" s="1">
        <v>42557</v>
      </c>
      <c r="T2053" t="s">
        <v>4173</v>
      </c>
      <c r="U2053" s="3">
        <v>1.9999</v>
      </c>
      <c r="V2053" s="2">
        <f>Tabela_padrão__GM_CONTAS_PAGAR_ABERTOS[[#This Row],[PTAX DESEMB]]*Tabela_padrão__GM_CONTAS_PAGAR_ABERTOS[[#This Row],[VALOR_DOCUM]]</f>
        <v>63222.898696999997</v>
      </c>
    </row>
    <row r="2054" spans="1:22" hidden="1" x14ac:dyDescent="0.2">
      <c r="A2054" t="s">
        <v>17</v>
      </c>
      <c r="B2054" t="s">
        <v>18</v>
      </c>
      <c r="C2054" s="1">
        <v>41394</v>
      </c>
      <c r="D2054" t="s">
        <v>31</v>
      </c>
      <c r="E2054">
        <v>19105006</v>
      </c>
      <c r="F2054" t="s">
        <v>145</v>
      </c>
      <c r="G2054" s="4">
        <v>44135</v>
      </c>
      <c r="H2054" t="s">
        <v>21</v>
      </c>
      <c r="I2054" s="2">
        <v>62218.93</v>
      </c>
      <c r="K2054" s="2">
        <v>62218.93</v>
      </c>
      <c r="L2054" s="3">
        <v>1</v>
      </c>
      <c r="M2054" s="2">
        <v>62218.93</v>
      </c>
      <c r="N2054" s="3">
        <f t="array" ref="N2054">$D$4</f>
        <v>3.55</v>
      </c>
      <c r="O2054" s="2">
        <f t="array" ref="O2054">IF(Tabela_padrão__GM_CONTAS_PAGAR_ABERTOS[[#This Row],[SIGLA_MOEDA]]="US$",Tabela_padrão__GM_CONTAS_PAGAR_ABERTOS[[#This Row],[VALOR_DOCUM]]*$D$4,Tabela_padrão__GM_CONTAS_PAGAR_ABERTOS[[#This Row],[SALDO_CONVERTIDO]])</f>
        <v>62218.93</v>
      </c>
      <c r="P20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4" t="s">
        <v>38</v>
      </c>
      <c r="R2054" t="s">
        <v>146</v>
      </c>
      <c r="S2054" s="1">
        <v>42557</v>
      </c>
      <c r="T2054" t="s">
        <v>4174</v>
      </c>
      <c r="U2054" s="3">
        <v>1.9999</v>
      </c>
      <c r="V2054" s="2">
        <f>Tabela_padrão__GM_CONTAS_PAGAR_ABERTOS[[#This Row],[PTAX DESEMB]]*Tabela_padrão__GM_CONTAS_PAGAR_ABERTOS[[#This Row],[VALOR_DOCUM]]</f>
        <v>124431.63810700001</v>
      </c>
    </row>
    <row r="2055" spans="1:22" hidden="1" x14ac:dyDescent="0.2">
      <c r="A2055" t="s">
        <v>17</v>
      </c>
      <c r="B2055" t="s">
        <v>18</v>
      </c>
      <c r="C2055" s="1">
        <v>41394</v>
      </c>
      <c r="D2055" t="s">
        <v>31</v>
      </c>
      <c r="E2055">
        <v>19105006</v>
      </c>
      <c r="F2055" t="s">
        <v>145</v>
      </c>
      <c r="G2055" s="4">
        <v>45596</v>
      </c>
      <c r="H2055" t="s">
        <v>21</v>
      </c>
      <c r="I2055" s="2">
        <v>71766.27</v>
      </c>
      <c r="K2055" s="2">
        <v>71766.27</v>
      </c>
      <c r="L2055" s="3">
        <v>1</v>
      </c>
      <c r="M2055" s="2">
        <v>71766.27</v>
      </c>
      <c r="N2055" s="3">
        <f t="array" ref="N2055">$D$4</f>
        <v>3.55</v>
      </c>
      <c r="O2055" s="2">
        <f t="array" ref="O2055">IF(Tabela_padrão__GM_CONTAS_PAGAR_ABERTOS[[#This Row],[SIGLA_MOEDA]]="US$",Tabela_padrão__GM_CONTAS_PAGAR_ABERTOS[[#This Row],[VALOR_DOCUM]]*$D$4,Tabela_padrão__GM_CONTAS_PAGAR_ABERTOS[[#This Row],[SALDO_CONVERTIDO]])</f>
        <v>71766.27</v>
      </c>
      <c r="P20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5" t="s">
        <v>38</v>
      </c>
      <c r="R2055" t="s">
        <v>146</v>
      </c>
      <c r="S2055" s="1">
        <v>42557</v>
      </c>
      <c r="T2055" t="s">
        <v>4175</v>
      </c>
      <c r="U2055" s="3">
        <v>1.9999</v>
      </c>
      <c r="V2055" s="2">
        <f>Tabela_padrão__GM_CONTAS_PAGAR_ABERTOS[[#This Row],[PTAX DESEMB]]*Tabela_padrão__GM_CONTAS_PAGAR_ABERTOS[[#This Row],[VALOR_DOCUM]]</f>
        <v>143525.363373</v>
      </c>
    </row>
    <row r="2056" spans="1:22" hidden="1" x14ac:dyDescent="0.2">
      <c r="A2056" t="s">
        <v>17</v>
      </c>
      <c r="B2056" t="s">
        <v>18</v>
      </c>
      <c r="C2056" s="1">
        <v>41394</v>
      </c>
      <c r="D2056" t="s">
        <v>31</v>
      </c>
      <c r="E2056">
        <v>13140003</v>
      </c>
      <c r="F2056" t="s">
        <v>150</v>
      </c>
      <c r="G2056" s="4">
        <v>43769</v>
      </c>
      <c r="H2056" t="s">
        <v>21</v>
      </c>
      <c r="I2056" s="2">
        <v>8972.09</v>
      </c>
      <c r="K2056" s="2">
        <v>8972.09</v>
      </c>
      <c r="L2056" s="3">
        <v>1</v>
      </c>
      <c r="M2056" s="2">
        <v>8972.09</v>
      </c>
      <c r="N2056" s="3">
        <f t="array" ref="N2056">$D$4</f>
        <v>3.55</v>
      </c>
      <c r="O2056" s="2">
        <f t="array" ref="O2056">IF(Tabela_padrão__GM_CONTAS_PAGAR_ABERTOS[[#This Row],[SIGLA_MOEDA]]="US$",Tabela_padrão__GM_CONTAS_PAGAR_ABERTOS[[#This Row],[VALOR_DOCUM]]*$D$4,Tabela_padrão__GM_CONTAS_PAGAR_ABERTOS[[#This Row],[SALDO_CONVERTIDO]])</f>
        <v>8972.09</v>
      </c>
      <c r="P20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6" t="s">
        <v>33</v>
      </c>
      <c r="R2056" t="s">
        <v>142</v>
      </c>
      <c r="S2056" s="1">
        <v>42557</v>
      </c>
      <c r="T2056" t="s">
        <v>4176</v>
      </c>
      <c r="U2056" s="3">
        <v>1.9999</v>
      </c>
      <c r="V2056" s="2">
        <f>Tabela_padrão__GM_CONTAS_PAGAR_ABERTOS[[#This Row],[PTAX DESEMB]]*Tabela_padrão__GM_CONTAS_PAGAR_ABERTOS[[#This Row],[VALOR_DOCUM]]</f>
        <v>17943.282791000001</v>
      </c>
    </row>
    <row r="2057" spans="1:22" hidden="1" x14ac:dyDescent="0.2">
      <c r="A2057" t="s">
        <v>17</v>
      </c>
      <c r="B2057" t="s">
        <v>18</v>
      </c>
      <c r="C2057" s="1">
        <v>41394</v>
      </c>
      <c r="D2057" t="s">
        <v>31</v>
      </c>
      <c r="E2057">
        <v>13140003</v>
      </c>
      <c r="F2057" t="s">
        <v>1200</v>
      </c>
      <c r="G2057" s="4">
        <v>43769</v>
      </c>
      <c r="H2057" t="s">
        <v>21</v>
      </c>
      <c r="I2057" s="2">
        <v>16976.96</v>
      </c>
      <c r="K2057" s="2">
        <v>16976.96</v>
      </c>
      <c r="L2057" s="3">
        <v>1</v>
      </c>
      <c r="M2057" s="2">
        <v>16976.96</v>
      </c>
      <c r="N2057" s="3">
        <f t="array" ref="N2057">$D$4</f>
        <v>3.55</v>
      </c>
      <c r="O2057" s="2">
        <f t="array" ref="O2057">IF(Tabela_padrão__GM_CONTAS_PAGAR_ABERTOS[[#This Row],[SIGLA_MOEDA]]="US$",Tabela_padrão__GM_CONTAS_PAGAR_ABERTOS[[#This Row],[VALOR_DOCUM]]*$D$4,Tabela_padrão__GM_CONTAS_PAGAR_ABERTOS[[#This Row],[SALDO_CONVERTIDO]])</f>
        <v>16976.96</v>
      </c>
      <c r="P20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7" t="s">
        <v>33</v>
      </c>
      <c r="R2057" t="s">
        <v>146</v>
      </c>
      <c r="S2057" s="1">
        <v>42557</v>
      </c>
      <c r="T2057" t="s">
        <v>4177</v>
      </c>
      <c r="U2057" s="3">
        <v>1.9999</v>
      </c>
      <c r="V2057" s="2">
        <f>Tabela_padrão__GM_CONTAS_PAGAR_ABERTOS[[#This Row],[PTAX DESEMB]]*Tabela_padrão__GM_CONTAS_PAGAR_ABERTOS[[#This Row],[VALOR_DOCUM]]</f>
        <v>33952.222303999995</v>
      </c>
    </row>
    <row r="2058" spans="1:22" hidden="1" x14ac:dyDescent="0.2">
      <c r="A2058" t="s">
        <v>17</v>
      </c>
      <c r="B2058" t="s">
        <v>18</v>
      </c>
      <c r="C2058" s="1">
        <v>41394</v>
      </c>
      <c r="D2058" t="s">
        <v>31</v>
      </c>
      <c r="E2058">
        <v>19105006</v>
      </c>
      <c r="F2058" t="s">
        <v>139</v>
      </c>
      <c r="G2058" s="4">
        <v>43769</v>
      </c>
      <c r="H2058" t="s">
        <v>21</v>
      </c>
      <c r="I2058" s="2">
        <v>9303.74</v>
      </c>
      <c r="K2058" s="2">
        <v>9303.74</v>
      </c>
      <c r="L2058" s="3">
        <v>1</v>
      </c>
      <c r="M2058" s="2">
        <v>9303.74</v>
      </c>
      <c r="N2058" s="3">
        <f t="array" ref="N2058">$D$4</f>
        <v>3.55</v>
      </c>
      <c r="O2058" s="2">
        <f t="array" ref="O2058">IF(Tabela_padrão__GM_CONTAS_PAGAR_ABERTOS[[#This Row],[SIGLA_MOEDA]]="US$",Tabela_padrão__GM_CONTAS_PAGAR_ABERTOS[[#This Row],[VALOR_DOCUM]]*$D$4,Tabela_padrão__GM_CONTAS_PAGAR_ABERTOS[[#This Row],[SALDO_CONVERTIDO]])</f>
        <v>9303.74</v>
      </c>
      <c r="P20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8" t="s">
        <v>38</v>
      </c>
      <c r="R2058" t="s">
        <v>137</v>
      </c>
      <c r="S2058" s="1">
        <v>42557</v>
      </c>
      <c r="T2058" t="s">
        <v>4178</v>
      </c>
      <c r="U2058" s="3">
        <v>1.9999</v>
      </c>
      <c r="V2058" s="2">
        <f>Tabela_padrão__GM_CONTAS_PAGAR_ABERTOS[[#This Row],[PTAX DESEMB]]*Tabela_padrão__GM_CONTAS_PAGAR_ABERTOS[[#This Row],[VALOR_DOCUM]]</f>
        <v>18606.549626</v>
      </c>
    </row>
    <row r="2059" spans="1:22" hidden="1" x14ac:dyDescent="0.2">
      <c r="A2059" t="s">
        <v>17</v>
      </c>
      <c r="B2059" t="s">
        <v>18</v>
      </c>
      <c r="C2059" s="1">
        <v>41394</v>
      </c>
      <c r="D2059" t="s">
        <v>31</v>
      </c>
      <c r="E2059">
        <v>19105006</v>
      </c>
      <c r="F2059" t="s">
        <v>139</v>
      </c>
      <c r="G2059" s="4">
        <v>45961</v>
      </c>
      <c r="H2059" t="s">
        <v>21</v>
      </c>
      <c r="I2059" s="2">
        <v>11525.88</v>
      </c>
      <c r="K2059" s="2">
        <v>11525.88</v>
      </c>
      <c r="L2059" s="3">
        <v>1</v>
      </c>
      <c r="M2059" s="2">
        <v>11525.88</v>
      </c>
      <c r="N2059" s="3">
        <f t="array" ref="N2059">$D$4</f>
        <v>3.55</v>
      </c>
      <c r="O2059" s="2">
        <f t="array" ref="O2059">IF(Tabela_padrão__GM_CONTAS_PAGAR_ABERTOS[[#This Row],[SIGLA_MOEDA]]="US$",Tabela_padrão__GM_CONTAS_PAGAR_ABERTOS[[#This Row],[VALOR_DOCUM]]*$D$4,Tabela_padrão__GM_CONTAS_PAGAR_ABERTOS[[#This Row],[SALDO_CONVERTIDO]])</f>
        <v>11525.88</v>
      </c>
      <c r="P20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59" t="s">
        <v>38</v>
      </c>
      <c r="R2059" t="s">
        <v>137</v>
      </c>
      <c r="S2059" s="1">
        <v>42557</v>
      </c>
      <c r="T2059" t="s">
        <v>4179</v>
      </c>
      <c r="U2059" s="3">
        <v>1.9999</v>
      </c>
      <c r="V2059" s="2">
        <f>Tabela_padrão__GM_CONTAS_PAGAR_ABERTOS[[#This Row],[PTAX DESEMB]]*Tabela_padrão__GM_CONTAS_PAGAR_ABERTOS[[#This Row],[VALOR_DOCUM]]</f>
        <v>23050.607411999998</v>
      </c>
    </row>
    <row r="2060" spans="1:22" hidden="1" x14ac:dyDescent="0.2">
      <c r="A2060" t="s">
        <v>17</v>
      </c>
      <c r="B2060" t="s">
        <v>18</v>
      </c>
      <c r="C2060" s="1">
        <v>41394</v>
      </c>
      <c r="D2060" t="s">
        <v>31</v>
      </c>
      <c r="E2060">
        <v>13140003</v>
      </c>
      <c r="F2060" t="s">
        <v>136</v>
      </c>
      <c r="G2060" s="4">
        <v>43039</v>
      </c>
      <c r="H2060" t="s">
        <v>21</v>
      </c>
      <c r="I2060" s="2">
        <v>3289.69</v>
      </c>
      <c r="K2060" s="2">
        <v>3289.69</v>
      </c>
      <c r="L2060" s="3">
        <v>1</v>
      </c>
      <c r="M2060" s="2">
        <v>3289.69</v>
      </c>
      <c r="N2060" s="3">
        <f t="array" ref="N2060">$D$4</f>
        <v>3.55</v>
      </c>
      <c r="O2060" s="2">
        <f t="array" ref="O2060">IF(Tabela_padrão__GM_CONTAS_PAGAR_ABERTOS[[#This Row],[SIGLA_MOEDA]]="US$",Tabela_padrão__GM_CONTAS_PAGAR_ABERTOS[[#This Row],[VALOR_DOCUM]]*$D$4,Tabela_padrão__GM_CONTAS_PAGAR_ABERTOS[[#This Row],[SALDO_CONVERTIDO]])</f>
        <v>3289.69</v>
      </c>
      <c r="P20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0" t="s">
        <v>33</v>
      </c>
      <c r="R2060" t="s">
        <v>137</v>
      </c>
      <c r="S2060" s="1">
        <v>42557</v>
      </c>
      <c r="T2060" t="s">
        <v>4180</v>
      </c>
      <c r="U2060" s="3">
        <v>1.9999</v>
      </c>
      <c r="V2060" s="2">
        <f>Tabela_padrão__GM_CONTAS_PAGAR_ABERTOS[[#This Row],[PTAX DESEMB]]*Tabela_padrão__GM_CONTAS_PAGAR_ABERTOS[[#This Row],[VALOR_DOCUM]]</f>
        <v>6579.051031</v>
      </c>
    </row>
    <row r="2061" spans="1:22" hidden="1" x14ac:dyDescent="0.2">
      <c r="A2061" t="s">
        <v>17</v>
      </c>
      <c r="B2061" t="s">
        <v>18</v>
      </c>
      <c r="C2061" s="1">
        <v>42249</v>
      </c>
      <c r="D2061" t="s">
        <v>19</v>
      </c>
      <c r="E2061">
        <v>13140001</v>
      </c>
      <c r="F2061" t="s">
        <v>445</v>
      </c>
      <c r="G2061" s="4">
        <v>43296</v>
      </c>
      <c r="H2061" t="s">
        <v>21</v>
      </c>
      <c r="I2061" s="2">
        <v>67490.289999999994</v>
      </c>
      <c r="K2061" s="2">
        <v>67490.289999999994</v>
      </c>
      <c r="L2061" s="3">
        <v>1</v>
      </c>
      <c r="M2061" s="2">
        <v>67490.289999999994</v>
      </c>
      <c r="N2061" s="3">
        <f t="array" ref="N2061">$D$4</f>
        <v>3.55</v>
      </c>
      <c r="O2061" s="2">
        <f t="array" ref="O2061">IF(Tabela_padrão__GM_CONTAS_PAGAR_ABERTOS[[#This Row],[SIGLA_MOEDA]]="US$",Tabela_padrão__GM_CONTAS_PAGAR_ABERTOS[[#This Row],[VALOR_DOCUM]]*$D$4,Tabela_padrão__GM_CONTAS_PAGAR_ABERTOS[[#This Row],[SALDO_CONVERTIDO]])</f>
        <v>67490.289999999994</v>
      </c>
      <c r="P20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1" t="s">
        <v>47</v>
      </c>
      <c r="R2061" t="s">
        <v>446</v>
      </c>
      <c r="S2061" s="1">
        <v>42557</v>
      </c>
      <c r="T2061" t="s">
        <v>2183</v>
      </c>
      <c r="U2061" s="3">
        <v>3.6724999999999999</v>
      </c>
      <c r="V2061" s="2">
        <f>Tabela_padrão__GM_CONTAS_PAGAR_ABERTOS[[#This Row],[PTAX DESEMB]]*Tabela_padrão__GM_CONTAS_PAGAR_ABERTOS[[#This Row],[VALOR_DOCUM]]</f>
        <v>247858.09002499995</v>
      </c>
    </row>
    <row r="2062" spans="1:22" hidden="1" x14ac:dyDescent="0.2">
      <c r="A2062" t="s">
        <v>45</v>
      </c>
      <c r="B2062" t="s">
        <v>18</v>
      </c>
      <c r="C2062" s="1">
        <v>41823</v>
      </c>
      <c r="D2062" t="s">
        <v>72</v>
      </c>
      <c r="E2062">
        <v>19105002</v>
      </c>
      <c r="F2062" t="s">
        <v>233</v>
      </c>
      <c r="G2062" s="4">
        <v>43296</v>
      </c>
      <c r="H2062" t="s">
        <v>21</v>
      </c>
      <c r="I2062" s="2">
        <v>14210.53</v>
      </c>
      <c r="K2062" s="2">
        <v>14210.53</v>
      </c>
      <c r="L2062" s="3">
        <v>1</v>
      </c>
      <c r="M2062" s="2">
        <v>14210.53</v>
      </c>
      <c r="N2062" s="3">
        <f t="array" ref="N2062">$D$4</f>
        <v>3.55</v>
      </c>
      <c r="O2062" s="2">
        <f t="array" ref="O2062">IF(Tabela_padrão__GM_CONTAS_PAGAR_ABERTOS[[#This Row],[SIGLA_MOEDA]]="US$",Tabela_padrão__GM_CONTAS_PAGAR_ABERTOS[[#This Row],[VALOR_DOCUM]]*$D$4,Tabela_padrão__GM_CONTAS_PAGAR_ABERTOS[[#This Row],[SALDO_CONVERTIDO]])</f>
        <v>14210.53</v>
      </c>
      <c r="P20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2" t="s">
        <v>196</v>
      </c>
      <c r="R2062" t="s">
        <v>234</v>
      </c>
      <c r="S2062" s="1">
        <v>42557</v>
      </c>
      <c r="T2062" t="s">
        <v>3517</v>
      </c>
      <c r="U2062" s="3">
        <v>2.2134</v>
      </c>
      <c r="V2062" s="2">
        <f>Tabela_padrão__GM_CONTAS_PAGAR_ABERTOS[[#This Row],[PTAX DESEMB]]*Tabela_padrão__GM_CONTAS_PAGAR_ABERTOS[[#This Row],[VALOR_DOCUM]]</f>
        <v>31453.587102000001</v>
      </c>
    </row>
    <row r="2063" spans="1:22" hidden="1" x14ac:dyDescent="0.2">
      <c r="A2063" t="s">
        <v>45</v>
      </c>
      <c r="B2063" t="s">
        <v>18</v>
      </c>
      <c r="C2063" s="1">
        <v>41823</v>
      </c>
      <c r="D2063" t="s">
        <v>72</v>
      </c>
      <c r="E2063">
        <v>13140001</v>
      </c>
      <c r="F2063" t="s">
        <v>233</v>
      </c>
      <c r="G2063" s="4">
        <v>43296</v>
      </c>
      <c r="H2063" t="s">
        <v>21</v>
      </c>
      <c r="I2063" s="2">
        <v>691.84</v>
      </c>
      <c r="K2063" s="2">
        <v>691.84</v>
      </c>
      <c r="L2063" s="3">
        <v>1</v>
      </c>
      <c r="M2063" s="2">
        <v>691.84</v>
      </c>
      <c r="N2063" s="3">
        <f t="array" ref="N2063">$D$4</f>
        <v>3.55</v>
      </c>
      <c r="O2063" s="2">
        <f t="array" ref="O2063">IF(Tabela_padrão__GM_CONTAS_PAGAR_ABERTOS[[#This Row],[SIGLA_MOEDA]]="US$",Tabela_padrão__GM_CONTAS_PAGAR_ABERTOS[[#This Row],[VALOR_DOCUM]]*$D$4,Tabela_padrão__GM_CONTAS_PAGAR_ABERTOS[[#This Row],[SALDO_CONVERTIDO]])</f>
        <v>691.84</v>
      </c>
      <c r="P20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3" t="s">
        <v>47</v>
      </c>
      <c r="R2063" t="s">
        <v>234</v>
      </c>
      <c r="S2063" s="1">
        <v>42557</v>
      </c>
      <c r="T2063" t="s">
        <v>4214</v>
      </c>
      <c r="U2063" s="3">
        <v>2.2134</v>
      </c>
      <c r="V2063" s="2">
        <f>Tabela_padrão__GM_CONTAS_PAGAR_ABERTOS[[#This Row],[PTAX DESEMB]]*Tabela_padrão__GM_CONTAS_PAGAR_ABERTOS[[#This Row],[VALOR_DOCUM]]</f>
        <v>1531.3186560000001</v>
      </c>
    </row>
    <row r="2064" spans="1:22" hidden="1" x14ac:dyDescent="0.2">
      <c r="A2064" t="s">
        <v>45</v>
      </c>
      <c r="B2064" t="s">
        <v>18</v>
      </c>
      <c r="C2064" s="1">
        <v>41925</v>
      </c>
      <c r="D2064" t="s">
        <v>122</v>
      </c>
      <c r="E2064">
        <v>19105002</v>
      </c>
      <c r="F2064" t="s">
        <v>248</v>
      </c>
      <c r="G2064" s="4">
        <v>43296</v>
      </c>
      <c r="H2064" t="s">
        <v>21</v>
      </c>
      <c r="I2064" s="2">
        <v>3033.33</v>
      </c>
      <c r="K2064" s="2">
        <v>3033.33</v>
      </c>
      <c r="L2064" s="3">
        <v>1</v>
      </c>
      <c r="M2064" s="2">
        <v>3033.33</v>
      </c>
      <c r="N2064" s="3">
        <f t="array" ref="N2064">$D$4</f>
        <v>3.55</v>
      </c>
      <c r="O2064" s="2">
        <f t="array" ref="O2064">IF(Tabela_padrão__GM_CONTAS_PAGAR_ABERTOS[[#This Row],[SIGLA_MOEDA]]="US$",Tabela_padrão__GM_CONTAS_PAGAR_ABERTOS[[#This Row],[VALOR_DOCUM]]*$D$4,Tabela_padrão__GM_CONTAS_PAGAR_ABERTOS[[#This Row],[SALDO_CONVERTIDO]])</f>
        <v>3033.33</v>
      </c>
      <c r="P20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4" t="s">
        <v>211</v>
      </c>
      <c r="R2064" t="s">
        <v>249</v>
      </c>
      <c r="S2064" s="1">
        <v>42557</v>
      </c>
      <c r="T2064" t="s">
        <v>4231</v>
      </c>
      <c r="U2064" s="3">
        <v>2.4102999999999999</v>
      </c>
      <c r="V2064" s="2">
        <f>Tabela_padrão__GM_CONTAS_PAGAR_ABERTOS[[#This Row],[PTAX DESEMB]]*Tabela_padrão__GM_CONTAS_PAGAR_ABERTOS[[#This Row],[VALOR_DOCUM]]</f>
        <v>7311.235298999999</v>
      </c>
    </row>
    <row r="2065" spans="1:22" hidden="1" x14ac:dyDescent="0.2">
      <c r="A2065" t="s">
        <v>45</v>
      </c>
      <c r="B2065" t="s">
        <v>18</v>
      </c>
      <c r="C2065" s="1">
        <v>41925</v>
      </c>
      <c r="D2065" t="s">
        <v>122</v>
      </c>
      <c r="E2065">
        <v>13140001</v>
      </c>
      <c r="F2065" t="s">
        <v>248</v>
      </c>
      <c r="G2065" s="4">
        <v>43296</v>
      </c>
      <c r="H2065" t="s">
        <v>21</v>
      </c>
      <c r="I2065" s="2">
        <v>115.18</v>
      </c>
      <c r="K2065" s="2">
        <v>115.18</v>
      </c>
      <c r="L2065" s="3">
        <v>1</v>
      </c>
      <c r="M2065" s="2">
        <v>115.18</v>
      </c>
      <c r="N2065" s="3">
        <f t="array" ref="N2065">$D$4</f>
        <v>3.55</v>
      </c>
      <c r="O2065" s="2">
        <f t="array" ref="O2065">IF(Tabela_padrão__GM_CONTAS_PAGAR_ABERTOS[[#This Row],[SIGLA_MOEDA]]="US$",Tabela_padrão__GM_CONTAS_PAGAR_ABERTOS[[#This Row],[VALOR_DOCUM]]*$D$4,Tabela_padrão__GM_CONTAS_PAGAR_ABERTOS[[#This Row],[SALDO_CONVERTIDO]])</f>
        <v>115.18</v>
      </c>
      <c r="P20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5" t="s">
        <v>47</v>
      </c>
      <c r="R2065" t="s">
        <v>249</v>
      </c>
      <c r="S2065" s="1">
        <v>42557</v>
      </c>
      <c r="T2065" t="s">
        <v>4953</v>
      </c>
      <c r="U2065" s="3">
        <v>2.4102999999999999</v>
      </c>
      <c r="V2065" s="2">
        <f>Tabela_padrão__GM_CONTAS_PAGAR_ABERTOS[[#This Row],[PTAX DESEMB]]*Tabela_padrão__GM_CONTAS_PAGAR_ABERTOS[[#This Row],[VALOR_DOCUM]]</f>
        <v>277.61835400000001</v>
      </c>
    </row>
    <row r="2066" spans="1:22" hidden="1" x14ac:dyDescent="0.2">
      <c r="A2066" t="s">
        <v>17</v>
      </c>
      <c r="B2066" t="s">
        <v>18</v>
      </c>
      <c r="C2066" s="1">
        <v>42249</v>
      </c>
      <c r="D2066" t="s">
        <v>19</v>
      </c>
      <c r="E2066">
        <v>19105002</v>
      </c>
      <c r="F2066" t="s">
        <v>445</v>
      </c>
      <c r="G2066" s="4">
        <v>43296</v>
      </c>
      <c r="H2066" t="s">
        <v>21</v>
      </c>
      <c r="I2066" s="2">
        <v>360000</v>
      </c>
      <c r="K2066" s="2">
        <v>360000</v>
      </c>
      <c r="L2066" s="3">
        <v>1</v>
      </c>
      <c r="M2066" s="2">
        <v>360000</v>
      </c>
      <c r="N2066" s="3">
        <f t="array" ref="N2066">$D$4</f>
        <v>3.55</v>
      </c>
      <c r="O2066" s="2">
        <f t="array" ref="O2066">IF(Tabela_padrão__GM_CONTAS_PAGAR_ABERTOS[[#This Row],[SIGLA_MOEDA]]="US$",Tabela_padrão__GM_CONTAS_PAGAR_ABERTOS[[#This Row],[VALOR_DOCUM]]*$D$4,Tabela_padrão__GM_CONTAS_PAGAR_ABERTOS[[#This Row],[SALDO_CONVERTIDO]])</f>
        <v>360000</v>
      </c>
      <c r="P20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6" t="s">
        <v>22</v>
      </c>
      <c r="R2066" t="s">
        <v>446</v>
      </c>
      <c r="S2066" s="1">
        <v>42557</v>
      </c>
      <c r="T2066" t="s">
        <v>5708</v>
      </c>
      <c r="U2066" s="3">
        <v>3.6724999999999999</v>
      </c>
      <c r="V2066" s="2">
        <f>Tabela_padrão__GM_CONTAS_PAGAR_ABERTOS[[#This Row],[PTAX DESEMB]]*Tabela_padrão__GM_CONTAS_PAGAR_ABERTOS[[#This Row],[VALOR_DOCUM]]</f>
        <v>1322100</v>
      </c>
    </row>
    <row r="2067" spans="1:22" hidden="1" x14ac:dyDescent="0.2">
      <c r="A2067" t="s">
        <v>45</v>
      </c>
      <c r="B2067" t="s">
        <v>18</v>
      </c>
      <c r="C2067" s="1">
        <v>41771</v>
      </c>
      <c r="D2067" t="s">
        <v>122</v>
      </c>
      <c r="E2067">
        <v>19105002</v>
      </c>
      <c r="F2067" t="s">
        <v>214</v>
      </c>
      <c r="G2067" s="4">
        <v>43297</v>
      </c>
      <c r="H2067" t="s">
        <v>21</v>
      </c>
      <c r="I2067" s="2">
        <v>8166.66</v>
      </c>
      <c r="K2067" s="2">
        <v>8166.66</v>
      </c>
      <c r="L2067" s="3">
        <v>1</v>
      </c>
      <c r="M2067" s="2">
        <v>8166.66</v>
      </c>
      <c r="N2067" s="3">
        <f t="array" ref="N2067">$D$4</f>
        <v>3.55</v>
      </c>
      <c r="O2067" s="2">
        <f t="array" ref="O2067">IF(Tabela_padrão__GM_CONTAS_PAGAR_ABERTOS[[#This Row],[SIGLA_MOEDA]]="US$",Tabela_padrão__GM_CONTAS_PAGAR_ABERTOS[[#This Row],[VALOR_DOCUM]]*$D$4,Tabela_padrão__GM_CONTAS_PAGAR_ABERTOS[[#This Row],[SALDO_CONVERTIDO]])</f>
        <v>8166.66</v>
      </c>
      <c r="P20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7" t="s">
        <v>211</v>
      </c>
      <c r="R2067" t="s">
        <v>215</v>
      </c>
      <c r="S2067" s="1">
        <v>42557</v>
      </c>
      <c r="T2067" t="s">
        <v>2788</v>
      </c>
      <c r="U2067" s="3">
        <v>2.2191999999999998</v>
      </c>
      <c r="V2067" s="2">
        <f>Tabela_padrão__GM_CONTAS_PAGAR_ABERTOS[[#This Row],[PTAX DESEMB]]*Tabela_padrão__GM_CONTAS_PAGAR_ABERTOS[[#This Row],[VALOR_DOCUM]]</f>
        <v>18123.451871999998</v>
      </c>
    </row>
    <row r="2068" spans="1:22" hidden="1" x14ac:dyDescent="0.2">
      <c r="A2068" t="s">
        <v>45</v>
      </c>
      <c r="B2068" t="s">
        <v>18</v>
      </c>
      <c r="C2068" s="1">
        <v>41771</v>
      </c>
      <c r="D2068" t="s">
        <v>122</v>
      </c>
      <c r="E2068">
        <v>13140001</v>
      </c>
      <c r="F2068" t="s">
        <v>214</v>
      </c>
      <c r="G2068" s="4">
        <v>43297</v>
      </c>
      <c r="H2068" t="s">
        <v>21</v>
      </c>
      <c r="I2068" s="2">
        <v>248.1</v>
      </c>
      <c r="K2068" s="2">
        <v>248.1</v>
      </c>
      <c r="L2068" s="3">
        <v>1</v>
      </c>
      <c r="M2068" s="2">
        <v>248.1</v>
      </c>
      <c r="N2068" s="3">
        <f t="array" ref="N2068">$D$4</f>
        <v>3.55</v>
      </c>
      <c r="O2068" s="2">
        <f t="array" ref="O2068">IF(Tabela_padrão__GM_CONTAS_PAGAR_ABERTOS[[#This Row],[SIGLA_MOEDA]]="US$",Tabela_padrão__GM_CONTAS_PAGAR_ABERTOS[[#This Row],[VALOR_DOCUM]]*$D$4,Tabela_padrão__GM_CONTAS_PAGAR_ABERTOS[[#This Row],[SALDO_CONVERTIDO]])</f>
        <v>248.1</v>
      </c>
      <c r="P20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8" t="s">
        <v>47</v>
      </c>
      <c r="R2068" t="s">
        <v>215</v>
      </c>
      <c r="S2068" s="1">
        <v>42557</v>
      </c>
      <c r="T2068" t="s">
        <v>2792</v>
      </c>
      <c r="U2068" s="3">
        <v>2.2191999999999998</v>
      </c>
      <c r="V2068" s="2">
        <f>Tabela_padrão__GM_CONTAS_PAGAR_ABERTOS[[#This Row],[PTAX DESEMB]]*Tabela_padrão__GM_CONTAS_PAGAR_ABERTOS[[#This Row],[VALOR_DOCUM]]</f>
        <v>550.58351999999991</v>
      </c>
    </row>
    <row r="2069" spans="1:22" hidden="1" x14ac:dyDescent="0.2">
      <c r="A2069" t="s">
        <v>45</v>
      </c>
      <c r="B2069" t="s">
        <v>18</v>
      </c>
      <c r="C2069" s="1">
        <v>41768</v>
      </c>
      <c r="D2069" t="s">
        <v>122</v>
      </c>
      <c r="E2069">
        <v>19105002</v>
      </c>
      <c r="F2069" t="s">
        <v>210</v>
      </c>
      <c r="G2069" s="4">
        <v>43297</v>
      </c>
      <c r="H2069" t="s">
        <v>21</v>
      </c>
      <c r="I2069" s="2">
        <v>5083.33</v>
      </c>
      <c r="K2069" s="2">
        <v>5083.33</v>
      </c>
      <c r="L2069" s="3">
        <v>1</v>
      </c>
      <c r="M2069" s="2">
        <v>5083.33</v>
      </c>
      <c r="N2069" s="3">
        <f t="array" ref="N2069">$D$4</f>
        <v>3.55</v>
      </c>
      <c r="O2069" s="2">
        <f t="array" ref="O2069">IF(Tabela_padrão__GM_CONTAS_PAGAR_ABERTOS[[#This Row],[SIGLA_MOEDA]]="US$",Tabela_padrão__GM_CONTAS_PAGAR_ABERTOS[[#This Row],[VALOR_DOCUM]]*$D$4,Tabela_padrão__GM_CONTAS_PAGAR_ABERTOS[[#This Row],[SALDO_CONVERTIDO]])</f>
        <v>5083.33</v>
      </c>
      <c r="P20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69" t="s">
        <v>211</v>
      </c>
      <c r="R2069" t="s">
        <v>212</v>
      </c>
      <c r="S2069" s="1">
        <v>42557</v>
      </c>
      <c r="T2069" t="s">
        <v>4202</v>
      </c>
      <c r="U2069" s="3">
        <v>2.2107000000000001</v>
      </c>
      <c r="V2069" s="2">
        <f>Tabela_padrão__GM_CONTAS_PAGAR_ABERTOS[[#This Row],[PTAX DESEMB]]*Tabela_padrão__GM_CONTAS_PAGAR_ABERTOS[[#This Row],[VALOR_DOCUM]]</f>
        <v>11237.717631</v>
      </c>
    </row>
    <row r="2070" spans="1:22" hidden="1" x14ac:dyDescent="0.2">
      <c r="A2070" t="s">
        <v>45</v>
      </c>
      <c r="B2070" t="s">
        <v>18</v>
      </c>
      <c r="C2070" s="1">
        <v>41768</v>
      </c>
      <c r="D2070" t="s">
        <v>122</v>
      </c>
      <c r="E2070">
        <v>13140001</v>
      </c>
      <c r="F2070" t="s">
        <v>210</v>
      </c>
      <c r="G2070" s="4">
        <v>43297</v>
      </c>
      <c r="H2070" t="s">
        <v>21</v>
      </c>
      <c r="I2070" s="2">
        <v>154.43</v>
      </c>
      <c r="K2070" s="2">
        <v>154.43</v>
      </c>
      <c r="L2070" s="3">
        <v>1</v>
      </c>
      <c r="M2070" s="2">
        <v>154.43</v>
      </c>
      <c r="N2070" s="3">
        <f t="array" ref="N2070">$D$4</f>
        <v>3.55</v>
      </c>
      <c r="O2070" s="2">
        <f t="array" ref="O2070">IF(Tabela_padrão__GM_CONTAS_PAGAR_ABERTOS[[#This Row],[SIGLA_MOEDA]]="US$",Tabela_padrão__GM_CONTAS_PAGAR_ABERTOS[[#This Row],[VALOR_DOCUM]]*$D$4,Tabela_padrão__GM_CONTAS_PAGAR_ABERTOS[[#This Row],[SALDO_CONVERTIDO]])</f>
        <v>154.43</v>
      </c>
      <c r="P20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0" t="s">
        <v>47</v>
      </c>
      <c r="R2070" t="s">
        <v>212</v>
      </c>
      <c r="S2070" s="1">
        <v>42557</v>
      </c>
      <c r="T2070" t="s">
        <v>4929</v>
      </c>
      <c r="U2070" s="3">
        <v>2.2107000000000001</v>
      </c>
      <c r="V2070" s="2">
        <f>Tabela_padrão__GM_CONTAS_PAGAR_ABERTOS[[#This Row],[PTAX DESEMB]]*Tabela_padrão__GM_CONTAS_PAGAR_ABERTOS[[#This Row],[VALOR_DOCUM]]</f>
        <v>341.39840100000004</v>
      </c>
    </row>
    <row r="2071" spans="1:22" hidden="1" x14ac:dyDescent="0.2">
      <c r="A2071" t="s">
        <v>17</v>
      </c>
      <c r="B2071" t="s">
        <v>18</v>
      </c>
      <c r="C2071" s="1">
        <v>42277</v>
      </c>
      <c r="D2071" t="s">
        <v>60</v>
      </c>
      <c r="E2071">
        <v>19105002</v>
      </c>
      <c r="F2071" t="s">
        <v>365</v>
      </c>
      <c r="G2071" s="4">
        <v>43322</v>
      </c>
      <c r="H2071" t="s">
        <v>21</v>
      </c>
      <c r="I2071" s="2">
        <v>9113.31</v>
      </c>
      <c r="K2071" s="2">
        <v>9113.31</v>
      </c>
      <c r="L2071" s="3">
        <v>1</v>
      </c>
      <c r="M2071" s="2">
        <v>9113.31</v>
      </c>
      <c r="N2071" s="3">
        <f t="array" ref="N2071">$D$4</f>
        <v>3.55</v>
      </c>
      <c r="O2071" s="2">
        <f t="array" ref="O2071">IF(Tabela_padrão__GM_CONTAS_PAGAR_ABERTOS[[#This Row],[SIGLA_MOEDA]]="US$",Tabela_padrão__GM_CONTAS_PAGAR_ABERTOS[[#This Row],[VALOR_DOCUM]]*$D$4,Tabela_padrão__GM_CONTAS_PAGAR_ABERTOS[[#This Row],[SALDO_CONVERTIDO]])</f>
        <v>9113.31</v>
      </c>
      <c r="P20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1" t="s">
        <v>62</v>
      </c>
      <c r="R2071" t="s">
        <v>366</v>
      </c>
      <c r="S2071" s="1">
        <v>42557</v>
      </c>
      <c r="T2071" t="s">
        <v>4283</v>
      </c>
      <c r="U2071" s="3">
        <v>4.1172000000000004</v>
      </c>
      <c r="V2071" s="2">
        <f>Tabela_padrão__GM_CONTAS_PAGAR_ABERTOS[[#This Row],[PTAX DESEMB]]*Tabela_padrão__GM_CONTAS_PAGAR_ABERTOS[[#This Row],[VALOR_DOCUM]]</f>
        <v>37521.319931999999</v>
      </c>
    </row>
    <row r="2072" spans="1:22" hidden="1" x14ac:dyDescent="0.2">
      <c r="A2072" t="s">
        <v>17</v>
      </c>
      <c r="B2072" t="s">
        <v>18</v>
      </c>
      <c r="C2072" s="1">
        <v>41183</v>
      </c>
      <c r="D2072" t="s">
        <v>19</v>
      </c>
      <c r="E2072">
        <v>19105002</v>
      </c>
      <c r="F2072" t="s">
        <v>84</v>
      </c>
      <c r="G2072" s="4">
        <v>43327</v>
      </c>
      <c r="H2072" t="s">
        <v>21</v>
      </c>
      <c r="I2072" s="2">
        <v>114112.5</v>
      </c>
      <c r="K2072" s="2">
        <v>114112.5</v>
      </c>
      <c r="L2072" s="3">
        <v>1</v>
      </c>
      <c r="M2072" s="2">
        <v>114112.5</v>
      </c>
      <c r="N2072" s="3">
        <f t="array" ref="N2072">$D$4</f>
        <v>3.55</v>
      </c>
      <c r="O2072" s="2">
        <f t="array" ref="O2072">IF(Tabela_padrão__GM_CONTAS_PAGAR_ABERTOS[[#This Row],[SIGLA_MOEDA]]="US$",Tabela_padrão__GM_CONTAS_PAGAR_ABERTOS[[#This Row],[VALOR_DOCUM]]*$D$4,Tabela_padrão__GM_CONTAS_PAGAR_ABERTOS[[#This Row],[SALDO_CONVERTIDO]])</f>
        <v>114112.5</v>
      </c>
      <c r="P20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2" t="s">
        <v>22</v>
      </c>
      <c r="R2072" t="s">
        <v>85</v>
      </c>
      <c r="S2072" s="1">
        <v>42557</v>
      </c>
      <c r="T2072" t="s">
        <v>86</v>
      </c>
      <c r="U2072" s="3">
        <v>2.0306000000000002</v>
      </c>
      <c r="V2072" s="2">
        <f>Tabela_padrão__GM_CONTAS_PAGAR_ABERTOS[[#This Row],[PTAX DESEMB]]*Tabela_padrão__GM_CONTAS_PAGAR_ABERTOS[[#This Row],[VALOR_DOCUM]]</f>
        <v>231716.84250000003</v>
      </c>
    </row>
    <row r="2073" spans="1:22" hidden="1" x14ac:dyDescent="0.2">
      <c r="A2073" t="s">
        <v>17</v>
      </c>
      <c r="B2073" t="s">
        <v>18</v>
      </c>
      <c r="C2073" s="1">
        <v>41592</v>
      </c>
      <c r="D2073" t="s">
        <v>19</v>
      </c>
      <c r="E2073">
        <v>19105002</v>
      </c>
      <c r="F2073" t="s">
        <v>175</v>
      </c>
      <c r="G2073" s="4">
        <v>43327</v>
      </c>
      <c r="H2073" t="s">
        <v>21</v>
      </c>
      <c r="I2073" s="2">
        <v>28384.65</v>
      </c>
      <c r="K2073" s="2">
        <v>28384.65</v>
      </c>
      <c r="L2073" s="3">
        <v>1</v>
      </c>
      <c r="M2073" s="2">
        <v>28384.65</v>
      </c>
      <c r="N2073" s="3">
        <f t="array" ref="N2073">$D$4</f>
        <v>3.55</v>
      </c>
      <c r="O2073" s="2">
        <f t="array" ref="O2073">IF(Tabela_padrão__GM_CONTAS_PAGAR_ABERTOS[[#This Row],[SIGLA_MOEDA]]="US$",Tabela_padrão__GM_CONTAS_PAGAR_ABERTOS[[#This Row],[VALOR_DOCUM]]*$D$4,Tabela_padrão__GM_CONTAS_PAGAR_ABERTOS[[#This Row],[SALDO_CONVERTIDO]])</f>
        <v>28384.65</v>
      </c>
      <c r="P20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3" t="s">
        <v>22</v>
      </c>
      <c r="R2073" t="s">
        <v>176</v>
      </c>
      <c r="S2073" s="1">
        <v>42557</v>
      </c>
      <c r="T2073" t="s">
        <v>177</v>
      </c>
      <c r="U2073" s="3">
        <v>2.3233999999999999</v>
      </c>
      <c r="V2073" s="2">
        <f>Tabela_padrão__GM_CONTAS_PAGAR_ABERTOS[[#This Row],[PTAX DESEMB]]*Tabela_padrão__GM_CONTAS_PAGAR_ABERTOS[[#This Row],[VALOR_DOCUM]]</f>
        <v>65948.895810000002</v>
      </c>
    </row>
    <row r="2074" spans="1:22" hidden="1" x14ac:dyDescent="0.2">
      <c r="A2074" t="s">
        <v>17</v>
      </c>
      <c r="B2074" t="s">
        <v>18</v>
      </c>
      <c r="C2074" s="1">
        <v>41183</v>
      </c>
      <c r="D2074" t="s">
        <v>19</v>
      </c>
      <c r="E2074">
        <v>19105002</v>
      </c>
      <c r="F2074" t="s">
        <v>245</v>
      </c>
      <c r="G2074" s="4">
        <v>43327</v>
      </c>
      <c r="H2074" t="s">
        <v>21</v>
      </c>
      <c r="I2074" s="2">
        <v>114112.5</v>
      </c>
      <c r="K2074" s="2">
        <v>114112.5</v>
      </c>
      <c r="L2074" s="3">
        <v>1</v>
      </c>
      <c r="M2074" s="2">
        <v>114112.5</v>
      </c>
      <c r="N2074" s="3">
        <f t="array" ref="N2074">$D$4</f>
        <v>3.55</v>
      </c>
      <c r="O2074" s="2">
        <f t="array" ref="O2074">IF(Tabela_padrão__GM_CONTAS_PAGAR_ABERTOS[[#This Row],[SIGLA_MOEDA]]="US$",Tabela_padrão__GM_CONTAS_PAGAR_ABERTOS[[#This Row],[VALOR_DOCUM]]*$D$4,Tabela_padrão__GM_CONTAS_PAGAR_ABERTOS[[#This Row],[SALDO_CONVERTIDO]])</f>
        <v>114112.5</v>
      </c>
      <c r="P20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4" t="s">
        <v>22</v>
      </c>
      <c r="R2074" t="s">
        <v>246</v>
      </c>
      <c r="S2074" s="1">
        <v>42557</v>
      </c>
      <c r="T2074" t="s">
        <v>247</v>
      </c>
      <c r="U2074" s="3">
        <v>2.0306000000000002</v>
      </c>
      <c r="V2074" s="2">
        <f>Tabela_padrão__GM_CONTAS_PAGAR_ABERTOS[[#This Row],[PTAX DESEMB]]*Tabela_padrão__GM_CONTAS_PAGAR_ABERTOS[[#This Row],[VALOR_DOCUM]]</f>
        <v>231716.84250000003</v>
      </c>
    </row>
    <row r="2075" spans="1:22" hidden="1" x14ac:dyDescent="0.2">
      <c r="A2075" t="s">
        <v>17</v>
      </c>
      <c r="B2075" t="s">
        <v>18</v>
      </c>
      <c r="C2075" s="1">
        <v>41320</v>
      </c>
      <c r="D2075" t="s">
        <v>19</v>
      </c>
      <c r="E2075">
        <v>13140001</v>
      </c>
      <c r="F2075" t="s">
        <v>1156</v>
      </c>
      <c r="G2075" s="4">
        <v>43327</v>
      </c>
      <c r="H2075" t="s">
        <v>21</v>
      </c>
      <c r="I2075" s="2">
        <v>12731.49</v>
      </c>
      <c r="K2075" s="2">
        <v>12731.49</v>
      </c>
      <c r="L2075" s="3">
        <v>1</v>
      </c>
      <c r="M2075" s="2">
        <v>12731.49</v>
      </c>
      <c r="N2075" s="3">
        <f t="array" ref="N2075">$D$4</f>
        <v>3.55</v>
      </c>
      <c r="O2075" s="2">
        <f t="array" ref="O2075">IF(Tabela_padrão__GM_CONTAS_PAGAR_ABERTOS[[#This Row],[SIGLA_MOEDA]]="US$",Tabela_padrão__GM_CONTAS_PAGAR_ABERTOS[[#This Row],[VALOR_DOCUM]]*$D$4,Tabela_padrão__GM_CONTAS_PAGAR_ABERTOS[[#This Row],[SALDO_CONVERTIDO]])</f>
        <v>12731.49</v>
      </c>
      <c r="P20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5" t="s">
        <v>47</v>
      </c>
      <c r="R2075" t="s">
        <v>1157</v>
      </c>
      <c r="S2075" s="1">
        <v>42557</v>
      </c>
      <c r="T2075" t="s">
        <v>1158</v>
      </c>
      <c r="U2075" s="3">
        <v>1.9665999999999999</v>
      </c>
      <c r="V2075" s="2">
        <f>Tabela_padrão__GM_CONTAS_PAGAR_ABERTOS[[#This Row],[PTAX DESEMB]]*Tabela_padrão__GM_CONTAS_PAGAR_ABERTOS[[#This Row],[VALOR_DOCUM]]</f>
        <v>25037.748233999999</v>
      </c>
    </row>
    <row r="2076" spans="1:22" hidden="1" x14ac:dyDescent="0.2">
      <c r="A2076" t="s">
        <v>17</v>
      </c>
      <c r="B2076" t="s">
        <v>18</v>
      </c>
      <c r="C2076" s="1">
        <v>41592</v>
      </c>
      <c r="D2076" t="s">
        <v>19</v>
      </c>
      <c r="E2076">
        <v>13140001</v>
      </c>
      <c r="F2076" t="s">
        <v>175</v>
      </c>
      <c r="G2076" s="4">
        <v>43327</v>
      </c>
      <c r="H2076" t="s">
        <v>21</v>
      </c>
      <c r="I2076" s="2">
        <v>2980.39</v>
      </c>
      <c r="K2076" s="2">
        <v>2980.39</v>
      </c>
      <c r="L2076" s="3">
        <v>1</v>
      </c>
      <c r="M2076" s="2">
        <v>2980.39</v>
      </c>
      <c r="N2076" s="3">
        <f t="array" ref="N2076">$D$4</f>
        <v>3.55</v>
      </c>
      <c r="O2076" s="2">
        <f t="array" ref="O2076">IF(Tabela_padrão__GM_CONTAS_PAGAR_ABERTOS[[#This Row],[SIGLA_MOEDA]]="US$",Tabela_padrão__GM_CONTAS_PAGAR_ABERTOS[[#This Row],[VALOR_DOCUM]]*$D$4,Tabela_padrão__GM_CONTAS_PAGAR_ABERTOS[[#This Row],[SALDO_CONVERTIDO]])</f>
        <v>2980.39</v>
      </c>
      <c r="P20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6" t="s">
        <v>47</v>
      </c>
      <c r="R2076" t="s">
        <v>176</v>
      </c>
      <c r="S2076" s="1">
        <v>42557</v>
      </c>
      <c r="T2076" t="s">
        <v>1214</v>
      </c>
      <c r="U2076" s="3">
        <v>2.3233999999999999</v>
      </c>
      <c r="V2076" s="2">
        <f>Tabela_padrão__GM_CONTAS_PAGAR_ABERTOS[[#This Row],[PTAX DESEMB]]*Tabela_padrão__GM_CONTAS_PAGAR_ABERTOS[[#This Row],[VALOR_DOCUM]]</f>
        <v>6924.6381259999998</v>
      </c>
    </row>
    <row r="2077" spans="1:22" hidden="1" x14ac:dyDescent="0.2">
      <c r="A2077" t="s">
        <v>45</v>
      </c>
      <c r="B2077" t="s">
        <v>18</v>
      </c>
      <c r="C2077" s="1">
        <v>41768</v>
      </c>
      <c r="D2077" t="s">
        <v>122</v>
      </c>
      <c r="E2077">
        <v>19105002</v>
      </c>
      <c r="F2077" t="s">
        <v>210</v>
      </c>
      <c r="G2077" s="4">
        <v>43327</v>
      </c>
      <c r="H2077" t="s">
        <v>21</v>
      </c>
      <c r="I2077" s="2">
        <v>5083.33</v>
      </c>
      <c r="K2077" s="2">
        <v>5083.33</v>
      </c>
      <c r="L2077" s="3">
        <v>1</v>
      </c>
      <c r="M2077" s="2">
        <v>5083.33</v>
      </c>
      <c r="N2077" s="3">
        <f t="array" ref="N2077">$D$4</f>
        <v>3.55</v>
      </c>
      <c r="O2077" s="2">
        <f t="array" ref="O2077">IF(Tabela_padrão__GM_CONTAS_PAGAR_ABERTOS[[#This Row],[SIGLA_MOEDA]]="US$",Tabela_padrão__GM_CONTAS_PAGAR_ABERTOS[[#This Row],[VALOR_DOCUM]]*$D$4,Tabela_padrão__GM_CONTAS_PAGAR_ABERTOS[[#This Row],[SALDO_CONVERTIDO]])</f>
        <v>5083.33</v>
      </c>
      <c r="P20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7" t="s">
        <v>211</v>
      </c>
      <c r="R2077" t="s">
        <v>212</v>
      </c>
      <c r="S2077" s="1">
        <v>42557</v>
      </c>
      <c r="T2077" t="s">
        <v>2039</v>
      </c>
      <c r="U2077" s="3">
        <v>2.2107000000000001</v>
      </c>
      <c r="V2077" s="2">
        <f>Tabela_padrão__GM_CONTAS_PAGAR_ABERTOS[[#This Row],[PTAX DESEMB]]*Tabela_padrão__GM_CONTAS_PAGAR_ABERTOS[[#This Row],[VALOR_DOCUM]]</f>
        <v>11237.717631</v>
      </c>
    </row>
    <row r="2078" spans="1:22" hidden="1" x14ac:dyDescent="0.2">
      <c r="A2078" t="s">
        <v>45</v>
      </c>
      <c r="B2078" t="s">
        <v>18</v>
      </c>
      <c r="C2078" s="1">
        <v>41925</v>
      </c>
      <c r="D2078" t="s">
        <v>122</v>
      </c>
      <c r="E2078">
        <v>13140001</v>
      </c>
      <c r="F2078" t="s">
        <v>248</v>
      </c>
      <c r="G2078" s="4">
        <v>43327</v>
      </c>
      <c r="H2078" t="s">
        <v>21</v>
      </c>
      <c r="I2078" s="2">
        <v>100.32</v>
      </c>
      <c r="K2078" s="2">
        <v>100.32</v>
      </c>
      <c r="L2078" s="3">
        <v>1</v>
      </c>
      <c r="M2078" s="2">
        <v>100.32</v>
      </c>
      <c r="N2078" s="3">
        <f t="array" ref="N2078">$D$4</f>
        <v>3.55</v>
      </c>
      <c r="O2078" s="2">
        <f t="array" ref="O2078">IF(Tabela_padrão__GM_CONTAS_PAGAR_ABERTOS[[#This Row],[SIGLA_MOEDA]]="US$",Tabela_padrão__GM_CONTAS_PAGAR_ABERTOS[[#This Row],[VALOR_DOCUM]]*$D$4,Tabela_padrão__GM_CONTAS_PAGAR_ABERTOS[[#This Row],[SALDO_CONVERTIDO]])</f>
        <v>100.32</v>
      </c>
      <c r="P20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8" t="s">
        <v>47</v>
      </c>
      <c r="R2078" t="s">
        <v>249</v>
      </c>
      <c r="S2078" s="1">
        <v>42557</v>
      </c>
      <c r="T2078" t="s">
        <v>2085</v>
      </c>
      <c r="U2078" s="3">
        <v>2.4102999999999999</v>
      </c>
      <c r="V2078" s="2">
        <f>Tabela_padrão__GM_CONTAS_PAGAR_ABERTOS[[#This Row],[PTAX DESEMB]]*Tabela_padrão__GM_CONTAS_PAGAR_ABERTOS[[#This Row],[VALOR_DOCUM]]</f>
        <v>241.80129599999998</v>
      </c>
    </row>
    <row r="2079" spans="1:22" hidden="1" x14ac:dyDescent="0.2">
      <c r="A2079" t="s">
        <v>17</v>
      </c>
      <c r="B2079" t="s">
        <v>18</v>
      </c>
      <c r="C2079" s="1">
        <v>41592</v>
      </c>
      <c r="D2079" t="s">
        <v>19</v>
      </c>
      <c r="E2079">
        <v>19105002</v>
      </c>
      <c r="F2079" t="s">
        <v>179</v>
      </c>
      <c r="G2079" s="4">
        <v>43327</v>
      </c>
      <c r="H2079" t="s">
        <v>21</v>
      </c>
      <c r="I2079" s="2">
        <v>15846.9</v>
      </c>
      <c r="K2079" s="2">
        <v>15846.9</v>
      </c>
      <c r="L2079" s="3">
        <v>1</v>
      </c>
      <c r="M2079" s="2">
        <v>15846.9</v>
      </c>
      <c r="N2079" s="3">
        <f t="array" ref="N2079">$D$4</f>
        <v>3.55</v>
      </c>
      <c r="O2079" s="2">
        <f t="array" ref="O2079">IF(Tabela_padrão__GM_CONTAS_PAGAR_ABERTOS[[#This Row],[SIGLA_MOEDA]]="US$",Tabela_padrão__GM_CONTAS_PAGAR_ABERTOS[[#This Row],[VALOR_DOCUM]]*$D$4,Tabela_padrão__GM_CONTAS_PAGAR_ABERTOS[[#This Row],[SALDO_CONVERTIDO]])</f>
        <v>15846.9</v>
      </c>
      <c r="P20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79" t="s">
        <v>22</v>
      </c>
      <c r="R2079" t="s">
        <v>180</v>
      </c>
      <c r="S2079" s="1">
        <v>42557</v>
      </c>
      <c r="T2079" t="s">
        <v>2766</v>
      </c>
      <c r="U2079" s="3">
        <v>2.3233999999999999</v>
      </c>
      <c r="V2079" s="2">
        <f>Tabela_padrão__GM_CONTAS_PAGAR_ABERTOS[[#This Row],[PTAX DESEMB]]*Tabela_padrão__GM_CONTAS_PAGAR_ABERTOS[[#This Row],[VALOR_DOCUM]]</f>
        <v>36818.687460000001</v>
      </c>
    </row>
    <row r="2080" spans="1:22" hidden="1" x14ac:dyDescent="0.2">
      <c r="A2080" t="s">
        <v>45</v>
      </c>
      <c r="B2080" t="s">
        <v>18</v>
      </c>
      <c r="C2080" s="1">
        <v>41768</v>
      </c>
      <c r="D2080" t="s">
        <v>122</v>
      </c>
      <c r="E2080">
        <v>13140001</v>
      </c>
      <c r="F2080" t="s">
        <v>210</v>
      </c>
      <c r="G2080" s="4">
        <v>43327</v>
      </c>
      <c r="H2080" t="s">
        <v>21</v>
      </c>
      <c r="I2080" s="2">
        <v>130.75</v>
      </c>
      <c r="K2080" s="2">
        <v>130.75</v>
      </c>
      <c r="L2080" s="3">
        <v>1</v>
      </c>
      <c r="M2080" s="2">
        <v>130.75</v>
      </c>
      <c r="N2080" s="3">
        <f t="array" ref="N2080">$D$4</f>
        <v>3.55</v>
      </c>
      <c r="O2080" s="2">
        <f t="array" ref="O2080">IF(Tabela_padrão__GM_CONTAS_PAGAR_ABERTOS[[#This Row],[SIGLA_MOEDA]]="US$",Tabela_padrão__GM_CONTAS_PAGAR_ABERTOS[[#This Row],[VALOR_DOCUM]]*$D$4,Tabela_padrão__GM_CONTAS_PAGAR_ABERTOS[[#This Row],[SALDO_CONVERTIDO]])</f>
        <v>130.75</v>
      </c>
      <c r="P20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0" t="s">
        <v>47</v>
      </c>
      <c r="R2080" t="s">
        <v>212</v>
      </c>
      <c r="S2080" s="1">
        <v>42557</v>
      </c>
      <c r="T2080" t="s">
        <v>2796</v>
      </c>
      <c r="U2080" s="3">
        <v>2.2107000000000001</v>
      </c>
      <c r="V2080" s="2">
        <f>Tabela_padrão__GM_CONTAS_PAGAR_ABERTOS[[#This Row],[PTAX DESEMB]]*Tabela_padrão__GM_CONTAS_PAGAR_ABERTOS[[#This Row],[VALOR_DOCUM]]</f>
        <v>289.04902500000003</v>
      </c>
    </row>
    <row r="2081" spans="1:22" hidden="1" x14ac:dyDescent="0.2">
      <c r="A2081" t="s">
        <v>17</v>
      </c>
      <c r="B2081" t="s">
        <v>18</v>
      </c>
      <c r="C2081" s="1">
        <v>41183</v>
      </c>
      <c r="D2081" t="s">
        <v>19</v>
      </c>
      <c r="E2081">
        <v>13140001</v>
      </c>
      <c r="F2081" t="s">
        <v>245</v>
      </c>
      <c r="G2081" s="4">
        <v>43327</v>
      </c>
      <c r="H2081" t="s">
        <v>21</v>
      </c>
      <c r="I2081" s="2">
        <v>12552.38</v>
      </c>
      <c r="K2081" s="2">
        <v>12552.38</v>
      </c>
      <c r="L2081" s="3">
        <v>1</v>
      </c>
      <c r="M2081" s="2">
        <v>12552.38</v>
      </c>
      <c r="N2081" s="3">
        <f t="array" ref="N2081">$D$4</f>
        <v>3.55</v>
      </c>
      <c r="O2081" s="2">
        <f t="array" ref="O2081">IF(Tabela_padrão__GM_CONTAS_PAGAR_ABERTOS[[#This Row],[SIGLA_MOEDA]]="US$",Tabela_padrão__GM_CONTAS_PAGAR_ABERTOS[[#This Row],[VALOR_DOCUM]]*$D$4,Tabela_padrão__GM_CONTAS_PAGAR_ABERTOS[[#This Row],[SALDO_CONVERTIDO]])</f>
        <v>12552.38</v>
      </c>
      <c r="P20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1" t="s">
        <v>47</v>
      </c>
      <c r="R2081" t="s">
        <v>246</v>
      </c>
      <c r="S2081" s="1">
        <v>42557</v>
      </c>
      <c r="T2081" t="s">
        <v>4120</v>
      </c>
      <c r="U2081" s="3">
        <v>2.0306000000000002</v>
      </c>
      <c r="V2081" s="2">
        <f>Tabela_padrão__GM_CONTAS_PAGAR_ABERTOS[[#This Row],[PTAX DESEMB]]*Tabela_padrão__GM_CONTAS_PAGAR_ABERTOS[[#This Row],[VALOR_DOCUM]]</f>
        <v>25488.862828000001</v>
      </c>
    </row>
    <row r="2082" spans="1:22" hidden="1" x14ac:dyDescent="0.2">
      <c r="A2082" t="s">
        <v>17</v>
      </c>
      <c r="B2082" t="s">
        <v>18</v>
      </c>
      <c r="C2082" s="1">
        <v>41183</v>
      </c>
      <c r="D2082" t="s">
        <v>19</v>
      </c>
      <c r="E2082">
        <v>13140001</v>
      </c>
      <c r="F2082" t="s">
        <v>84</v>
      </c>
      <c r="G2082" s="4">
        <v>43327</v>
      </c>
      <c r="H2082" t="s">
        <v>21</v>
      </c>
      <c r="I2082" s="2">
        <v>12552.38</v>
      </c>
      <c r="K2082" s="2">
        <v>12552.38</v>
      </c>
      <c r="L2082" s="3">
        <v>1</v>
      </c>
      <c r="M2082" s="2">
        <v>12552.38</v>
      </c>
      <c r="N2082" s="3">
        <f t="array" ref="N2082">$D$4</f>
        <v>3.55</v>
      </c>
      <c r="O2082" s="2">
        <f t="array" ref="O2082">IF(Tabela_padrão__GM_CONTAS_PAGAR_ABERTOS[[#This Row],[SIGLA_MOEDA]]="US$",Tabela_padrão__GM_CONTAS_PAGAR_ABERTOS[[#This Row],[VALOR_DOCUM]]*$D$4,Tabela_padrão__GM_CONTAS_PAGAR_ABERTOS[[#This Row],[SALDO_CONVERTIDO]])</f>
        <v>12552.38</v>
      </c>
      <c r="P20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2" t="s">
        <v>47</v>
      </c>
      <c r="R2082" t="s">
        <v>85</v>
      </c>
      <c r="S2082" s="1">
        <v>42557</v>
      </c>
      <c r="T2082" t="s">
        <v>4125</v>
      </c>
      <c r="U2082" s="3">
        <v>2.0306000000000002</v>
      </c>
      <c r="V2082" s="2">
        <f>Tabela_padrão__GM_CONTAS_PAGAR_ABERTOS[[#This Row],[PTAX DESEMB]]*Tabela_padrão__GM_CONTAS_PAGAR_ABERTOS[[#This Row],[VALOR_DOCUM]]</f>
        <v>25488.862828000001</v>
      </c>
    </row>
    <row r="2083" spans="1:22" hidden="1" x14ac:dyDescent="0.2">
      <c r="A2083" t="s">
        <v>17</v>
      </c>
      <c r="B2083" t="s">
        <v>18</v>
      </c>
      <c r="C2083" s="1">
        <v>41592</v>
      </c>
      <c r="D2083" t="s">
        <v>19</v>
      </c>
      <c r="E2083">
        <v>13140001</v>
      </c>
      <c r="F2083" t="s">
        <v>179</v>
      </c>
      <c r="G2083" s="4">
        <v>43327</v>
      </c>
      <c r="H2083" t="s">
        <v>21</v>
      </c>
      <c r="I2083" s="2">
        <v>1663.92</v>
      </c>
      <c r="K2083" s="2">
        <v>1663.92</v>
      </c>
      <c r="L2083" s="3">
        <v>1</v>
      </c>
      <c r="M2083" s="2">
        <v>1663.92</v>
      </c>
      <c r="N2083" s="3">
        <f t="array" ref="N2083">$D$4</f>
        <v>3.55</v>
      </c>
      <c r="O2083" s="2">
        <f t="array" ref="O2083">IF(Tabela_padrão__GM_CONTAS_PAGAR_ABERTOS[[#This Row],[SIGLA_MOEDA]]="US$",Tabela_padrão__GM_CONTAS_PAGAR_ABERTOS[[#This Row],[VALOR_DOCUM]]*$D$4,Tabela_padrão__GM_CONTAS_PAGAR_ABERTOS[[#This Row],[SALDO_CONVERTIDO]])</f>
        <v>1663.92</v>
      </c>
      <c r="P20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3" t="s">
        <v>47</v>
      </c>
      <c r="R2083" t="s">
        <v>180</v>
      </c>
      <c r="S2083" s="1">
        <v>42557</v>
      </c>
      <c r="T2083" t="s">
        <v>4188</v>
      </c>
      <c r="U2083" s="3">
        <v>2.3233999999999999</v>
      </c>
      <c r="V2083" s="2">
        <f>Tabela_padrão__GM_CONTAS_PAGAR_ABERTOS[[#This Row],[PTAX DESEMB]]*Tabela_padrão__GM_CONTAS_PAGAR_ABERTOS[[#This Row],[VALOR_DOCUM]]</f>
        <v>3865.951728</v>
      </c>
    </row>
    <row r="2084" spans="1:22" hidden="1" x14ac:dyDescent="0.2">
      <c r="A2084" t="s">
        <v>45</v>
      </c>
      <c r="B2084" t="s">
        <v>18</v>
      </c>
      <c r="C2084" s="1">
        <v>41823</v>
      </c>
      <c r="D2084" t="s">
        <v>72</v>
      </c>
      <c r="E2084">
        <v>19105002</v>
      </c>
      <c r="F2084" t="s">
        <v>233</v>
      </c>
      <c r="G2084" s="4">
        <v>43327</v>
      </c>
      <c r="H2084" t="s">
        <v>21</v>
      </c>
      <c r="I2084" s="2">
        <v>14210.53</v>
      </c>
      <c r="K2084" s="2">
        <v>14210.53</v>
      </c>
      <c r="L2084" s="3">
        <v>1</v>
      </c>
      <c r="M2084" s="2">
        <v>14210.53</v>
      </c>
      <c r="N2084" s="3">
        <f t="array" ref="N2084">$D$4</f>
        <v>3.55</v>
      </c>
      <c r="O2084" s="2">
        <f t="array" ref="O2084">IF(Tabela_padrão__GM_CONTAS_PAGAR_ABERTOS[[#This Row],[SIGLA_MOEDA]]="US$",Tabela_padrão__GM_CONTAS_PAGAR_ABERTOS[[#This Row],[VALOR_DOCUM]]*$D$4,Tabela_padrão__GM_CONTAS_PAGAR_ABERTOS[[#This Row],[SALDO_CONVERTIDO]])</f>
        <v>14210.53</v>
      </c>
      <c r="P20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4" t="s">
        <v>196</v>
      </c>
      <c r="R2084" t="s">
        <v>234</v>
      </c>
      <c r="S2084" s="1">
        <v>42557</v>
      </c>
      <c r="T2084" t="s">
        <v>4218</v>
      </c>
      <c r="U2084" s="3">
        <v>2.2134</v>
      </c>
      <c r="V2084" s="2">
        <f>Tabela_padrão__GM_CONTAS_PAGAR_ABERTOS[[#This Row],[PTAX DESEMB]]*Tabela_padrão__GM_CONTAS_PAGAR_ABERTOS[[#This Row],[VALOR_DOCUM]]</f>
        <v>31453.587102000001</v>
      </c>
    </row>
    <row r="2085" spans="1:22" hidden="1" x14ac:dyDescent="0.2">
      <c r="A2085" t="s">
        <v>45</v>
      </c>
      <c r="B2085" t="s">
        <v>18</v>
      </c>
      <c r="C2085" s="1">
        <v>41823</v>
      </c>
      <c r="D2085" t="s">
        <v>72</v>
      </c>
      <c r="E2085">
        <v>13140001</v>
      </c>
      <c r="F2085" t="s">
        <v>233</v>
      </c>
      <c r="G2085" s="4">
        <v>43327</v>
      </c>
      <c r="H2085" t="s">
        <v>21</v>
      </c>
      <c r="I2085" s="2">
        <v>617.98</v>
      </c>
      <c r="K2085" s="2">
        <v>617.98</v>
      </c>
      <c r="L2085" s="3">
        <v>1</v>
      </c>
      <c r="M2085" s="2">
        <v>617.98</v>
      </c>
      <c r="N2085" s="3">
        <f t="array" ref="N2085">$D$4</f>
        <v>3.55</v>
      </c>
      <c r="O2085" s="2">
        <f t="array" ref="O2085">IF(Tabela_padrão__GM_CONTAS_PAGAR_ABERTOS[[#This Row],[SIGLA_MOEDA]]="US$",Tabela_padrão__GM_CONTAS_PAGAR_ABERTOS[[#This Row],[VALOR_DOCUM]]*$D$4,Tabela_padrão__GM_CONTAS_PAGAR_ABERTOS[[#This Row],[SALDO_CONVERTIDO]])</f>
        <v>617.98</v>
      </c>
      <c r="P20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5" t="s">
        <v>47</v>
      </c>
      <c r="R2085" t="s">
        <v>234</v>
      </c>
      <c r="S2085" s="1">
        <v>42557</v>
      </c>
      <c r="T2085" t="s">
        <v>4933</v>
      </c>
      <c r="U2085" s="3">
        <v>2.2134</v>
      </c>
      <c r="V2085" s="2">
        <f>Tabela_padrão__GM_CONTAS_PAGAR_ABERTOS[[#This Row],[PTAX DESEMB]]*Tabela_padrão__GM_CONTAS_PAGAR_ABERTOS[[#This Row],[VALOR_DOCUM]]</f>
        <v>1367.8369320000002</v>
      </c>
    </row>
    <row r="2086" spans="1:22" hidden="1" x14ac:dyDescent="0.2">
      <c r="A2086" t="s">
        <v>45</v>
      </c>
      <c r="B2086" t="s">
        <v>18</v>
      </c>
      <c r="C2086" s="1">
        <v>41925</v>
      </c>
      <c r="D2086" t="s">
        <v>122</v>
      </c>
      <c r="E2086">
        <v>19105002</v>
      </c>
      <c r="F2086" t="s">
        <v>248</v>
      </c>
      <c r="G2086" s="4">
        <v>43327</v>
      </c>
      <c r="H2086" t="s">
        <v>21</v>
      </c>
      <c r="I2086" s="2">
        <v>3033.33</v>
      </c>
      <c r="K2086" s="2">
        <v>3033.33</v>
      </c>
      <c r="L2086" s="3">
        <v>1</v>
      </c>
      <c r="M2086" s="2">
        <v>3033.33</v>
      </c>
      <c r="N2086" s="3">
        <f t="array" ref="N2086">$D$4</f>
        <v>3.55</v>
      </c>
      <c r="O2086" s="2">
        <f t="array" ref="O2086">IF(Tabela_padrão__GM_CONTAS_PAGAR_ABERTOS[[#This Row],[SIGLA_MOEDA]]="US$",Tabela_padrão__GM_CONTAS_PAGAR_ABERTOS[[#This Row],[VALOR_DOCUM]]*$D$4,Tabela_padrão__GM_CONTAS_PAGAR_ABERTOS[[#This Row],[SALDO_CONVERTIDO]])</f>
        <v>3033.33</v>
      </c>
      <c r="P20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6" t="s">
        <v>211</v>
      </c>
      <c r="R2086" t="s">
        <v>249</v>
      </c>
      <c r="S2086" s="1">
        <v>42557</v>
      </c>
      <c r="T2086" t="s">
        <v>4947</v>
      </c>
      <c r="U2086" s="3">
        <v>2.4102999999999999</v>
      </c>
      <c r="V2086" s="2">
        <f>Tabela_padrão__GM_CONTAS_PAGAR_ABERTOS[[#This Row],[PTAX DESEMB]]*Tabela_padrão__GM_CONTAS_PAGAR_ABERTOS[[#This Row],[VALOR_DOCUM]]</f>
        <v>7311.235298999999</v>
      </c>
    </row>
    <row r="2087" spans="1:22" hidden="1" x14ac:dyDescent="0.2">
      <c r="A2087" t="s">
        <v>17</v>
      </c>
      <c r="B2087" t="s">
        <v>18</v>
      </c>
      <c r="C2087" s="1">
        <v>41320</v>
      </c>
      <c r="D2087" t="s">
        <v>19</v>
      </c>
      <c r="E2087">
        <v>19105002</v>
      </c>
      <c r="F2087" t="s">
        <v>1156</v>
      </c>
      <c r="G2087" s="4">
        <v>43327</v>
      </c>
      <c r="H2087" t="s">
        <v>21</v>
      </c>
      <c r="I2087" s="2">
        <v>228225</v>
      </c>
      <c r="K2087" s="2">
        <v>228225</v>
      </c>
      <c r="L2087" s="3">
        <v>1</v>
      </c>
      <c r="M2087" s="2">
        <v>228225</v>
      </c>
      <c r="N2087" s="3">
        <f t="array" ref="N2087">$D$4</f>
        <v>3.55</v>
      </c>
      <c r="O2087" s="2">
        <f t="array" ref="O2087">IF(Tabela_padrão__GM_CONTAS_PAGAR_ABERTOS[[#This Row],[SIGLA_MOEDA]]="US$",Tabela_padrão__GM_CONTAS_PAGAR_ABERTOS[[#This Row],[VALOR_DOCUM]]*$D$4,Tabela_padrão__GM_CONTAS_PAGAR_ABERTOS[[#This Row],[SALDO_CONVERTIDO]])</f>
        <v>228225</v>
      </c>
      <c r="P20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7" t="s">
        <v>22</v>
      </c>
      <c r="R2087" t="s">
        <v>1157</v>
      </c>
      <c r="S2087" s="1">
        <v>42557</v>
      </c>
      <c r="T2087" t="s">
        <v>5554</v>
      </c>
      <c r="U2087" s="3">
        <v>1.9665999999999999</v>
      </c>
      <c r="V2087" s="2">
        <f>Tabela_padrão__GM_CONTAS_PAGAR_ABERTOS[[#This Row],[PTAX DESEMB]]*Tabela_padrão__GM_CONTAS_PAGAR_ABERTOS[[#This Row],[VALOR_DOCUM]]</f>
        <v>448827.28499999997</v>
      </c>
    </row>
    <row r="2088" spans="1:22" hidden="1" x14ac:dyDescent="0.2">
      <c r="A2088" t="s">
        <v>45</v>
      </c>
      <c r="B2088" t="s">
        <v>18</v>
      </c>
      <c r="C2088" s="1">
        <v>41771</v>
      </c>
      <c r="D2088" t="s">
        <v>122</v>
      </c>
      <c r="E2088">
        <v>19105002</v>
      </c>
      <c r="F2088" t="s">
        <v>214</v>
      </c>
      <c r="G2088" s="4">
        <v>43327</v>
      </c>
      <c r="H2088" t="s">
        <v>21</v>
      </c>
      <c r="I2088" s="2">
        <v>8166.66</v>
      </c>
      <c r="K2088" s="2">
        <v>8166.66</v>
      </c>
      <c r="L2088" s="3">
        <v>1</v>
      </c>
      <c r="M2088" s="2">
        <v>8166.66</v>
      </c>
      <c r="N2088" s="3">
        <f t="array" ref="N2088">$D$4</f>
        <v>3.55</v>
      </c>
      <c r="O2088" s="2">
        <f t="array" ref="O2088">IF(Tabela_padrão__GM_CONTAS_PAGAR_ABERTOS[[#This Row],[SIGLA_MOEDA]]="US$",Tabela_padrão__GM_CONTAS_PAGAR_ABERTOS[[#This Row],[VALOR_DOCUM]]*$D$4,Tabela_padrão__GM_CONTAS_PAGAR_ABERTOS[[#This Row],[SALDO_CONVERTIDO]])</f>
        <v>8166.66</v>
      </c>
      <c r="P20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8" t="s">
        <v>211</v>
      </c>
      <c r="R2088" t="s">
        <v>215</v>
      </c>
      <c r="S2088" s="1">
        <v>42557</v>
      </c>
      <c r="T2088" t="s">
        <v>5608</v>
      </c>
      <c r="U2088" s="3">
        <v>2.2191999999999998</v>
      </c>
      <c r="V2088" s="2">
        <f>Tabela_padrão__GM_CONTAS_PAGAR_ABERTOS[[#This Row],[PTAX DESEMB]]*Tabela_padrão__GM_CONTAS_PAGAR_ABERTOS[[#This Row],[VALOR_DOCUM]]</f>
        <v>18123.451871999998</v>
      </c>
    </row>
    <row r="2089" spans="1:22" hidden="1" x14ac:dyDescent="0.2">
      <c r="A2089" t="s">
        <v>45</v>
      </c>
      <c r="B2089" t="s">
        <v>18</v>
      </c>
      <c r="C2089" s="1">
        <v>41771</v>
      </c>
      <c r="D2089" t="s">
        <v>122</v>
      </c>
      <c r="E2089">
        <v>13140001</v>
      </c>
      <c r="F2089" t="s">
        <v>214</v>
      </c>
      <c r="G2089" s="4">
        <v>43327</v>
      </c>
      <c r="H2089" t="s">
        <v>21</v>
      </c>
      <c r="I2089" s="2">
        <v>210.07</v>
      </c>
      <c r="K2089" s="2">
        <v>210.07</v>
      </c>
      <c r="L2089" s="3">
        <v>1</v>
      </c>
      <c r="M2089" s="2">
        <v>210.07</v>
      </c>
      <c r="N2089" s="3">
        <f t="array" ref="N2089">$D$4</f>
        <v>3.55</v>
      </c>
      <c r="O2089" s="2">
        <f t="array" ref="O2089">IF(Tabela_padrão__GM_CONTAS_PAGAR_ABERTOS[[#This Row],[SIGLA_MOEDA]]="US$",Tabela_padrão__GM_CONTAS_PAGAR_ABERTOS[[#This Row],[VALOR_DOCUM]]*$D$4,Tabela_padrão__GM_CONTAS_PAGAR_ABERTOS[[#This Row],[SALDO_CONVERTIDO]])</f>
        <v>210.07</v>
      </c>
      <c r="P20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89" t="s">
        <v>47</v>
      </c>
      <c r="R2089" t="s">
        <v>215</v>
      </c>
      <c r="S2089" s="1">
        <v>42557</v>
      </c>
      <c r="T2089" t="s">
        <v>5611</v>
      </c>
      <c r="U2089" s="3">
        <v>2.2191999999999998</v>
      </c>
      <c r="V2089" s="2">
        <f>Tabela_padrão__GM_CONTAS_PAGAR_ABERTOS[[#This Row],[PTAX DESEMB]]*Tabela_padrão__GM_CONTAS_PAGAR_ABERTOS[[#This Row],[VALOR_DOCUM]]</f>
        <v>466.18734399999994</v>
      </c>
    </row>
    <row r="2090" spans="1:22" hidden="1" x14ac:dyDescent="0.2">
      <c r="A2090" t="s">
        <v>17</v>
      </c>
      <c r="B2090" t="s">
        <v>18</v>
      </c>
      <c r="C2090" s="1">
        <v>42072</v>
      </c>
      <c r="D2090" t="s">
        <v>274</v>
      </c>
      <c r="E2090">
        <v>13140001</v>
      </c>
      <c r="F2090" t="s">
        <v>275</v>
      </c>
      <c r="G2090" s="4">
        <v>43327</v>
      </c>
      <c r="H2090" t="s">
        <v>21</v>
      </c>
      <c r="I2090" s="2">
        <v>3276.95</v>
      </c>
      <c r="K2090" s="2">
        <v>3276.95</v>
      </c>
      <c r="L2090" s="3">
        <v>1</v>
      </c>
      <c r="M2090" s="2">
        <v>3276.95</v>
      </c>
      <c r="N2090" s="3">
        <f t="array" ref="N2090">$D$4</f>
        <v>3.55</v>
      </c>
      <c r="O2090" s="2">
        <f t="array" ref="O2090">IF(Tabela_padrão__GM_CONTAS_PAGAR_ABERTOS[[#This Row],[SIGLA_MOEDA]]="US$",Tabela_padrão__GM_CONTAS_PAGAR_ABERTOS[[#This Row],[VALOR_DOCUM]]*$D$4,Tabela_padrão__GM_CONTAS_PAGAR_ABERTOS[[#This Row],[SALDO_CONVERTIDO]])</f>
        <v>3276.95</v>
      </c>
      <c r="P20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0" t="s">
        <v>47</v>
      </c>
      <c r="R2090" t="s">
        <v>276</v>
      </c>
      <c r="S2090" s="1">
        <v>42557</v>
      </c>
      <c r="T2090" t="s">
        <v>5648</v>
      </c>
      <c r="U2090" s="3">
        <v>3.0366</v>
      </c>
      <c r="V2090" s="2">
        <f>Tabela_padrão__GM_CONTAS_PAGAR_ABERTOS[[#This Row],[PTAX DESEMB]]*Tabela_padrão__GM_CONTAS_PAGAR_ABERTOS[[#This Row],[VALOR_DOCUM]]</f>
        <v>9950.7863699999998</v>
      </c>
    </row>
    <row r="2091" spans="1:22" hidden="1" x14ac:dyDescent="0.2">
      <c r="A2091" t="s">
        <v>17</v>
      </c>
      <c r="B2091" t="s">
        <v>18</v>
      </c>
      <c r="C2091" s="1">
        <v>42277</v>
      </c>
      <c r="D2091" t="s">
        <v>60</v>
      </c>
      <c r="E2091">
        <v>19105002</v>
      </c>
      <c r="F2091" t="s">
        <v>365</v>
      </c>
      <c r="G2091" s="4">
        <v>43353</v>
      </c>
      <c r="H2091" t="s">
        <v>21</v>
      </c>
      <c r="I2091" s="2">
        <v>9113.31</v>
      </c>
      <c r="K2091" s="2">
        <v>9113.31</v>
      </c>
      <c r="L2091" s="3">
        <v>1</v>
      </c>
      <c r="M2091" s="2">
        <v>9113.31</v>
      </c>
      <c r="N2091" s="3">
        <f t="array" ref="N2091">$D$4</f>
        <v>3.55</v>
      </c>
      <c r="O2091" s="2">
        <f t="array" ref="O2091">IF(Tabela_padrão__GM_CONTAS_PAGAR_ABERTOS[[#This Row],[SIGLA_MOEDA]]="US$",Tabela_padrão__GM_CONTAS_PAGAR_ABERTOS[[#This Row],[VALOR_DOCUM]]*$D$4,Tabela_padrão__GM_CONTAS_PAGAR_ABERTOS[[#This Row],[SALDO_CONVERTIDO]])</f>
        <v>9113.31</v>
      </c>
      <c r="P20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1" t="s">
        <v>62</v>
      </c>
      <c r="R2091" t="s">
        <v>366</v>
      </c>
      <c r="S2091" s="1">
        <v>42557</v>
      </c>
      <c r="T2091" t="s">
        <v>2156</v>
      </c>
      <c r="U2091" s="3">
        <v>4.1172000000000004</v>
      </c>
      <c r="V2091" s="2">
        <f>Tabela_padrão__GM_CONTAS_PAGAR_ABERTOS[[#This Row],[PTAX DESEMB]]*Tabela_padrão__GM_CONTAS_PAGAR_ABERTOS[[#This Row],[VALOR_DOCUM]]</f>
        <v>37521.319931999999</v>
      </c>
    </row>
    <row r="2092" spans="1:22" hidden="1" x14ac:dyDescent="0.2">
      <c r="A2092" t="s">
        <v>45</v>
      </c>
      <c r="B2092" t="s">
        <v>18</v>
      </c>
      <c r="C2092" s="1">
        <v>41823</v>
      </c>
      <c r="D2092" t="s">
        <v>72</v>
      </c>
      <c r="E2092">
        <v>13140001</v>
      </c>
      <c r="F2092" t="s">
        <v>233</v>
      </c>
      <c r="G2092" s="4">
        <v>43358</v>
      </c>
      <c r="H2092" t="s">
        <v>21</v>
      </c>
      <c r="I2092" s="2">
        <v>623.38</v>
      </c>
      <c r="K2092" s="2">
        <v>623.38</v>
      </c>
      <c r="L2092" s="3">
        <v>1</v>
      </c>
      <c r="M2092" s="2">
        <v>623.38</v>
      </c>
      <c r="N2092" s="3">
        <f t="array" ref="N2092">$D$4</f>
        <v>3.55</v>
      </c>
      <c r="O2092" s="2">
        <f t="array" ref="O2092">IF(Tabela_padrão__GM_CONTAS_PAGAR_ABERTOS[[#This Row],[SIGLA_MOEDA]]="US$",Tabela_padrão__GM_CONTAS_PAGAR_ABERTOS[[#This Row],[VALOR_DOCUM]]*$D$4,Tabela_padrão__GM_CONTAS_PAGAR_ABERTOS[[#This Row],[SALDO_CONVERTIDO]])</f>
        <v>623.38</v>
      </c>
      <c r="P20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2" t="s">
        <v>47</v>
      </c>
      <c r="R2092" t="s">
        <v>234</v>
      </c>
      <c r="S2092" s="1">
        <v>42557</v>
      </c>
      <c r="T2092" t="s">
        <v>3512</v>
      </c>
      <c r="U2092" s="3">
        <v>2.2134</v>
      </c>
      <c r="V2092" s="2">
        <f>Tabela_padrão__GM_CONTAS_PAGAR_ABERTOS[[#This Row],[PTAX DESEMB]]*Tabela_padrão__GM_CONTAS_PAGAR_ABERTOS[[#This Row],[VALOR_DOCUM]]</f>
        <v>1379.7892919999999</v>
      </c>
    </row>
    <row r="2093" spans="1:22" hidden="1" x14ac:dyDescent="0.2">
      <c r="A2093" t="s">
        <v>45</v>
      </c>
      <c r="B2093" t="s">
        <v>18</v>
      </c>
      <c r="C2093" s="1">
        <v>41925</v>
      </c>
      <c r="D2093" t="s">
        <v>122</v>
      </c>
      <c r="E2093">
        <v>13140001</v>
      </c>
      <c r="F2093" t="s">
        <v>248</v>
      </c>
      <c r="G2093" s="4">
        <v>43358</v>
      </c>
      <c r="H2093" t="s">
        <v>21</v>
      </c>
      <c r="I2093" s="2">
        <v>98.1</v>
      </c>
      <c r="K2093" s="2">
        <v>98.1</v>
      </c>
      <c r="L2093" s="3">
        <v>1</v>
      </c>
      <c r="M2093" s="2">
        <v>98.1</v>
      </c>
      <c r="N2093" s="3">
        <f t="array" ref="N2093">$D$4</f>
        <v>3.55</v>
      </c>
      <c r="O2093" s="2">
        <f t="array" ref="O2093">IF(Tabela_padrão__GM_CONTAS_PAGAR_ABERTOS[[#This Row],[SIGLA_MOEDA]]="US$",Tabela_padrão__GM_CONTAS_PAGAR_ABERTOS[[#This Row],[VALOR_DOCUM]]*$D$4,Tabela_padrão__GM_CONTAS_PAGAR_ABERTOS[[#This Row],[SALDO_CONVERTIDO]])</f>
        <v>98.1</v>
      </c>
      <c r="P20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3" t="s">
        <v>47</v>
      </c>
      <c r="R2093" t="s">
        <v>249</v>
      </c>
      <c r="S2093" s="1">
        <v>42557</v>
      </c>
      <c r="T2093" t="s">
        <v>3532</v>
      </c>
      <c r="U2093" s="3">
        <v>2.4102999999999999</v>
      </c>
      <c r="V2093" s="2">
        <f>Tabela_padrão__GM_CONTAS_PAGAR_ABERTOS[[#This Row],[PTAX DESEMB]]*Tabela_padrão__GM_CONTAS_PAGAR_ABERTOS[[#This Row],[VALOR_DOCUM]]</f>
        <v>236.45042999999998</v>
      </c>
    </row>
    <row r="2094" spans="1:22" hidden="1" x14ac:dyDescent="0.2">
      <c r="A2094" t="s">
        <v>45</v>
      </c>
      <c r="B2094" t="s">
        <v>18</v>
      </c>
      <c r="C2094" s="1">
        <v>41823</v>
      </c>
      <c r="D2094" t="s">
        <v>72</v>
      </c>
      <c r="E2094">
        <v>19105002</v>
      </c>
      <c r="F2094" t="s">
        <v>233</v>
      </c>
      <c r="G2094" s="4">
        <v>43358</v>
      </c>
      <c r="H2094" t="s">
        <v>21</v>
      </c>
      <c r="I2094" s="2">
        <v>14210.53</v>
      </c>
      <c r="K2094" s="2">
        <v>14210.53</v>
      </c>
      <c r="L2094" s="3">
        <v>1</v>
      </c>
      <c r="M2094" s="2">
        <v>14210.53</v>
      </c>
      <c r="N2094" s="3">
        <f t="array" ref="N2094">$D$4</f>
        <v>3.55</v>
      </c>
      <c r="O2094" s="2">
        <f t="array" ref="O2094">IF(Tabela_padrão__GM_CONTAS_PAGAR_ABERTOS[[#This Row],[SIGLA_MOEDA]]="US$",Tabela_padrão__GM_CONTAS_PAGAR_ABERTOS[[#This Row],[VALOR_DOCUM]]*$D$4,Tabela_padrão__GM_CONTAS_PAGAR_ABERTOS[[#This Row],[SALDO_CONVERTIDO]])</f>
        <v>14210.53</v>
      </c>
      <c r="P20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4" t="s">
        <v>196</v>
      </c>
      <c r="R2094" t="s">
        <v>234</v>
      </c>
      <c r="S2094" s="1">
        <v>42557</v>
      </c>
      <c r="T2094" t="s">
        <v>4939</v>
      </c>
      <c r="U2094" s="3">
        <v>2.2134</v>
      </c>
      <c r="V2094" s="2">
        <f>Tabela_padrão__GM_CONTAS_PAGAR_ABERTOS[[#This Row],[PTAX DESEMB]]*Tabela_padrão__GM_CONTAS_PAGAR_ABERTOS[[#This Row],[VALOR_DOCUM]]</f>
        <v>31453.587102000001</v>
      </c>
    </row>
    <row r="2095" spans="1:22" hidden="1" x14ac:dyDescent="0.2">
      <c r="A2095" t="s">
        <v>45</v>
      </c>
      <c r="B2095" t="s">
        <v>18</v>
      </c>
      <c r="C2095" s="1">
        <v>41925</v>
      </c>
      <c r="D2095" t="s">
        <v>122</v>
      </c>
      <c r="E2095">
        <v>19105002</v>
      </c>
      <c r="F2095" t="s">
        <v>248</v>
      </c>
      <c r="G2095" s="4">
        <v>43358</v>
      </c>
      <c r="H2095" t="s">
        <v>21</v>
      </c>
      <c r="I2095" s="2">
        <v>3033.33</v>
      </c>
      <c r="K2095" s="2">
        <v>3033.33</v>
      </c>
      <c r="L2095" s="3">
        <v>1</v>
      </c>
      <c r="M2095" s="2">
        <v>3033.33</v>
      </c>
      <c r="N2095" s="3">
        <f t="array" ref="N2095">$D$4</f>
        <v>3.55</v>
      </c>
      <c r="O2095" s="2">
        <f t="array" ref="O2095">IF(Tabela_padrão__GM_CONTAS_PAGAR_ABERTOS[[#This Row],[SIGLA_MOEDA]]="US$",Tabela_padrão__GM_CONTAS_PAGAR_ABERTOS[[#This Row],[VALOR_DOCUM]]*$D$4,Tabela_padrão__GM_CONTAS_PAGAR_ABERTOS[[#This Row],[SALDO_CONVERTIDO]])</f>
        <v>3033.33</v>
      </c>
      <c r="P20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5" t="s">
        <v>211</v>
      </c>
      <c r="R2095" t="s">
        <v>249</v>
      </c>
      <c r="S2095" s="1">
        <v>42557</v>
      </c>
      <c r="T2095" t="s">
        <v>5641</v>
      </c>
      <c r="U2095" s="3">
        <v>2.4102999999999999</v>
      </c>
      <c r="V2095" s="2">
        <f>Tabela_padrão__GM_CONTAS_PAGAR_ABERTOS[[#This Row],[PTAX DESEMB]]*Tabela_padrão__GM_CONTAS_PAGAR_ABERTOS[[#This Row],[VALOR_DOCUM]]</f>
        <v>7311.235298999999</v>
      </c>
    </row>
    <row r="2096" spans="1:22" hidden="1" x14ac:dyDescent="0.2">
      <c r="A2096" t="s">
        <v>45</v>
      </c>
      <c r="B2096" t="s">
        <v>18</v>
      </c>
      <c r="C2096" s="1">
        <v>41771</v>
      </c>
      <c r="D2096" t="s">
        <v>122</v>
      </c>
      <c r="E2096">
        <v>19105002</v>
      </c>
      <c r="F2096" t="s">
        <v>214</v>
      </c>
      <c r="G2096" s="4">
        <v>43360</v>
      </c>
      <c r="H2096" t="s">
        <v>21</v>
      </c>
      <c r="I2096" s="2">
        <v>8166.66</v>
      </c>
      <c r="K2096" s="2">
        <v>8166.66</v>
      </c>
      <c r="L2096" s="3">
        <v>1</v>
      </c>
      <c r="M2096" s="2">
        <v>8166.66</v>
      </c>
      <c r="N2096" s="3">
        <f t="array" ref="N2096">$D$4</f>
        <v>3.55</v>
      </c>
      <c r="O2096" s="2">
        <f t="array" ref="O2096">IF(Tabela_padrão__GM_CONTAS_PAGAR_ABERTOS[[#This Row],[SIGLA_MOEDA]]="US$",Tabela_padrão__GM_CONTAS_PAGAR_ABERTOS[[#This Row],[VALOR_DOCUM]]*$D$4,Tabela_padrão__GM_CONTAS_PAGAR_ABERTOS[[#This Row],[SALDO_CONVERTIDO]])</f>
        <v>8166.66</v>
      </c>
      <c r="P20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6" t="s">
        <v>211</v>
      </c>
      <c r="R2096" t="s">
        <v>215</v>
      </c>
      <c r="S2096" s="1">
        <v>42557</v>
      </c>
      <c r="T2096" t="s">
        <v>2044</v>
      </c>
      <c r="U2096" s="3">
        <v>2.2191999999999998</v>
      </c>
      <c r="V2096" s="2">
        <f>Tabela_padrão__GM_CONTAS_PAGAR_ABERTOS[[#This Row],[PTAX DESEMB]]*Tabela_padrão__GM_CONTAS_PAGAR_ABERTOS[[#This Row],[VALOR_DOCUM]]</f>
        <v>18123.451871999998</v>
      </c>
    </row>
    <row r="2097" spans="1:22" hidden="1" x14ac:dyDescent="0.2">
      <c r="A2097" t="s">
        <v>45</v>
      </c>
      <c r="B2097" t="s">
        <v>18</v>
      </c>
      <c r="C2097" s="1">
        <v>41768</v>
      </c>
      <c r="D2097" t="s">
        <v>122</v>
      </c>
      <c r="E2097">
        <v>13140001</v>
      </c>
      <c r="F2097" t="s">
        <v>210</v>
      </c>
      <c r="G2097" s="4">
        <v>43360</v>
      </c>
      <c r="H2097" t="s">
        <v>21</v>
      </c>
      <c r="I2097" s="2">
        <v>123.3</v>
      </c>
      <c r="K2097" s="2">
        <v>123.3</v>
      </c>
      <c r="L2097" s="3">
        <v>1</v>
      </c>
      <c r="M2097" s="2">
        <v>123.3</v>
      </c>
      <c r="N2097" s="3">
        <f t="array" ref="N2097">$D$4</f>
        <v>3.55</v>
      </c>
      <c r="O2097" s="2">
        <f t="array" ref="O2097">IF(Tabela_padrão__GM_CONTAS_PAGAR_ABERTOS[[#This Row],[SIGLA_MOEDA]]="US$",Tabela_padrão__GM_CONTAS_PAGAR_ABERTOS[[#This Row],[VALOR_DOCUM]]*$D$4,Tabela_padrão__GM_CONTAS_PAGAR_ABERTOS[[#This Row],[SALDO_CONVERTIDO]])</f>
        <v>123.3</v>
      </c>
      <c r="P20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7" t="s">
        <v>47</v>
      </c>
      <c r="R2097" t="s">
        <v>212</v>
      </c>
      <c r="S2097" s="1">
        <v>42557</v>
      </c>
      <c r="T2097" t="s">
        <v>2053</v>
      </c>
      <c r="U2097" s="3">
        <v>2.2107000000000001</v>
      </c>
      <c r="V2097" s="2">
        <f>Tabela_padrão__GM_CONTAS_PAGAR_ABERTOS[[#This Row],[PTAX DESEMB]]*Tabela_padrão__GM_CONTAS_PAGAR_ABERTOS[[#This Row],[VALOR_DOCUM]]</f>
        <v>272.57931000000002</v>
      </c>
    </row>
    <row r="2098" spans="1:22" hidden="1" x14ac:dyDescent="0.2">
      <c r="A2098" t="s">
        <v>45</v>
      </c>
      <c r="B2098" t="s">
        <v>18</v>
      </c>
      <c r="C2098" s="1">
        <v>41768</v>
      </c>
      <c r="D2098" t="s">
        <v>122</v>
      </c>
      <c r="E2098">
        <v>19105002</v>
      </c>
      <c r="F2098" t="s">
        <v>210</v>
      </c>
      <c r="G2098" s="4">
        <v>43360</v>
      </c>
      <c r="H2098" t="s">
        <v>21</v>
      </c>
      <c r="I2098" s="2">
        <v>5083.33</v>
      </c>
      <c r="K2098" s="2">
        <v>5083.33</v>
      </c>
      <c r="L2098" s="3">
        <v>1</v>
      </c>
      <c r="M2098" s="2">
        <v>5083.33</v>
      </c>
      <c r="N2098" s="3">
        <f t="array" ref="N2098">$D$4</f>
        <v>3.55</v>
      </c>
      <c r="O2098" s="2">
        <f t="array" ref="O2098">IF(Tabela_padrão__GM_CONTAS_PAGAR_ABERTOS[[#This Row],[SIGLA_MOEDA]]="US$",Tabela_padrão__GM_CONTAS_PAGAR_ABERTOS[[#This Row],[VALOR_DOCUM]]*$D$4,Tabela_padrão__GM_CONTAS_PAGAR_ABERTOS[[#This Row],[SALDO_CONVERTIDO]])</f>
        <v>5083.33</v>
      </c>
      <c r="P20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8" t="s">
        <v>211</v>
      </c>
      <c r="R2098" t="s">
        <v>212</v>
      </c>
      <c r="S2098" s="1">
        <v>42557</v>
      </c>
      <c r="T2098" t="s">
        <v>2783</v>
      </c>
      <c r="U2098" s="3">
        <v>2.2107000000000001</v>
      </c>
      <c r="V2098" s="2">
        <f>Tabela_padrão__GM_CONTAS_PAGAR_ABERTOS[[#This Row],[PTAX DESEMB]]*Tabela_padrão__GM_CONTAS_PAGAR_ABERTOS[[#This Row],[VALOR_DOCUM]]</f>
        <v>11237.717631</v>
      </c>
    </row>
    <row r="2099" spans="1:22" hidden="1" x14ac:dyDescent="0.2">
      <c r="A2099" t="s">
        <v>45</v>
      </c>
      <c r="B2099" t="s">
        <v>18</v>
      </c>
      <c r="C2099" s="1">
        <v>41771</v>
      </c>
      <c r="D2099" t="s">
        <v>122</v>
      </c>
      <c r="E2099">
        <v>13140001</v>
      </c>
      <c r="F2099" t="s">
        <v>214</v>
      </c>
      <c r="G2099" s="4">
        <v>43360</v>
      </c>
      <c r="H2099" t="s">
        <v>21</v>
      </c>
      <c r="I2099" s="2">
        <v>198.1</v>
      </c>
      <c r="K2099" s="2">
        <v>198.1</v>
      </c>
      <c r="L2099" s="3">
        <v>1</v>
      </c>
      <c r="M2099" s="2">
        <v>198.1</v>
      </c>
      <c r="N2099" s="3">
        <f t="array" ref="N2099">$D$4</f>
        <v>3.55</v>
      </c>
      <c r="O2099" s="2">
        <f t="array" ref="O2099">IF(Tabela_padrão__GM_CONTAS_PAGAR_ABERTOS[[#This Row],[SIGLA_MOEDA]]="US$",Tabela_padrão__GM_CONTAS_PAGAR_ABERTOS[[#This Row],[VALOR_DOCUM]]*$D$4,Tabela_padrão__GM_CONTAS_PAGAR_ABERTOS[[#This Row],[SALDO_CONVERTIDO]])</f>
        <v>198.1</v>
      </c>
      <c r="P20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099" t="s">
        <v>47</v>
      </c>
      <c r="R2099" t="s">
        <v>215</v>
      </c>
      <c r="S2099" s="1">
        <v>42557</v>
      </c>
      <c r="T2099" t="s">
        <v>3506</v>
      </c>
      <c r="U2099" s="3">
        <v>2.2191999999999998</v>
      </c>
      <c r="V2099" s="2">
        <f>Tabela_padrão__GM_CONTAS_PAGAR_ABERTOS[[#This Row],[PTAX DESEMB]]*Tabela_padrão__GM_CONTAS_PAGAR_ABERTOS[[#This Row],[VALOR_DOCUM]]</f>
        <v>439.62351999999993</v>
      </c>
    </row>
    <row r="2100" spans="1:22" hidden="1" x14ac:dyDescent="0.2">
      <c r="A2100" t="s">
        <v>17</v>
      </c>
      <c r="B2100" t="s">
        <v>18</v>
      </c>
      <c r="C2100" s="1">
        <v>42277</v>
      </c>
      <c r="D2100" t="s">
        <v>60</v>
      </c>
      <c r="E2100">
        <v>19105002</v>
      </c>
      <c r="F2100" t="s">
        <v>365</v>
      </c>
      <c r="G2100" s="4">
        <v>43383</v>
      </c>
      <c r="H2100" t="s">
        <v>21</v>
      </c>
      <c r="I2100" s="2">
        <v>9113.31</v>
      </c>
      <c r="K2100" s="2">
        <v>9113.31</v>
      </c>
      <c r="L2100" s="3">
        <v>1</v>
      </c>
      <c r="M2100" s="2">
        <v>9113.31</v>
      </c>
      <c r="N2100" s="3">
        <f t="array" ref="N2100">$D$4</f>
        <v>3.55</v>
      </c>
      <c r="O2100" s="2">
        <f t="array" ref="O2100">IF(Tabela_padrão__GM_CONTAS_PAGAR_ABERTOS[[#This Row],[SIGLA_MOEDA]]="US$",Tabela_padrão__GM_CONTAS_PAGAR_ABERTOS[[#This Row],[VALOR_DOCUM]]*$D$4,Tabela_padrão__GM_CONTAS_PAGAR_ABERTOS[[#This Row],[SALDO_CONVERTIDO]])</f>
        <v>9113.31</v>
      </c>
      <c r="P21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0" t="s">
        <v>62</v>
      </c>
      <c r="R2100" t="s">
        <v>366</v>
      </c>
      <c r="S2100" s="1">
        <v>42557</v>
      </c>
      <c r="T2100" t="s">
        <v>5689</v>
      </c>
      <c r="U2100" s="3">
        <v>4.1172000000000004</v>
      </c>
      <c r="V2100" s="2">
        <f>Tabela_padrão__GM_CONTAS_PAGAR_ABERTOS[[#This Row],[PTAX DESEMB]]*Tabela_padrão__GM_CONTAS_PAGAR_ABERTOS[[#This Row],[VALOR_DOCUM]]</f>
        <v>37521.319931999999</v>
      </c>
    </row>
    <row r="2101" spans="1:22" hidden="1" x14ac:dyDescent="0.2">
      <c r="A2101" t="s">
        <v>17</v>
      </c>
      <c r="B2101" t="s">
        <v>18</v>
      </c>
      <c r="C2101" s="1">
        <v>41320</v>
      </c>
      <c r="D2101" t="s">
        <v>19</v>
      </c>
      <c r="E2101">
        <v>13140001</v>
      </c>
      <c r="F2101" t="s">
        <v>1159</v>
      </c>
      <c r="G2101" s="4">
        <v>43388</v>
      </c>
      <c r="H2101" t="s">
        <v>21</v>
      </c>
      <c r="I2101" s="2">
        <v>6943.28</v>
      </c>
      <c r="K2101" s="2">
        <v>6943.28</v>
      </c>
      <c r="L2101" s="3">
        <v>1</v>
      </c>
      <c r="M2101" s="2">
        <v>6943.28</v>
      </c>
      <c r="N2101" s="3">
        <f t="array" ref="N2101">$D$4</f>
        <v>3.55</v>
      </c>
      <c r="O2101" s="2">
        <f t="array" ref="O2101">IF(Tabela_padrão__GM_CONTAS_PAGAR_ABERTOS[[#This Row],[SIGLA_MOEDA]]="US$",Tabela_padrão__GM_CONTAS_PAGAR_ABERTOS[[#This Row],[VALOR_DOCUM]]*$D$4,Tabela_padrão__GM_CONTAS_PAGAR_ABERTOS[[#This Row],[SALDO_CONVERTIDO]])</f>
        <v>6943.28</v>
      </c>
      <c r="P21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1" t="s">
        <v>47</v>
      </c>
      <c r="R2101" t="s">
        <v>1157</v>
      </c>
      <c r="S2101" s="1">
        <v>42557</v>
      </c>
      <c r="T2101" t="s">
        <v>1160</v>
      </c>
      <c r="U2101" s="3">
        <v>1.9665999999999999</v>
      </c>
      <c r="V2101" s="2">
        <f>Tabela_padrão__GM_CONTAS_PAGAR_ABERTOS[[#This Row],[PTAX DESEMB]]*Tabela_padrão__GM_CONTAS_PAGAR_ABERTOS[[#This Row],[VALOR_DOCUM]]</f>
        <v>13654.654447999999</v>
      </c>
    </row>
    <row r="2102" spans="1:22" hidden="1" x14ac:dyDescent="0.2">
      <c r="A2102" t="s">
        <v>17</v>
      </c>
      <c r="B2102" t="s">
        <v>18</v>
      </c>
      <c r="C2102" s="1">
        <v>41320</v>
      </c>
      <c r="D2102" t="s">
        <v>19</v>
      </c>
      <c r="E2102">
        <v>19105002</v>
      </c>
      <c r="F2102" t="s">
        <v>1970</v>
      </c>
      <c r="G2102" s="4">
        <v>43388</v>
      </c>
      <c r="H2102" t="s">
        <v>21</v>
      </c>
      <c r="I2102" s="2">
        <v>228225</v>
      </c>
      <c r="K2102" s="2">
        <v>228225</v>
      </c>
      <c r="L2102" s="3">
        <v>1</v>
      </c>
      <c r="M2102" s="2">
        <v>228225</v>
      </c>
      <c r="N2102" s="3">
        <f t="array" ref="N2102">$D$4</f>
        <v>3.55</v>
      </c>
      <c r="O2102" s="2">
        <f t="array" ref="O2102">IF(Tabela_padrão__GM_CONTAS_PAGAR_ABERTOS[[#This Row],[SIGLA_MOEDA]]="US$",Tabela_padrão__GM_CONTAS_PAGAR_ABERTOS[[#This Row],[VALOR_DOCUM]]*$D$4,Tabela_padrão__GM_CONTAS_PAGAR_ABERTOS[[#This Row],[SALDO_CONVERTIDO]])</f>
        <v>228225</v>
      </c>
      <c r="P21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2" t="s">
        <v>22</v>
      </c>
      <c r="R2102" t="s">
        <v>1157</v>
      </c>
      <c r="S2102" s="1">
        <v>42557</v>
      </c>
      <c r="T2102" t="s">
        <v>1971</v>
      </c>
      <c r="U2102" s="3">
        <v>1.9665999999999999</v>
      </c>
      <c r="V2102" s="2">
        <f>Tabela_padrão__GM_CONTAS_PAGAR_ABERTOS[[#This Row],[PTAX DESEMB]]*Tabela_padrão__GM_CONTAS_PAGAR_ABERTOS[[#This Row],[VALOR_DOCUM]]</f>
        <v>448827.28499999997</v>
      </c>
    </row>
    <row r="2103" spans="1:22" hidden="1" x14ac:dyDescent="0.2">
      <c r="A2103" t="s">
        <v>45</v>
      </c>
      <c r="B2103" t="s">
        <v>18</v>
      </c>
      <c r="C2103" s="1">
        <v>41768</v>
      </c>
      <c r="D2103" t="s">
        <v>122</v>
      </c>
      <c r="E2103">
        <v>13140001</v>
      </c>
      <c r="F2103" t="s">
        <v>210</v>
      </c>
      <c r="G2103" s="4">
        <v>43388</v>
      </c>
      <c r="H2103" t="s">
        <v>21</v>
      </c>
      <c r="I2103" s="2">
        <v>87.15</v>
      </c>
      <c r="K2103" s="2">
        <v>87.15</v>
      </c>
      <c r="L2103" s="3">
        <v>1</v>
      </c>
      <c r="M2103" s="2">
        <v>87.15</v>
      </c>
      <c r="N2103" s="3">
        <f t="array" ref="N2103">$D$4</f>
        <v>3.55</v>
      </c>
      <c r="O2103" s="2">
        <f t="array" ref="O2103">IF(Tabela_padrão__GM_CONTAS_PAGAR_ABERTOS[[#This Row],[SIGLA_MOEDA]]="US$",Tabela_padrão__GM_CONTAS_PAGAR_ABERTOS[[#This Row],[VALOR_DOCUM]]*$D$4,Tabela_padrão__GM_CONTAS_PAGAR_ABERTOS[[#This Row],[SALDO_CONVERTIDO]])</f>
        <v>87.15</v>
      </c>
      <c r="P21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3" t="s">
        <v>47</v>
      </c>
      <c r="R2103" t="s">
        <v>212</v>
      </c>
      <c r="S2103" s="1">
        <v>42557</v>
      </c>
      <c r="T2103" t="s">
        <v>2054</v>
      </c>
      <c r="U2103" s="3">
        <v>2.2107000000000001</v>
      </c>
      <c r="V2103" s="2">
        <f>Tabela_padrão__GM_CONTAS_PAGAR_ABERTOS[[#This Row],[PTAX DESEMB]]*Tabela_padrão__GM_CONTAS_PAGAR_ABERTOS[[#This Row],[VALOR_DOCUM]]</f>
        <v>192.66250500000001</v>
      </c>
    </row>
    <row r="2104" spans="1:22" hidden="1" x14ac:dyDescent="0.2">
      <c r="A2104" t="s">
        <v>45</v>
      </c>
      <c r="B2104" t="s">
        <v>18</v>
      </c>
      <c r="C2104" s="1">
        <v>41925</v>
      </c>
      <c r="D2104" t="s">
        <v>122</v>
      </c>
      <c r="E2104">
        <v>19105002</v>
      </c>
      <c r="F2104" t="s">
        <v>248</v>
      </c>
      <c r="G2104" s="4">
        <v>43388</v>
      </c>
      <c r="H2104" t="s">
        <v>21</v>
      </c>
      <c r="I2104" s="2">
        <v>3033.33</v>
      </c>
      <c r="K2104" s="2">
        <v>3033.33</v>
      </c>
      <c r="L2104" s="3">
        <v>1</v>
      </c>
      <c r="M2104" s="2">
        <v>3033.33</v>
      </c>
      <c r="N2104" s="3">
        <f t="array" ref="N2104">$D$4</f>
        <v>3.55</v>
      </c>
      <c r="O2104" s="2">
        <f t="array" ref="O2104">IF(Tabela_padrão__GM_CONTAS_PAGAR_ABERTOS[[#This Row],[SIGLA_MOEDA]]="US$",Tabela_padrão__GM_CONTAS_PAGAR_ABERTOS[[#This Row],[VALOR_DOCUM]]*$D$4,Tabela_padrão__GM_CONTAS_PAGAR_ABERTOS[[#This Row],[SALDO_CONVERTIDO]])</f>
        <v>3033.33</v>
      </c>
      <c r="P21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4" t="s">
        <v>211</v>
      </c>
      <c r="R2104" t="s">
        <v>249</v>
      </c>
      <c r="S2104" s="1">
        <v>42557</v>
      </c>
      <c r="T2104" t="s">
        <v>2080</v>
      </c>
      <c r="U2104" s="3">
        <v>2.4102999999999999</v>
      </c>
      <c r="V2104" s="2">
        <f>Tabela_padrão__GM_CONTAS_PAGAR_ABERTOS[[#This Row],[PTAX DESEMB]]*Tabela_padrão__GM_CONTAS_PAGAR_ABERTOS[[#This Row],[VALOR_DOCUM]]</f>
        <v>7311.235298999999</v>
      </c>
    </row>
    <row r="2105" spans="1:22" hidden="1" x14ac:dyDescent="0.2">
      <c r="A2105" t="s">
        <v>45</v>
      </c>
      <c r="B2105" t="s">
        <v>18</v>
      </c>
      <c r="C2105" s="1">
        <v>41925</v>
      </c>
      <c r="D2105" t="s">
        <v>122</v>
      </c>
      <c r="E2105">
        <v>13140001</v>
      </c>
      <c r="F2105" t="s">
        <v>248</v>
      </c>
      <c r="G2105" s="4">
        <v>43388</v>
      </c>
      <c r="H2105" t="s">
        <v>21</v>
      </c>
      <c r="I2105" s="2">
        <v>72.81</v>
      </c>
      <c r="K2105" s="2">
        <v>72.81</v>
      </c>
      <c r="L2105" s="3">
        <v>1</v>
      </c>
      <c r="M2105" s="2">
        <v>72.81</v>
      </c>
      <c r="N2105" s="3">
        <f t="array" ref="N2105">$D$4</f>
        <v>3.55</v>
      </c>
      <c r="O2105" s="2">
        <f t="array" ref="O2105">IF(Tabela_padrão__GM_CONTAS_PAGAR_ABERTOS[[#This Row],[SIGLA_MOEDA]]="US$",Tabela_padrão__GM_CONTAS_PAGAR_ABERTOS[[#This Row],[VALOR_DOCUM]]*$D$4,Tabela_padrão__GM_CONTAS_PAGAR_ABERTOS[[#This Row],[SALDO_CONVERTIDO]])</f>
        <v>72.81</v>
      </c>
      <c r="P21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5" t="s">
        <v>47</v>
      </c>
      <c r="R2105" t="s">
        <v>249</v>
      </c>
      <c r="S2105" s="1">
        <v>42557</v>
      </c>
      <c r="T2105" t="s">
        <v>2086</v>
      </c>
      <c r="U2105" s="3">
        <v>2.4102999999999999</v>
      </c>
      <c r="V2105" s="2">
        <f>Tabela_padrão__GM_CONTAS_PAGAR_ABERTOS[[#This Row],[PTAX DESEMB]]*Tabela_padrão__GM_CONTAS_PAGAR_ABERTOS[[#This Row],[VALOR_DOCUM]]</f>
        <v>175.493943</v>
      </c>
    </row>
    <row r="2106" spans="1:22" hidden="1" x14ac:dyDescent="0.2">
      <c r="A2106" t="s">
        <v>17</v>
      </c>
      <c r="B2106" t="s">
        <v>18</v>
      </c>
      <c r="C2106" s="1">
        <v>42328</v>
      </c>
      <c r="D2106" t="s">
        <v>19</v>
      </c>
      <c r="E2106">
        <v>19105002</v>
      </c>
      <c r="F2106" t="s">
        <v>421</v>
      </c>
      <c r="G2106" s="4">
        <v>43388</v>
      </c>
      <c r="H2106" t="s">
        <v>21</v>
      </c>
      <c r="I2106" s="2">
        <v>385714.29</v>
      </c>
      <c r="K2106" s="2">
        <v>385714.29</v>
      </c>
      <c r="L2106" s="3">
        <v>1</v>
      </c>
      <c r="M2106" s="2">
        <v>385714.29</v>
      </c>
      <c r="N2106" s="3">
        <f t="array" ref="N2106">$D$4</f>
        <v>3.55</v>
      </c>
      <c r="O2106" s="2">
        <f t="array" ref="O2106">IF(Tabela_padrão__GM_CONTAS_PAGAR_ABERTOS[[#This Row],[SIGLA_MOEDA]]="US$",Tabela_padrão__GM_CONTAS_PAGAR_ABERTOS[[#This Row],[VALOR_DOCUM]]*$D$4,Tabela_padrão__GM_CONTAS_PAGAR_ABERTOS[[#This Row],[SALDO_CONVERTIDO]])</f>
        <v>385714.29</v>
      </c>
      <c r="P21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6" t="s">
        <v>22</v>
      </c>
      <c r="R2106" t="s">
        <v>422</v>
      </c>
      <c r="S2106" s="1">
        <v>42557</v>
      </c>
      <c r="T2106" t="s">
        <v>2174</v>
      </c>
      <c r="U2106" s="3">
        <v>3.7442000000000002</v>
      </c>
      <c r="V2106" s="2">
        <f>Tabela_padrão__GM_CONTAS_PAGAR_ABERTOS[[#This Row],[PTAX DESEMB]]*Tabela_padrão__GM_CONTAS_PAGAR_ABERTOS[[#This Row],[VALOR_DOCUM]]</f>
        <v>1444191.444618</v>
      </c>
    </row>
    <row r="2107" spans="1:22" hidden="1" x14ac:dyDescent="0.2">
      <c r="A2107" t="s">
        <v>17</v>
      </c>
      <c r="B2107" t="s">
        <v>18</v>
      </c>
      <c r="C2107" s="1">
        <v>42328</v>
      </c>
      <c r="D2107" t="s">
        <v>19</v>
      </c>
      <c r="E2107">
        <v>13140001</v>
      </c>
      <c r="F2107" t="s">
        <v>421</v>
      </c>
      <c r="G2107" s="4">
        <v>43388</v>
      </c>
      <c r="H2107" t="s">
        <v>21</v>
      </c>
      <c r="I2107" s="2">
        <v>173571.43</v>
      </c>
      <c r="K2107" s="2">
        <v>173571.43</v>
      </c>
      <c r="L2107" s="3">
        <v>1</v>
      </c>
      <c r="M2107" s="2">
        <v>173571.43</v>
      </c>
      <c r="N2107" s="3">
        <f t="array" ref="N2107">$D$4</f>
        <v>3.55</v>
      </c>
      <c r="O2107" s="2">
        <f t="array" ref="O2107">IF(Tabela_padrão__GM_CONTAS_PAGAR_ABERTOS[[#This Row],[SIGLA_MOEDA]]="US$",Tabela_padrão__GM_CONTAS_PAGAR_ABERTOS[[#This Row],[VALOR_DOCUM]]*$D$4,Tabela_padrão__GM_CONTAS_PAGAR_ABERTOS[[#This Row],[SALDO_CONVERTIDO]])</f>
        <v>173571.43</v>
      </c>
      <c r="P21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7" t="s">
        <v>47</v>
      </c>
      <c r="R2107" t="s">
        <v>422</v>
      </c>
      <c r="S2107" s="1">
        <v>42557</v>
      </c>
      <c r="T2107" t="s">
        <v>2175</v>
      </c>
      <c r="U2107" s="3">
        <v>3.7442000000000002</v>
      </c>
      <c r="V2107" s="2">
        <f>Tabela_padrão__GM_CONTAS_PAGAR_ABERTOS[[#This Row],[PTAX DESEMB]]*Tabela_padrão__GM_CONTAS_PAGAR_ABERTOS[[#This Row],[VALOR_DOCUM]]</f>
        <v>649886.14820599998</v>
      </c>
    </row>
    <row r="2108" spans="1:22" hidden="1" x14ac:dyDescent="0.2">
      <c r="A2108" t="s">
        <v>17</v>
      </c>
      <c r="B2108" t="s">
        <v>25</v>
      </c>
      <c r="C2108" s="1">
        <v>41333</v>
      </c>
      <c r="D2108" t="s">
        <v>19</v>
      </c>
      <c r="E2108">
        <v>19105002</v>
      </c>
      <c r="F2108" t="s">
        <v>2718</v>
      </c>
      <c r="G2108" s="4">
        <v>43388</v>
      </c>
      <c r="H2108" t="s">
        <v>21</v>
      </c>
      <c r="I2108" s="2">
        <v>18600</v>
      </c>
      <c r="K2108" s="2">
        <v>18600</v>
      </c>
      <c r="L2108" s="3">
        <v>1</v>
      </c>
      <c r="M2108" s="2">
        <v>18600</v>
      </c>
      <c r="N2108" s="3">
        <f t="array" ref="N2108">$D$4</f>
        <v>3.55</v>
      </c>
      <c r="O2108" s="2">
        <f t="array" ref="O2108">IF(Tabela_padrão__GM_CONTAS_PAGAR_ABERTOS[[#This Row],[SIGLA_MOEDA]]="US$",Tabela_padrão__GM_CONTAS_PAGAR_ABERTOS[[#This Row],[VALOR_DOCUM]]*$D$4,Tabela_padrão__GM_CONTAS_PAGAR_ABERTOS[[#This Row],[SALDO_CONVERTIDO]])</f>
        <v>18600</v>
      </c>
      <c r="P21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8" t="s">
        <v>22</v>
      </c>
      <c r="R2108" t="s">
        <v>2719</v>
      </c>
      <c r="S2108" s="1">
        <v>42557</v>
      </c>
      <c r="T2108" t="s">
        <v>2721</v>
      </c>
      <c r="U2108" s="3">
        <v>1.9806999999999999</v>
      </c>
      <c r="V2108" s="2">
        <f>Tabela_padrão__GM_CONTAS_PAGAR_ABERTOS[[#This Row],[PTAX DESEMB]]*Tabela_padrão__GM_CONTAS_PAGAR_ABERTOS[[#This Row],[VALOR_DOCUM]]</f>
        <v>36841.019999999997</v>
      </c>
    </row>
    <row r="2109" spans="1:22" hidden="1" x14ac:dyDescent="0.2">
      <c r="A2109" t="s">
        <v>17</v>
      </c>
      <c r="B2109" t="s">
        <v>18</v>
      </c>
      <c r="C2109" s="1">
        <v>41320</v>
      </c>
      <c r="D2109" t="s">
        <v>19</v>
      </c>
      <c r="E2109">
        <v>13140001</v>
      </c>
      <c r="F2109" t="s">
        <v>1970</v>
      </c>
      <c r="G2109" s="4">
        <v>43388</v>
      </c>
      <c r="H2109" t="s">
        <v>21</v>
      </c>
      <c r="I2109" s="2">
        <v>5785.87</v>
      </c>
      <c r="K2109" s="2">
        <v>5785.87</v>
      </c>
      <c r="L2109" s="3">
        <v>1</v>
      </c>
      <c r="M2109" s="2">
        <v>5785.87</v>
      </c>
      <c r="N2109" s="3">
        <f t="array" ref="N2109">$D$4</f>
        <v>3.55</v>
      </c>
      <c r="O2109" s="2">
        <f t="array" ref="O2109">IF(Tabela_padrão__GM_CONTAS_PAGAR_ABERTOS[[#This Row],[SIGLA_MOEDA]]="US$",Tabela_padrão__GM_CONTAS_PAGAR_ABERTOS[[#This Row],[VALOR_DOCUM]]*$D$4,Tabela_padrão__GM_CONTAS_PAGAR_ABERTOS[[#This Row],[SALDO_CONVERTIDO]])</f>
        <v>5785.87</v>
      </c>
      <c r="P21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09" t="s">
        <v>47</v>
      </c>
      <c r="R2109" t="s">
        <v>1157</v>
      </c>
      <c r="S2109" s="1">
        <v>42557</v>
      </c>
      <c r="T2109" t="s">
        <v>2725</v>
      </c>
      <c r="U2109" s="3">
        <v>1.9665999999999999</v>
      </c>
      <c r="V2109" s="2">
        <f>Tabela_padrão__GM_CONTAS_PAGAR_ABERTOS[[#This Row],[PTAX DESEMB]]*Tabela_padrão__GM_CONTAS_PAGAR_ABERTOS[[#This Row],[VALOR_DOCUM]]</f>
        <v>11378.491941999999</v>
      </c>
    </row>
    <row r="2110" spans="1:22" hidden="1" x14ac:dyDescent="0.2">
      <c r="A2110" t="s">
        <v>45</v>
      </c>
      <c r="B2110" t="s">
        <v>18</v>
      </c>
      <c r="C2110" s="1">
        <v>41823</v>
      </c>
      <c r="D2110" t="s">
        <v>72</v>
      </c>
      <c r="E2110">
        <v>13140001</v>
      </c>
      <c r="F2110" t="s">
        <v>233</v>
      </c>
      <c r="G2110" s="4">
        <v>43388</v>
      </c>
      <c r="H2110" t="s">
        <v>21</v>
      </c>
      <c r="I2110" s="2">
        <v>480.6</v>
      </c>
      <c r="K2110" s="2">
        <v>480.6</v>
      </c>
      <c r="L2110" s="3">
        <v>1</v>
      </c>
      <c r="M2110" s="2">
        <v>480.6</v>
      </c>
      <c r="N2110" s="3">
        <f t="array" ref="N2110">$D$4</f>
        <v>3.55</v>
      </c>
      <c r="O2110" s="2">
        <f t="array" ref="O2110">IF(Tabela_padrão__GM_CONTAS_PAGAR_ABERTOS[[#This Row],[SIGLA_MOEDA]]="US$",Tabela_padrão__GM_CONTAS_PAGAR_ABERTOS[[#This Row],[VALOR_DOCUM]]*$D$4,Tabela_padrão__GM_CONTAS_PAGAR_ABERTOS[[#This Row],[SALDO_CONVERTIDO]])</f>
        <v>480.6</v>
      </c>
      <c r="P21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0" t="s">
        <v>47</v>
      </c>
      <c r="R2110" t="s">
        <v>234</v>
      </c>
      <c r="S2110" s="1">
        <v>42557</v>
      </c>
      <c r="T2110" t="s">
        <v>2799</v>
      </c>
      <c r="U2110" s="3">
        <v>2.2134</v>
      </c>
      <c r="V2110" s="2">
        <f>Tabela_padrão__GM_CONTAS_PAGAR_ABERTOS[[#This Row],[PTAX DESEMB]]*Tabela_padrão__GM_CONTAS_PAGAR_ABERTOS[[#This Row],[VALOR_DOCUM]]</f>
        <v>1063.7600400000001</v>
      </c>
    </row>
    <row r="2111" spans="1:22" hidden="1" x14ac:dyDescent="0.2">
      <c r="A2111" t="s">
        <v>45</v>
      </c>
      <c r="B2111" t="s">
        <v>18</v>
      </c>
      <c r="C2111" s="1">
        <v>41823</v>
      </c>
      <c r="D2111" t="s">
        <v>72</v>
      </c>
      <c r="E2111">
        <v>19105002</v>
      </c>
      <c r="F2111" t="s">
        <v>233</v>
      </c>
      <c r="G2111" s="4">
        <v>43388</v>
      </c>
      <c r="H2111" t="s">
        <v>21</v>
      </c>
      <c r="I2111" s="2">
        <v>14210.53</v>
      </c>
      <c r="K2111" s="2">
        <v>14210.53</v>
      </c>
      <c r="L2111" s="3">
        <v>1</v>
      </c>
      <c r="M2111" s="2">
        <v>14210.53</v>
      </c>
      <c r="N2111" s="3">
        <f t="array" ref="N2111">$D$4</f>
        <v>3.55</v>
      </c>
      <c r="O2111" s="2">
        <f t="array" ref="O2111">IF(Tabela_padrão__GM_CONTAS_PAGAR_ABERTOS[[#This Row],[SIGLA_MOEDA]]="US$",Tabela_padrão__GM_CONTAS_PAGAR_ABERTOS[[#This Row],[VALOR_DOCUM]]*$D$4,Tabela_padrão__GM_CONTAS_PAGAR_ABERTOS[[#This Row],[SALDO_CONVERTIDO]])</f>
        <v>14210.53</v>
      </c>
      <c r="P21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1" t="s">
        <v>196</v>
      </c>
      <c r="R2111" t="s">
        <v>234</v>
      </c>
      <c r="S2111" s="1">
        <v>42557</v>
      </c>
      <c r="T2111" t="s">
        <v>2805</v>
      </c>
      <c r="U2111" s="3">
        <v>2.2134</v>
      </c>
      <c r="V2111" s="2">
        <f>Tabela_padrão__GM_CONTAS_PAGAR_ABERTOS[[#This Row],[PTAX DESEMB]]*Tabela_padrão__GM_CONTAS_PAGAR_ABERTOS[[#This Row],[VALOR_DOCUM]]</f>
        <v>31453.587102000001</v>
      </c>
    </row>
    <row r="2112" spans="1:22" hidden="1" x14ac:dyDescent="0.2">
      <c r="A2112" t="s">
        <v>17</v>
      </c>
      <c r="B2112" t="s">
        <v>18</v>
      </c>
      <c r="C2112" s="1">
        <v>41320</v>
      </c>
      <c r="D2112" t="s">
        <v>19</v>
      </c>
      <c r="E2112">
        <v>13140001</v>
      </c>
      <c r="F2112" t="s">
        <v>96</v>
      </c>
      <c r="G2112" s="4">
        <v>43388</v>
      </c>
      <c r="H2112" t="s">
        <v>21</v>
      </c>
      <c r="I2112" s="2">
        <v>593.25</v>
      </c>
      <c r="K2112" s="2">
        <v>593.25</v>
      </c>
      <c r="L2112" s="3">
        <v>1</v>
      </c>
      <c r="M2112" s="2">
        <v>593.25</v>
      </c>
      <c r="N2112" s="3">
        <f t="array" ref="N2112">$D$4</f>
        <v>3.55</v>
      </c>
      <c r="O2112" s="2">
        <f t="array" ref="O2112">IF(Tabela_padrão__GM_CONTAS_PAGAR_ABERTOS[[#This Row],[SIGLA_MOEDA]]="US$",Tabela_padrão__GM_CONTAS_PAGAR_ABERTOS[[#This Row],[VALOR_DOCUM]]*$D$4,Tabela_padrão__GM_CONTAS_PAGAR_ABERTOS[[#This Row],[SALDO_CONVERTIDO]])</f>
        <v>593.25</v>
      </c>
      <c r="P21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2" t="s">
        <v>47</v>
      </c>
      <c r="R2112" t="s">
        <v>97</v>
      </c>
      <c r="S2112" s="1">
        <v>42557</v>
      </c>
      <c r="T2112" t="s">
        <v>3446</v>
      </c>
      <c r="U2112" s="3">
        <v>1.9665999999999999</v>
      </c>
      <c r="V2112" s="2">
        <f>Tabela_padrão__GM_CONTAS_PAGAR_ABERTOS[[#This Row],[PTAX DESEMB]]*Tabela_padrão__GM_CONTAS_PAGAR_ABERTOS[[#This Row],[VALOR_DOCUM]]</f>
        <v>1166.6854499999999</v>
      </c>
    </row>
    <row r="2113" spans="1:22" hidden="1" x14ac:dyDescent="0.2">
      <c r="A2113" t="s">
        <v>17</v>
      </c>
      <c r="B2113" t="s">
        <v>25</v>
      </c>
      <c r="C2113" s="1">
        <v>41333</v>
      </c>
      <c r="D2113" t="s">
        <v>19</v>
      </c>
      <c r="E2113">
        <v>13140001</v>
      </c>
      <c r="F2113" t="s">
        <v>2718</v>
      </c>
      <c r="G2113" s="4">
        <v>43388</v>
      </c>
      <c r="H2113" t="s">
        <v>21</v>
      </c>
      <c r="I2113" s="2">
        <v>565.87</v>
      </c>
      <c r="K2113" s="2">
        <v>565.87</v>
      </c>
      <c r="L2113" s="3">
        <v>1</v>
      </c>
      <c r="M2113" s="2">
        <v>565.87</v>
      </c>
      <c r="N2113" s="3">
        <f t="array" ref="N2113">$D$4</f>
        <v>3.55</v>
      </c>
      <c r="O2113" s="2">
        <f t="array" ref="O2113">IF(Tabela_padrão__GM_CONTAS_PAGAR_ABERTOS[[#This Row],[SIGLA_MOEDA]]="US$",Tabela_padrão__GM_CONTAS_PAGAR_ABERTOS[[#This Row],[VALOR_DOCUM]]*$D$4,Tabela_padrão__GM_CONTAS_PAGAR_ABERTOS[[#This Row],[SALDO_CONVERTIDO]])</f>
        <v>565.87</v>
      </c>
      <c r="P21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3" t="s">
        <v>47</v>
      </c>
      <c r="R2113" t="s">
        <v>2719</v>
      </c>
      <c r="S2113" s="1">
        <v>42557</v>
      </c>
      <c r="T2113" t="s">
        <v>4134</v>
      </c>
      <c r="U2113" s="3">
        <v>1.9806999999999999</v>
      </c>
      <c r="V2113" s="2">
        <f>Tabela_padrão__GM_CONTAS_PAGAR_ABERTOS[[#This Row],[PTAX DESEMB]]*Tabela_padrão__GM_CONTAS_PAGAR_ABERTOS[[#This Row],[VALOR_DOCUM]]</f>
        <v>1120.8187089999999</v>
      </c>
    </row>
    <row r="2114" spans="1:22" hidden="1" x14ac:dyDescent="0.2">
      <c r="A2114" t="s">
        <v>45</v>
      </c>
      <c r="B2114" t="s">
        <v>18</v>
      </c>
      <c r="C2114" s="1">
        <v>41771</v>
      </c>
      <c r="D2114" t="s">
        <v>122</v>
      </c>
      <c r="E2114">
        <v>13140001</v>
      </c>
      <c r="F2114" t="s">
        <v>214</v>
      </c>
      <c r="G2114" s="4">
        <v>43388</v>
      </c>
      <c r="H2114" t="s">
        <v>21</v>
      </c>
      <c r="I2114" s="2">
        <v>140.03</v>
      </c>
      <c r="K2114" s="2">
        <v>140.03</v>
      </c>
      <c r="L2114" s="3">
        <v>1</v>
      </c>
      <c r="M2114" s="2">
        <v>140.03</v>
      </c>
      <c r="N2114" s="3">
        <f t="array" ref="N2114">$D$4</f>
        <v>3.55</v>
      </c>
      <c r="O2114" s="2">
        <f t="array" ref="O2114">IF(Tabela_padrão__GM_CONTAS_PAGAR_ABERTOS[[#This Row],[SIGLA_MOEDA]]="US$",Tabela_padrão__GM_CONTAS_PAGAR_ABERTOS[[#This Row],[VALOR_DOCUM]]*$D$4,Tabela_padrão__GM_CONTAS_PAGAR_ABERTOS[[#This Row],[SALDO_CONVERTIDO]])</f>
        <v>140.03</v>
      </c>
      <c r="P21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4" t="s">
        <v>47</v>
      </c>
      <c r="R2114" t="s">
        <v>215</v>
      </c>
      <c r="S2114" s="1">
        <v>42557</v>
      </c>
      <c r="T2114" t="s">
        <v>4208</v>
      </c>
      <c r="U2114" s="3">
        <v>2.2191999999999998</v>
      </c>
      <c r="V2114" s="2">
        <f>Tabela_padrão__GM_CONTAS_PAGAR_ABERTOS[[#This Row],[PTAX DESEMB]]*Tabela_padrão__GM_CONTAS_PAGAR_ABERTOS[[#This Row],[VALOR_DOCUM]]</f>
        <v>310.75457599999999</v>
      </c>
    </row>
    <row r="2115" spans="1:22" hidden="1" x14ac:dyDescent="0.2">
      <c r="A2115" t="s">
        <v>17</v>
      </c>
      <c r="B2115" t="s">
        <v>18</v>
      </c>
      <c r="C2115" s="1">
        <v>41320</v>
      </c>
      <c r="D2115" t="s">
        <v>19</v>
      </c>
      <c r="E2115">
        <v>19105002</v>
      </c>
      <c r="F2115" t="s">
        <v>96</v>
      </c>
      <c r="G2115" s="4">
        <v>43388</v>
      </c>
      <c r="H2115" t="s">
        <v>21</v>
      </c>
      <c r="I2115" s="2">
        <v>19500</v>
      </c>
      <c r="K2115" s="2">
        <v>19500</v>
      </c>
      <c r="L2115" s="3">
        <v>1</v>
      </c>
      <c r="M2115" s="2">
        <v>19500</v>
      </c>
      <c r="N2115" s="3">
        <f t="array" ref="N2115">$D$4</f>
        <v>3.55</v>
      </c>
      <c r="O2115" s="2">
        <f t="array" ref="O2115">IF(Tabela_padrão__GM_CONTAS_PAGAR_ABERTOS[[#This Row],[SIGLA_MOEDA]]="US$",Tabela_padrão__GM_CONTAS_PAGAR_ABERTOS[[#This Row],[VALOR_DOCUM]]*$D$4,Tabela_padrão__GM_CONTAS_PAGAR_ABERTOS[[#This Row],[SALDO_CONVERTIDO]])</f>
        <v>19500</v>
      </c>
      <c r="P21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5" t="s">
        <v>22</v>
      </c>
      <c r="R2115" t="s">
        <v>97</v>
      </c>
      <c r="S2115" s="1">
        <v>42557</v>
      </c>
      <c r="T2115" t="s">
        <v>4880</v>
      </c>
      <c r="U2115" s="3">
        <v>1.9665999999999999</v>
      </c>
      <c r="V2115" s="2">
        <f>Tabela_padrão__GM_CONTAS_PAGAR_ABERTOS[[#This Row],[PTAX DESEMB]]*Tabela_padrão__GM_CONTAS_PAGAR_ABERTOS[[#This Row],[VALOR_DOCUM]]</f>
        <v>38348.699999999997</v>
      </c>
    </row>
    <row r="2116" spans="1:22" hidden="1" x14ac:dyDescent="0.2">
      <c r="A2116" t="s">
        <v>45</v>
      </c>
      <c r="B2116" t="s">
        <v>18</v>
      </c>
      <c r="C2116" s="1">
        <v>41768</v>
      </c>
      <c r="D2116" t="s">
        <v>122</v>
      </c>
      <c r="E2116">
        <v>19105002</v>
      </c>
      <c r="F2116" t="s">
        <v>210</v>
      </c>
      <c r="G2116" s="4">
        <v>43388</v>
      </c>
      <c r="H2116" t="s">
        <v>21</v>
      </c>
      <c r="I2116" s="2">
        <v>5083.33</v>
      </c>
      <c r="K2116" s="2">
        <v>5083.33</v>
      </c>
      <c r="L2116" s="3">
        <v>1</v>
      </c>
      <c r="M2116" s="2">
        <v>5083.33</v>
      </c>
      <c r="N2116" s="3">
        <f t="array" ref="N2116">$D$4</f>
        <v>3.55</v>
      </c>
      <c r="O2116" s="2">
        <f t="array" ref="O2116">IF(Tabela_padrão__GM_CONTAS_PAGAR_ABERTOS[[#This Row],[SIGLA_MOEDA]]="US$",Tabela_padrão__GM_CONTAS_PAGAR_ABERTOS[[#This Row],[VALOR_DOCUM]]*$D$4,Tabela_padrão__GM_CONTAS_PAGAR_ABERTOS[[#This Row],[SALDO_CONVERTIDO]])</f>
        <v>5083.33</v>
      </c>
      <c r="P21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6" t="s">
        <v>211</v>
      </c>
      <c r="R2116" t="s">
        <v>212</v>
      </c>
      <c r="S2116" s="1">
        <v>42557</v>
      </c>
      <c r="T2116" t="s">
        <v>4918</v>
      </c>
      <c r="U2116" s="3">
        <v>2.2107000000000001</v>
      </c>
      <c r="V2116" s="2">
        <f>Tabela_padrão__GM_CONTAS_PAGAR_ABERTOS[[#This Row],[PTAX DESEMB]]*Tabela_padrão__GM_CONTAS_PAGAR_ABERTOS[[#This Row],[VALOR_DOCUM]]</f>
        <v>11237.717631</v>
      </c>
    </row>
    <row r="2117" spans="1:22" hidden="1" x14ac:dyDescent="0.2">
      <c r="A2117" t="s">
        <v>45</v>
      </c>
      <c r="B2117" t="s">
        <v>18</v>
      </c>
      <c r="C2117" s="1">
        <v>41771</v>
      </c>
      <c r="D2117" t="s">
        <v>122</v>
      </c>
      <c r="E2117">
        <v>19105002</v>
      </c>
      <c r="F2117" t="s">
        <v>214</v>
      </c>
      <c r="G2117" s="4">
        <v>43388</v>
      </c>
      <c r="H2117" t="s">
        <v>21</v>
      </c>
      <c r="I2117" s="2">
        <v>8166.66</v>
      </c>
      <c r="K2117" s="2">
        <v>8166.66</v>
      </c>
      <c r="L2117" s="3">
        <v>1</v>
      </c>
      <c r="M2117" s="2">
        <v>8166.66</v>
      </c>
      <c r="N2117" s="3">
        <f t="array" ref="N2117">$D$4</f>
        <v>3.55</v>
      </c>
      <c r="O2117" s="2">
        <f t="array" ref="O2117">IF(Tabela_padrão__GM_CONTAS_PAGAR_ABERTOS[[#This Row],[SIGLA_MOEDA]]="US$",Tabela_padrão__GM_CONTAS_PAGAR_ABERTOS[[#This Row],[VALOR_DOCUM]]*$D$4,Tabela_padrão__GM_CONTAS_PAGAR_ABERTOS[[#This Row],[SALDO_CONVERTIDO]])</f>
        <v>8166.66</v>
      </c>
      <c r="P21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7" t="s">
        <v>211</v>
      </c>
      <c r="R2117" t="s">
        <v>215</v>
      </c>
      <c r="S2117" s="1">
        <v>42557</v>
      </c>
      <c r="T2117" t="s">
        <v>4923</v>
      </c>
      <c r="U2117" s="3">
        <v>2.2191999999999998</v>
      </c>
      <c r="V2117" s="2">
        <f>Tabela_padrão__GM_CONTAS_PAGAR_ABERTOS[[#This Row],[PTAX DESEMB]]*Tabela_padrão__GM_CONTAS_PAGAR_ABERTOS[[#This Row],[VALOR_DOCUM]]</f>
        <v>18123.451871999998</v>
      </c>
    </row>
    <row r="2118" spans="1:22" hidden="1" x14ac:dyDescent="0.2">
      <c r="A2118" t="s">
        <v>17</v>
      </c>
      <c r="B2118" t="s">
        <v>18</v>
      </c>
      <c r="C2118" s="1">
        <v>41320</v>
      </c>
      <c r="D2118" t="s">
        <v>19</v>
      </c>
      <c r="E2118">
        <v>19105002</v>
      </c>
      <c r="F2118" t="s">
        <v>1159</v>
      </c>
      <c r="G2118" s="4">
        <v>43388</v>
      </c>
      <c r="H2118" t="s">
        <v>21</v>
      </c>
      <c r="I2118" s="2">
        <v>228225</v>
      </c>
      <c r="K2118" s="2">
        <v>228225</v>
      </c>
      <c r="L2118" s="3">
        <v>1</v>
      </c>
      <c r="M2118" s="2">
        <v>228225</v>
      </c>
      <c r="N2118" s="3">
        <f t="array" ref="N2118">$D$4</f>
        <v>3.55</v>
      </c>
      <c r="O2118" s="2">
        <f t="array" ref="O2118">IF(Tabela_padrão__GM_CONTAS_PAGAR_ABERTOS[[#This Row],[SIGLA_MOEDA]]="US$",Tabela_padrão__GM_CONTAS_PAGAR_ABERTOS[[#This Row],[VALOR_DOCUM]]*$D$4,Tabela_padrão__GM_CONTAS_PAGAR_ABERTOS[[#This Row],[SALDO_CONVERTIDO]])</f>
        <v>228225</v>
      </c>
      <c r="P21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8" t="s">
        <v>22</v>
      </c>
      <c r="R2118" t="s">
        <v>1157</v>
      </c>
      <c r="S2118" s="1">
        <v>42557</v>
      </c>
      <c r="T2118" t="s">
        <v>5561</v>
      </c>
      <c r="U2118" s="3">
        <v>1.9665999999999999</v>
      </c>
      <c r="V2118" s="2">
        <f>Tabela_padrão__GM_CONTAS_PAGAR_ABERTOS[[#This Row],[PTAX DESEMB]]*Tabela_padrão__GM_CONTAS_PAGAR_ABERTOS[[#This Row],[VALOR_DOCUM]]</f>
        <v>448827.28499999997</v>
      </c>
    </row>
    <row r="2119" spans="1:22" hidden="1" x14ac:dyDescent="0.2">
      <c r="A2119" t="s">
        <v>17</v>
      </c>
      <c r="B2119" t="s">
        <v>18</v>
      </c>
      <c r="C2119" s="1">
        <v>42277</v>
      </c>
      <c r="D2119" t="s">
        <v>60</v>
      </c>
      <c r="E2119">
        <v>19105002</v>
      </c>
      <c r="F2119" t="s">
        <v>365</v>
      </c>
      <c r="G2119" s="4">
        <v>43414</v>
      </c>
      <c r="H2119" t="s">
        <v>21</v>
      </c>
      <c r="I2119" s="2">
        <v>9113.31</v>
      </c>
      <c r="K2119" s="2">
        <v>9113.31</v>
      </c>
      <c r="L2119" s="3">
        <v>1</v>
      </c>
      <c r="M2119" s="2">
        <v>9113.31</v>
      </c>
      <c r="N2119" s="3">
        <f t="array" ref="N2119">$D$4</f>
        <v>3.55</v>
      </c>
      <c r="O2119" s="2">
        <f t="array" ref="O2119">IF(Tabela_padrão__GM_CONTAS_PAGAR_ABERTOS[[#This Row],[SIGLA_MOEDA]]="US$",Tabela_padrão__GM_CONTAS_PAGAR_ABERTOS[[#This Row],[VALOR_DOCUM]]*$D$4,Tabela_padrão__GM_CONTAS_PAGAR_ABERTOS[[#This Row],[SALDO_CONVERTIDO]])</f>
        <v>9113.31</v>
      </c>
      <c r="P21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19" t="s">
        <v>62</v>
      </c>
      <c r="R2119" t="s">
        <v>366</v>
      </c>
      <c r="S2119" s="1">
        <v>42557</v>
      </c>
      <c r="T2119" t="s">
        <v>5690</v>
      </c>
      <c r="U2119" s="3">
        <v>4.1172000000000004</v>
      </c>
      <c r="V2119" s="2">
        <f>Tabela_padrão__GM_CONTAS_PAGAR_ABERTOS[[#This Row],[PTAX DESEMB]]*Tabela_padrão__GM_CONTAS_PAGAR_ABERTOS[[#This Row],[VALOR_DOCUM]]</f>
        <v>37521.319931999999</v>
      </c>
    </row>
    <row r="2120" spans="1:22" hidden="1" x14ac:dyDescent="0.2">
      <c r="A2120" t="s">
        <v>17</v>
      </c>
      <c r="B2120" t="s">
        <v>18</v>
      </c>
      <c r="C2120" s="1">
        <v>41605</v>
      </c>
      <c r="D2120" t="s">
        <v>191</v>
      </c>
      <c r="E2120">
        <v>13140001</v>
      </c>
      <c r="F2120" t="s">
        <v>27</v>
      </c>
      <c r="G2120" s="4">
        <v>43415</v>
      </c>
      <c r="H2120" t="s">
        <v>66</v>
      </c>
      <c r="I2120" s="2">
        <v>12830.14</v>
      </c>
      <c r="K2120" s="2">
        <v>12830.14</v>
      </c>
      <c r="L2120" s="3">
        <v>3.2904</v>
      </c>
      <c r="M2120" s="2">
        <v>42216.292655999998</v>
      </c>
      <c r="N2120" s="3">
        <f t="array" ref="N2120">$D$4</f>
        <v>3.55</v>
      </c>
      <c r="O2120" s="2">
        <f t="array" ref="O2120">IF(Tabela_padrão__GM_CONTAS_PAGAR_ABERTOS[[#This Row],[SIGLA_MOEDA]]="US$",Tabela_padrão__GM_CONTAS_PAGAR_ABERTOS[[#This Row],[VALOR_DOCUM]]*$D$4,Tabela_padrão__GM_CONTAS_PAGAR_ABERTOS[[#This Row],[SALDO_CONVERTIDO]])</f>
        <v>45546.996999999996</v>
      </c>
      <c r="P2120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120" t="s">
        <v>47</v>
      </c>
      <c r="R2120" t="s">
        <v>193</v>
      </c>
      <c r="S2120" s="1">
        <v>42557</v>
      </c>
      <c r="T2120" t="s">
        <v>4192</v>
      </c>
      <c r="U2120" s="3">
        <v>2.3039999999999998</v>
      </c>
      <c r="V2120" s="2">
        <f>Tabela_padrão__GM_CONTAS_PAGAR_ABERTOS[[#This Row],[PTAX DESEMB]]*Tabela_padrão__GM_CONTAS_PAGAR_ABERTOS[[#This Row],[VALOR_DOCUM]]</f>
        <v>29560.642559999997</v>
      </c>
    </row>
    <row r="2121" spans="1:22" x14ac:dyDescent="0.2">
      <c r="A2121" t="s">
        <v>17</v>
      </c>
      <c r="B2121" t="s">
        <v>18</v>
      </c>
      <c r="C2121" s="1">
        <v>41605</v>
      </c>
      <c r="D2121" t="s">
        <v>191</v>
      </c>
      <c r="E2121">
        <v>19105002</v>
      </c>
      <c r="F2121" t="s">
        <v>192</v>
      </c>
      <c r="G2121" s="4">
        <v>43415</v>
      </c>
      <c r="H2121" t="s">
        <v>66</v>
      </c>
      <c r="I2121" s="2">
        <v>70982.5</v>
      </c>
      <c r="K2121" s="2">
        <v>70982.5</v>
      </c>
      <c r="L2121" s="3">
        <v>3.2904</v>
      </c>
      <c r="M2121" s="2">
        <v>233560.818</v>
      </c>
      <c r="N2121" s="3">
        <f t="array" ref="N2121">$D$4</f>
        <v>3.55</v>
      </c>
      <c r="O2121" s="2">
        <f t="array" ref="O2121">IF(Tabela_padrão__GM_CONTAS_PAGAR_ABERTOS[[#This Row],[SIGLA_MOEDA]]="US$",Tabela_padrão__GM_CONTAS_PAGAR_ABERTOS[[#This Row],[VALOR_DOCUM]]*$D$4,Tabela_padrão__GM_CONTAS_PAGAR_ABERTOS[[#This Row],[SALDO_CONVERTIDO]])</f>
        <v>251987.875</v>
      </c>
      <c r="P212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121" t="s">
        <v>1220</v>
      </c>
      <c r="R2121" t="s">
        <v>193</v>
      </c>
      <c r="S2121" s="1">
        <v>42557</v>
      </c>
      <c r="T2121" t="s">
        <v>5596</v>
      </c>
      <c r="U2121" s="3">
        <v>2.3039999999999998</v>
      </c>
      <c r="V2121" s="2">
        <f>Tabela_padrão__GM_CONTAS_PAGAR_ABERTOS[[#This Row],[PTAX DESEMB]]*Tabela_padrão__GM_CONTAS_PAGAR_ABERTOS[[#This Row],[VALOR_DOCUM]]</f>
        <v>163543.67999999999</v>
      </c>
    </row>
    <row r="2122" spans="1:22" hidden="1" x14ac:dyDescent="0.2">
      <c r="A2122" t="s">
        <v>45</v>
      </c>
      <c r="B2122" t="s">
        <v>18</v>
      </c>
      <c r="C2122" s="1">
        <v>41925</v>
      </c>
      <c r="D2122" t="s">
        <v>122</v>
      </c>
      <c r="E2122">
        <v>19105002</v>
      </c>
      <c r="F2122" t="s">
        <v>248</v>
      </c>
      <c r="G2122" s="4">
        <v>43419</v>
      </c>
      <c r="H2122" t="s">
        <v>21</v>
      </c>
      <c r="I2122" s="2">
        <v>3033.33</v>
      </c>
      <c r="K2122" s="2">
        <v>3033.33</v>
      </c>
      <c r="L2122" s="3">
        <v>1</v>
      </c>
      <c r="M2122" s="2">
        <v>3033.33</v>
      </c>
      <c r="N2122" s="3">
        <f t="array" ref="N2122">$D$4</f>
        <v>3.55</v>
      </c>
      <c r="O2122" s="2">
        <f t="array" ref="O2122">IF(Tabela_padrão__GM_CONTAS_PAGAR_ABERTOS[[#This Row],[SIGLA_MOEDA]]="US$",Tabela_padrão__GM_CONTAS_PAGAR_ABERTOS[[#This Row],[VALOR_DOCUM]]*$D$4,Tabela_padrão__GM_CONTAS_PAGAR_ABERTOS[[#This Row],[SALDO_CONVERTIDO]])</f>
        <v>3033.33</v>
      </c>
      <c r="P21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2" t="s">
        <v>211</v>
      </c>
      <c r="R2122" t="s">
        <v>249</v>
      </c>
      <c r="S2122" s="1">
        <v>42557</v>
      </c>
      <c r="T2122" t="s">
        <v>252</v>
      </c>
      <c r="U2122" s="3">
        <v>2.4102999999999999</v>
      </c>
      <c r="V2122" s="2">
        <f>Tabela_padrão__GM_CONTAS_PAGAR_ABERTOS[[#This Row],[PTAX DESEMB]]*Tabela_padrão__GM_CONTAS_PAGAR_ABERTOS[[#This Row],[VALOR_DOCUM]]</f>
        <v>7311.235298999999</v>
      </c>
    </row>
    <row r="2123" spans="1:22" hidden="1" x14ac:dyDescent="0.2">
      <c r="A2123" t="s">
        <v>285</v>
      </c>
      <c r="B2123" t="s">
        <v>18</v>
      </c>
      <c r="C2123" s="1">
        <v>42095</v>
      </c>
      <c r="D2123" t="s">
        <v>286</v>
      </c>
      <c r="E2123">
        <v>13101001</v>
      </c>
      <c r="F2123" t="s">
        <v>4245</v>
      </c>
      <c r="G2123" s="4">
        <v>42156</v>
      </c>
      <c r="H2123" t="s">
        <v>21</v>
      </c>
      <c r="I2123" s="2">
        <v>25002</v>
      </c>
      <c r="J2123">
        <v>0</v>
      </c>
      <c r="K2123" s="2">
        <v>25002</v>
      </c>
      <c r="L2123" s="3">
        <v>1</v>
      </c>
      <c r="M2123" s="2">
        <v>25002</v>
      </c>
      <c r="N2123" s="3">
        <f t="array" ref="N2123">$D$4</f>
        <v>3.55</v>
      </c>
      <c r="O2123" s="2">
        <f t="array" ref="O2123">IF(Tabela_padrão__GM_CONTAS_PAGAR_ABERTOS[[#This Row],[SIGLA_MOEDA]]="US$",Tabela_padrão__GM_CONTAS_PAGAR_ABERTOS[[#This Row],[VALOR_DOCUM]]*$D$4,Tabela_padrão__GM_CONTAS_PAGAR_ABERTOS[[#This Row],[SALDO_CONVERTIDO]])</f>
        <v>25002</v>
      </c>
      <c r="P21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3" t="s">
        <v>28</v>
      </c>
      <c r="R2123" t="s">
        <v>288</v>
      </c>
      <c r="S2123" s="1">
        <v>42557</v>
      </c>
      <c r="T2123" t="s">
        <v>4246</v>
      </c>
      <c r="U2123" s="3">
        <v>3.2080000000000002</v>
      </c>
      <c r="V2123" s="2">
        <f>Tabela_padrão__GM_CONTAS_PAGAR_ABERTOS[[#This Row],[PTAX DESEMB]]*Tabela_padrão__GM_CONTAS_PAGAR_ABERTOS[[#This Row],[VALOR_DOCUM]]</f>
        <v>80206.415999999997</v>
      </c>
    </row>
    <row r="2124" spans="1:22" hidden="1" x14ac:dyDescent="0.2">
      <c r="A2124" t="s">
        <v>285</v>
      </c>
      <c r="B2124" t="s">
        <v>18</v>
      </c>
      <c r="C2124" s="1">
        <v>42095</v>
      </c>
      <c r="D2124" t="s">
        <v>286</v>
      </c>
      <c r="E2124">
        <v>13101001</v>
      </c>
      <c r="F2124" t="s">
        <v>4247</v>
      </c>
      <c r="G2124" s="4">
        <v>42156</v>
      </c>
      <c r="H2124" t="s">
        <v>21</v>
      </c>
      <c r="I2124" s="2">
        <v>17874</v>
      </c>
      <c r="J2124">
        <v>0</v>
      </c>
      <c r="K2124" s="2">
        <v>17874</v>
      </c>
      <c r="L2124" s="3">
        <v>1</v>
      </c>
      <c r="M2124" s="2">
        <v>17874</v>
      </c>
      <c r="N2124" s="3">
        <f t="array" ref="N2124">$D$4</f>
        <v>3.55</v>
      </c>
      <c r="O2124" s="2">
        <f t="array" ref="O2124">IF(Tabela_padrão__GM_CONTAS_PAGAR_ABERTOS[[#This Row],[SIGLA_MOEDA]]="US$",Tabela_padrão__GM_CONTAS_PAGAR_ABERTOS[[#This Row],[VALOR_DOCUM]]*$D$4,Tabela_padrão__GM_CONTAS_PAGAR_ABERTOS[[#This Row],[SALDO_CONVERTIDO]])</f>
        <v>17874</v>
      </c>
      <c r="P21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4" t="s">
        <v>28</v>
      </c>
      <c r="R2124" t="s">
        <v>288</v>
      </c>
      <c r="S2124" s="1">
        <v>42557</v>
      </c>
      <c r="T2124" t="s">
        <v>4248</v>
      </c>
      <c r="U2124" s="3">
        <v>3.2080000000000002</v>
      </c>
      <c r="V2124" s="2">
        <f>Tabela_padrão__GM_CONTAS_PAGAR_ABERTOS[[#This Row],[PTAX DESEMB]]*Tabela_padrão__GM_CONTAS_PAGAR_ABERTOS[[#This Row],[VALOR_DOCUM]]</f>
        <v>57339.792000000001</v>
      </c>
    </row>
    <row r="2125" spans="1:22" hidden="1" x14ac:dyDescent="0.2">
      <c r="A2125" t="s">
        <v>285</v>
      </c>
      <c r="B2125" t="s">
        <v>18</v>
      </c>
      <c r="C2125" s="1">
        <v>42095</v>
      </c>
      <c r="D2125" t="s">
        <v>286</v>
      </c>
      <c r="E2125">
        <v>13101001</v>
      </c>
      <c r="F2125" t="s">
        <v>4249</v>
      </c>
      <c r="G2125" s="4">
        <v>42156</v>
      </c>
      <c r="H2125" t="s">
        <v>21</v>
      </c>
      <c r="I2125" s="2">
        <v>17064</v>
      </c>
      <c r="J2125">
        <v>0</v>
      </c>
      <c r="K2125" s="2">
        <v>17064</v>
      </c>
      <c r="L2125" s="3">
        <v>1</v>
      </c>
      <c r="M2125" s="2">
        <v>17064</v>
      </c>
      <c r="N2125" s="3">
        <f t="array" ref="N2125">$D$4</f>
        <v>3.55</v>
      </c>
      <c r="O2125" s="2">
        <f t="array" ref="O2125">IF(Tabela_padrão__GM_CONTAS_PAGAR_ABERTOS[[#This Row],[SIGLA_MOEDA]]="US$",Tabela_padrão__GM_CONTAS_PAGAR_ABERTOS[[#This Row],[VALOR_DOCUM]]*$D$4,Tabela_padrão__GM_CONTAS_PAGAR_ABERTOS[[#This Row],[SALDO_CONVERTIDO]])</f>
        <v>17064</v>
      </c>
      <c r="P21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5" t="s">
        <v>28</v>
      </c>
      <c r="R2125" t="s">
        <v>288</v>
      </c>
      <c r="S2125" s="1">
        <v>42557</v>
      </c>
      <c r="T2125" t="s">
        <v>4250</v>
      </c>
      <c r="U2125" s="3">
        <v>3.2080000000000002</v>
      </c>
      <c r="V2125" s="2">
        <f>Tabela_padrão__GM_CONTAS_PAGAR_ABERTOS[[#This Row],[PTAX DESEMB]]*Tabela_padrão__GM_CONTAS_PAGAR_ABERTOS[[#This Row],[VALOR_DOCUM]]</f>
        <v>54741.312000000005</v>
      </c>
    </row>
    <row r="2126" spans="1:22" hidden="1" x14ac:dyDescent="0.2">
      <c r="A2126" t="s">
        <v>285</v>
      </c>
      <c r="B2126" t="s">
        <v>18</v>
      </c>
      <c r="C2126" s="1">
        <v>42114</v>
      </c>
      <c r="D2126" t="s">
        <v>286</v>
      </c>
      <c r="E2126">
        <v>13101001</v>
      </c>
      <c r="F2126" t="s">
        <v>4251</v>
      </c>
      <c r="G2126" s="4">
        <v>42156</v>
      </c>
      <c r="H2126" t="s">
        <v>21</v>
      </c>
      <c r="I2126" s="2">
        <v>16686</v>
      </c>
      <c r="J2126">
        <v>0</v>
      </c>
      <c r="K2126" s="2">
        <v>16686</v>
      </c>
      <c r="L2126" s="3">
        <v>1</v>
      </c>
      <c r="M2126" s="2">
        <v>16686</v>
      </c>
      <c r="N2126" s="3">
        <f t="array" ref="N2126">$D$4</f>
        <v>3.55</v>
      </c>
      <c r="O2126" s="2">
        <f t="array" ref="O2126">IF(Tabela_padrão__GM_CONTAS_PAGAR_ABERTOS[[#This Row],[SIGLA_MOEDA]]="US$",Tabela_padrão__GM_CONTAS_PAGAR_ABERTOS[[#This Row],[VALOR_DOCUM]]*$D$4,Tabela_padrão__GM_CONTAS_PAGAR_ABERTOS[[#This Row],[SALDO_CONVERTIDO]])</f>
        <v>16686</v>
      </c>
      <c r="P21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6" t="s">
        <v>28</v>
      </c>
      <c r="R2126" t="s">
        <v>288</v>
      </c>
      <c r="S2126" s="1">
        <v>42557</v>
      </c>
      <c r="T2126" t="s">
        <v>4252</v>
      </c>
      <c r="U2126" s="3">
        <v>3.0543999999999998</v>
      </c>
      <c r="V2126" s="2">
        <f>Tabela_padrão__GM_CONTAS_PAGAR_ABERTOS[[#This Row],[PTAX DESEMB]]*Tabela_padrão__GM_CONTAS_PAGAR_ABERTOS[[#This Row],[VALOR_DOCUM]]</f>
        <v>50965.718399999998</v>
      </c>
    </row>
    <row r="2127" spans="1:22" hidden="1" x14ac:dyDescent="0.2">
      <c r="A2127" t="s">
        <v>45</v>
      </c>
      <c r="B2127" t="s">
        <v>18</v>
      </c>
      <c r="C2127" s="1">
        <v>41925</v>
      </c>
      <c r="D2127" t="s">
        <v>122</v>
      </c>
      <c r="E2127">
        <v>13140001</v>
      </c>
      <c r="F2127" t="s">
        <v>248</v>
      </c>
      <c r="G2127" s="4">
        <v>43419</v>
      </c>
      <c r="H2127" t="s">
        <v>21</v>
      </c>
      <c r="I2127" s="2">
        <v>71.34</v>
      </c>
      <c r="K2127" s="2">
        <v>71.34</v>
      </c>
      <c r="L2127" s="3">
        <v>1</v>
      </c>
      <c r="M2127" s="2">
        <v>71.34</v>
      </c>
      <c r="N2127" s="3">
        <f t="array" ref="N2127">$D$4</f>
        <v>3.55</v>
      </c>
      <c r="O2127" s="2">
        <f t="array" ref="O2127">IF(Tabela_padrão__GM_CONTAS_PAGAR_ABERTOS[[#This Row],[SIGLA_MOEDA]]="US$",Tabela_padrão__GM_CONTAS_PAGAR_ABERTOS[[#This Row],[VALOR_DOCUM]]*$D$4,Tabela_padrão__GM_CONTAS_PAGAR_ABERTOS[[#This Row],[SALDO_CONVERTIDO]])</f>
        <v>71.34</v>
      </c>
      <c r="P21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7" t="s">
        <v>47</v>
      </c>
      <c r="R2127" t="s">
        <v>249</v>
      </c>
      <c r="S2127" s="1">
        <v>42557</v>
      </c>
      <c r="T2127" t="s">
        <v>1270</v>
      </c>
      <c r="U2127" s="3">
        <v>2.4102999999999999</v>
      </c>
      <c r="V2127" s="2">
        <f>Tabela_padrão__GM_CONTAS_PAGAR_ABERTOS[[#This Row],[PTAX DESEMB]]*Tabela_padrão__GM_CONTAS_PAGAR_ABERTOS[[#This Row],[VALOR_DOCUM]]</f>
        <v>171.95080200000001</v>
      </c>
    </row>
    <row r="2128" spans="1:22" hidden="1" x14ac:dyDescent="0.2">
      <c r="A2128" t="s">
        <v>17</v>
      </c>
      <c r="B2128" t="s">
        <v>18</v>
      </c>
      <c r="C2128" s="1">
        <v>42109</v>
      </c>
      <c r="D2128" t="s">
        <v>60</v>
      </c>
      <c r="E2128">
        <v>13140001</v>
      </c>
      <c r="F2128" t="s">
        <v>1288</v>
      </c>
      <c r="G2128" s="4">
        <v>43419</v>
      </c>
      <c r="H2128" t="s">
        <v>21</v>
      </c>
      <c r="I2128" s="2">
        <v>23193.439999999999</v>
      </c>
      <c r="K2128" s="2">
        <v>23193.439999999999</v>
      </c>
      <c r="L2128" s="3">
        <v>1</v>
      </c>
      <c r="M2128" s="2">
        <v>23193.439999999999</v>
      </c>
      <c r="N2128" s="3">
        <f t="array" ref="N2128">$D$4</f>
        <v>3.55</v>
      </c>
      <c r="O2128" s="2">
        <f t="array" ref="O2128">IF(Tabela_padrão__GM_CONTAS_PAGAR_ABERTOS[[#This Row],[SIGLA_MOEDA]]="US$",Tabela_padrão__GM_CONTAS_PAGAR_ABERTOS[[#This Row],[VALOR_DOCUM]]*$D$4,Tabela_padrão__GM_CONTAS_PAGAR_ABERTOS[[#This Row],[SALDO_CONVERTIDO]])</f>
        <v>23193.439999999999</v>
      </c>
      <c r="P21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8" t="s">
        <v>47</v>
      </c>
      <c r="R2128" t="s">
        <v>1289</v>
      </c>
      <c r="S2128" s="1">
        <v>42557</v>
      </c>
      <c r="T2128" t="s">
        <v>1290</v>
      </c>
      <c r="U2128" s="3">
        <v>3.0880000000000001</v>
      </c>
      <c r="V2128" s="2">
        <f>Tabela_padrão__GM_CONTAS_PAGAR_ABERTOS[[#This Row],[PTAX DESEMB]]*Tabela_padrão__GM_CONTAS_PAGAR_ABERTOS[[#This Row],[VALOR_DOCUM]]</f>
        <v>71621.342720000001</v>
      </c>
    </row>
    <row r="2129" spans="1:22" hidden="1" x14ac:dyDescent="0.2">
      <c r="A2129" t="s">
        <v>45</v>
      </c>
      <c r="B2129" t="s">
        <v>18</v>
      </c>
      <c r="C2129" s="1">
        <v>41823</v>
      </c>
      <c r="D2129" t="s">
        <v>72</v>
      </c>
      <c r="E2129">
        <v>13140001</v>
      </c>
      <c r="F2129" t="s">
        <v>233</v>
      </c>
      <c r="G2129" s="4">
        <v>43419</v>
      </c>
      <c r="H2129" t="s">
        <v>21</v>
      </c>
      <c r="I2129" s="2">
        <v>494.44</v>
      </c>
      <c r="K2129" s="2">
        <v>494.44</v>
      </c>
      <c r="L2129" s="3">
        <v>1</v>
      </c>
      <c r="M2129" s="2">
        <v>494.44</v>
      </c>
      <c r="N2129" s="3">
        <f t="array" ref="N2129">$D$4</f>
        <v>3.55</v>
      </c>
      <c r="O2129" s="2">
        <f t="array" ref="O2129">IF(Tabela_padrão__GM_CONTAS_PAGAR_ABERTOS[[#This Row],[SIGLA_MOEDA]]="US$",Tabela_padrão__GM_CONTAS_PAGAR_ABERTOS[[#This Row],[VALOR_DOCUM]]*$D$4,Tabela_padrão__GM_CONTAS_PAGAR_ABERTOS[[#This Row],[SALDO_CONVERTIDO]])</f>
        <v>494.44</v>
      </c>
      <c r="P21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29" t="s">
        <v>47</v>
      </c>
      <c r="R2129" t="s">
        <v>234</v>
      </c>
      <c r="S2129" s="1">
        <v>42557</v>
      </c>
      <c r="T2129" t="s">
        <v>2058</v>
      </c>
      <c r="U2129" s="3">
        <v>2.2134</v>
      </c>
      <c r="V2129" s="2">
        <f>Tabela_padrão__GM_CONTAS_PAGAR_ABERTOS[[#This Row],[PTAX DESEMB]]*Tabela_padrão__GM_CONTAS_PAGAR_ABERTOS[[#This Row],[VALOR_DOCUM]]</f>
        <v>1094.3934959999999</v>
      </c>
    </row>
    <row r="2130" spans="1:22" hidden="1" x14ac:dyDescent="0.2">
      <c r="A2130" t="s">
        <v>17</v>
      </c>
      <c r="B2130" t="s">
        <v>18</v>
      </c>
      <c r="C2130" s="1">
        <v>41435</v>
      </c>
      <c r="D2130" t="s">
        <v>19</v>
      </c>
      <c r="E2130">
        <v>19105002</v>
      </c>
      <c r="F2130" t="s">
        <v>157</v>
      </c>
      <c r="G2130" s="4">
        <v>43419</v>
      </c>
      <c r="H2130" t="s">
        <v>21</v>
      </c>
      <c r="I2130" s="2">
        <v>26910</v>
      </c>
      <c r="K2130" s="2">
        <v>26910</v>
      </c>
      <c r="L2130" s="3">
        <v>1</v>
      </c>
      <c r="M2130" s="2">
        <v>26910</v>
      </c>
      <c r="N2130" s="3">
        <f t="array" ref="N2130">$D$4</f>
        <v>3.55</v>
      </c>
      <c r="O2130" s="2">
        <f t="array" ref="O2130">IF(Tabela_padrão__GM_CONTAS_PAGAR_ABERTOS[[#This Row],[SIGLA_MOEDA]]="US$",Tabela_padrão__GM_CONTAS_PAGAR_ABERTOS[[#This Row],[VALOR_DOCUM]]*$D$4,Tabela_padrão__GM_CONTAS_PAGAR_ABERTOS[[#This Row],[SALDO_CONVERTIDO]])</f>
        <v>26910</v>
      </c>
      <c r="P21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0" t="s">
        <v>22</v>
      </c>
      <c r="R2130" t="s">
        <v>158</v>
      </c>
      <c r="S2130" s="1">
        <v>42557</v>
      </c>
      <c r="T2130" t="s">
        <v>2763</v>
      </c>
      <c r="U2130" s="3">
        <v>2.1372</v>
      </c>
      <c r="V2130" s="2">
        <f>Tabela_padrão__GM_CONTAS_PAGAR_ABERTOS[[#This Row],[PTAX DESEMB]]*Tabela_padrão__GM_CONTAS_PAGAR_ABERTOS[[#This Row],[VALOR_DOCUM]]</f>
        <v>57512.052000000003</v>
      </c>
    </row>
    <row r="2131" spans="1:22" hidden="1" x14ac:dyDescent="0.2">
      <c r="A2131" t="s">
        <v>17</v>
      </c>
      <c r="B2131" t="s">
        <v>18</v>
      </c>
      <c r="C2131" s="1">
        <v>42138</v>
      </c>
      <c r="D2131" t="s">
        <v>60</v>
      </c>
      <c r="E2131">
        <v>13140001</v>
      </c>
      <c r="F2131" t="s">
        <v>302</v>
      </c>
      <c r="G2131" s="4">
        <v>43419</v>
      </c>
      <c r="H2131" t="s">
        <v>21</v>
      </c>
      <c r="I2131" s="2">
        <v>18012.419999999998</v>
      </c>
      <c r="K2131" s="2">
        <v>18012.419999999998</v>
      </c>
      <c r="L2131" s="3">
        <v>1</v>
      </c>
      <c r="M2131" s="2">
        <v>18012.419999999998</v>
      </c>
      <c r="N2131" s="3">
        <f t="array" ref="N2131">$D$4</f>
        <v>3.55</v>
      </c>
      <c r="O2131" s="2">
        <f t="array" ref="O2131">IF(Tabela_padrão__GM_CONTAS_PAGAR_ABERTOS[[#This Row],[SIGLA_MOEDA]]="US$",Tabela_padrão__GM_CONTAS_PAGAR_ABERTOS[[#This Row],[VALOR_DOCUM]]*$D$4,Tabela_padrão__GM_CONTAS_PAGAR_ABERTOS[[#This Row],[SALDO_CONVERTIDO]])</f>
        <v>18012.419999999998</v>
      </c>
      <c r="P21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1" t="s">
        <v>47</v>
      </c>
      <c r="R2131" t="s">
        <v>303</v>
      </c>
      <c r="S2131" s="1">
        <v>42557</v>
      </c>
      <c r="T2131" t="s">
        <v>2849</v>
      </c>
      <c r="U2131" s="3">
        <v>3.0103</v>
      </c>
      <c r="V2131" s="2">
        <f>Tabela_padrão__GM_CONTAS_PAGAR_ABERTOS[[#This Row],[PTAX DESEMB]]*Tabela_padrão__GM_CONTAS_PAGAR_ABERTOS[[#This Row],[VALOR_DOCUM]]</f>
        <v>54222.787925999997</v>
      </c>
    </row>
    <row r="2132" spans="1:22" hidden="1" x14ac:dyDescent="0.2">
      <c r="A2132" t="s">
        <v>17</v>
      </c>
      <c r="B2132" t="s">
        <v>80</v>
      </c>
      <c r="C2132" s="1">
        <v>41358</v>
      </c>
      <c r="D2132" t="s">
        <v>19</v>
      </c>
      <c r="E2132">
        <v>13140001</v>
      </c>
      <c r="F2132" t="s">
        <v>81</v>
      </c>
      <c r="G2132" s="4">
        <v>43419</v>
      </c>
      <c r="H2132" t="s">
        <v>21</v>
      </c>
      <c r="I2132" s="2">
        <v>3060</v>
      </c>
      <c r="K2132" s="2">
        <v>3060</v>
      </c>
      <c r="L2132" s="3">
        <v>1</v>
      </c>
      <c r="M2132" s="2">
        <v>3060</v>
      </c>
      <c r="N2132" s="3">
        <f t="array" ref="N2132">$D$4</f>
        <v>3.55</v>
      </c>
      <c r="O2132" s="2">
        <f t="array" ref="O2132">IF(Tabela_padrão__GM_CONTAS_PAGAR_ABERTOS[[#This Row],[SIGLA_MOEDA]]="US$",Tabela_padrão__GM_CONTAS_PAGAR_ABERTOS[[#This Row],[VALOR_DOCUM]]*$D$4,Tabela_padrão__GM_CONTAS_PAGAR_ABERTOS[[#This Row],[SALDO_CONVERTIDO]])</f>
        <v>3060</v>
      </c>
      <c r="P21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2" t="s">
        <v>47</v>
      </c>
      <c r="R2132" t="s">
        <v>82</v>
      </c>
      <c r="S2132" s="1">
        <v>42557</v>
      </c>
      <c r="T2132" t="s">
        <v>3443</v>
      </c>
      <c r="U2132" s="3">
        <v>2.0125999999999999</v>
      </c>
      <c r="V2132" s="2">
        <f>Tabela_padrão__GM_CONTAS_PAGAR_ABERTOS[[#This Row],[PTAX DESEMB]]*Tabela_padrão__GM_CONTAS_PAGAR_ABERTOS[[#This Row],[VALOR_DOCUM]]</f>
        <v>6158.5559999999996</v>
      </c>
    </row>
    <row r="2133" spans="1:22" hidden="1" x14ac:dyDescent="0.2">
      <c r="A2133" t="s">
        <v>17</v>
      </c>
      <c r="B2133" t="s">
        <v>18</v>
      </c>
      <c r="C2133" s="1">
        <v>41435</v>
      </c>
      <c r="D2133" t="s">
        <v>19</v>
      </c>
      <c r="E2133">
        <v>13140001</v>
      </c>
      <c r="F2133" t="s">
        <v>157</v>
      </c>
      <c r="G2133" s="4">
        <v>43419</v>
      </c>
      <c r="H2133" t="s">
        <v>21</v>
      </c>
      <c r="I2133" s="2">
        <v>818.68</v>
      </c>
      <c r="K2133" s="2">
        <v>818.68</v>
      </c>
      <c r="L2133" s="3">
        <v>1</v>
      </c>
      <c r="M2133" s="2">
        <v>818.68</v>
      </c>
      <c r="N2133" s="3">
        <f t="array" ref="N2133">$D$4</f>
        <v>3.55</v>
      </c>
      <c r="O2133" s="2">
        <f t="array" ref="O2133">IF(Tabela_padrão__GM_CONTAS_PAGAR_ABERTOS[[#This Row],[SIGLA_MOEDA]]="US$",Tabela_padrão__GM_CONTAS_PAGAR_ABERTOS[[#This Row],[VALOR_DOCUM]]*$D$4,Tabela_padrão__GM_CONTAS_PAGAR_ABERTOS[[#This Row],[SALDO_CONVERTIDO]])</f>
        <v>818.68</v>
      </c>
      <c r="P21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3" t="s">
        <v>47</v>
      </c>
      <c r="R2133" t="s">
        <v>158</v>
      </c>
      <c r="S2133" s="1">
        <v>42557</v>
      </c>
      <c r="T2133" t="s">
        <v>3476</v>
      </c>
      <c r="U2133" s="3">
        <v>2.1372</v>
      </c>
      <c r="V2133" s="2">
        <f>Tabela_padrão__GM_CONTAS_PAGAR_ABERTOS[[#This Row],[PTAX DESEMB]]*Tabela_padrão__GM_CONTAS_PAGAR_ABERTOS[[#This Row],[VALOR_DOCUM]]</f>
        <v>1749.6828959999998</v>
      </c>
    </row>
    <row r="2134" spans="1:22" hidden="1" x14ac:dyDescent="0.2">
      <c r="A2134" t="s">
        <v>285</v>
      </c>
      <c r="B2134" t="s">
        <v>18</v>
      </c>
      <c r="C2134" s="1">
        <v>42186</v>
      </c>
      <c r="D2134" t="s">
        <v>286</v>
      </c>
      <c r="E2134">
        <v>13101001</v>
      </c>
      <c r="F2134" t="s">
        <v>4260</v>
      </c>
      <c r="G2134" s="4">
        <v>42248</v>
      </c>
      <c r="H2134" t="s">
        <v>21</v>
      </c>
      <c r="I2134" s="2">
        <v>18792</v>
      </c>
      <c r="J2134">
        <v>0</v>
      </c>
      <c r="K2134" s="2">
        <v>18792</v>
      </c>
      <c r="L2134" s="3">
        <v>1</v>
      </c>
      <c r="M2134" s="2">
        <v>18792</v>
      </c>
      <c r="N2134" s="3">
        <f t="array" ref="N2134">$D$4</f>
        <v>3.55</v>
      </c>
      <c r="O2134" s="2">
        <f t="array" ref="O2134">IF(Tabela_padrão__GM_CONTAS_PAGAR_ABERTOS[[#This Row],[SIGLA_MOEDA]]="US$",Tabela_padrão__GM_CONTAS_PAGAR_ABERTOS[[#This Row],[VALOR_DOCUM]]*$D$4,Tabela_padrão__GM_CONTAS_PAGAR_ABERTOS[[#This Row],[SALDO_CONVERTIDO]])</f>
        <v>18792</v>
      </c>
      <c r="P21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4" t="s">
        <v>28</v>
      </c>
      <c r="R2134" t="s">
        <v>321</v>
      </c>
      <c r="S2134" s="1">
        <v>42557</v>
      </c>
      <c r="T2134" t="s">
        <v>4261</v>
      </c>
      <c r="U2134" s="3">
        <v>3.1025999999999998</v>
      </c>
      <c r="V2134" s="2">
        <f>Tabela_padrão__GM_CONTAS_PAGAR_ABERTOS[[#This Row],[PTAX DESEMB]]*Tabela_padrão__GM_CONTAS_PAGAR_ABERTOS[[#This Row],[VALOR_DOCUM]]</f>
        <v>58304.059199999996</v>
      </c>
    </row>
    <row r="2135" spans="1:22" hidden="1" x14ac:dyDescent="0.2">
      <c r="A2135" t="s">
        <v>17</v>
      </c>
      <c r="B2135" t="s">
        <v>323</v>
      </c>
      <c r="C2135" s="1">
        <v>42186</v>
      </c>
      <c r="D2135" t="s">
        <v>324</v>
      </c>
      <c r="E2135">
        <v>13103005</v>
      </c>
      <c r="F2135" t="s">
        <v>325</v>
      </c>
      <c r="G2135" s="4">
        <v>42763</v>
      </c>
      <c r="H2135" t="s">
        <v>21</v>
      </c>
      <c r="I2135" s="2">
        <v>3160</v>
      </c>
      <c r="K2135" s="2">
        <v>3160</v>
      </c>
      <c r="L2135" s="3">
        <v>1</v>
      </c>
      <c r="M2135" s="2">
        <v>3160</v>
      </c>
      <c r="N2135" s="3">
        <f t="array" ref="N2135">$D$4</f>
        <v>3.55</v>
      </c>
      <c r="O2135" s="2">
        <f t="array" ref="O2135">IF(Tabela_padrão__GM_CONTAS_PAGAR_ABERTOS[[#This Row],[SIGLA_MOEDA]]="US$",Tabela_padrão__GM_CONTAS_PAGAR_ABERTOS[[#This Row],[VALOR_DOCUM]]*$D$4,Tabela_padrão__GM_CONTAS_PAGAR_ABERTOS[[#This Row],[SALDO_CONVERTIDO]])</f>
        <v>3160</v>
      </c>
      <c r="P21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5" t="s">
        <v>28</v>
      </c>
      <c r="R2135" t="s">
        <v>326</v>
      </c>
      <c r="S2135" s="1">
        <v>42557</v>
      </c>
      <c r="T2135" t="s">
        <v>4262</v>
      </c>
      <c r="U2135" s="3">
        <v>3.1025999999999998</v>
      </c>
      <c r="V2135" s="2">
        <f>Tabela_padrão__GM_CONTAS_PAGAR_ABERTOS[[#This Row],[PTAX DESEMB]]*Tabela_padrão__GM_CONTAS_PAGAR_ABERTOS[[#This Row],[VALOR_DOCUM]]</f>
        <v>9804.2159999999985</v>
      </c>
    </row>
    <row r="2136" spans="1:22" hidden="1" x14ac:dyDescent="0.2">
      <c r="A2136" t="s">
        <v>17</v>
      </c>
      <c r="B2136" t="s">
        <v>323</v>
      </c>
      <c r="C2136" s="1">
        <v>42186</v>
      </c>
      <c r="D2136" t="s">
        <v>324</v>
      </c>
      <c r="E2136">
        <v>13103005</v>
      </c>
      <c r="F2136" t="s">
        <v>325</v>
      </c>
      <c r="G2136" s="4">
        <v>42794</v>
      </c>
      <c r="H2136" t="s">
        <v>21</v>
      </c>
      <c r="I2136" s="2">
        <v>3160</v>
      </c>
      <c r="K2136" s="2">
        <v>3160</v>
      </c>
      <c r="L2136" s="3">
        <v>1</v>
      </c>
      <c r="M2136" s="2">
        <v>3160</v>
      </c>
      <c r="N2136" s="3">
        <f t="array" ref="N2136">$D$4</f>
        <v>3.55</v>
      </c>
      <c r="O2136" s="2">
        <f t="array" ref="O2136">IF(Tabela_padrão__GM_CONTAS_PAGAR_ABERTOS[[#This Row],[SIGLA_MOEDA]]="US$",Tabela_padrão__GM_CONTAS_PAGAR_ABERTOS[[#This Row],[VALOR_DOCUM]]*$D$4,Tabela_padrão__GM_CONTAS_PAGAR_ABERTOS[[#This Row],[SALDO_CONVERTIDO]])</f>
        <v>3160</v>
      </c>
      <c r="P21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6" t="s">
        <v>28</v>
      </c>
      <c r="R2136" t="s">
        <v>326</v>
      </c>
      <c r="S2136" s="1">
        <v>42557</v>
      </c>
      <c r="T2136" t="s">
        <v>4263</v>
      </c>
      <c r="U2136" s="3">
        <v>3.1025999999999998</v>
      </c>
      <c r="V2136" s="2">
        <f>Tabela_padrão__GM_CONTAS_PAGAR_ABERTOS[[#This Row],[PTAX DESEMB]]*Tabela_padrão__GM_CONTAS_PAGAR_ABERTOS[[#This Row],[VALOR_DOCUM]]</f>
        <v>9804.2159999999985</v>
      </c>
    </row>
    <row r="2137" spans="1:22" hidden="1" x14ac:dyDescent="0.2">
      <c r="A2137" t="s">
        <v>17</v>
      </c>
      <c r="B2137" t="s">
        <v>330</v>
      </c>
      <c r="C2137" s="1">
        <v>42186</v>
      </c>
      <c r="D2137" t="s">
        <v>324</v>
      </c>
      <c r="E2137">
        <v>13103006</v>
      </c>
      <c r="F2137" t="s">
        <v>331</v>
      </c>
      <c r="G2137" s="4">
        <v>42610</v>
      </c>
      <c r="H2137" t="s">
        <v>21</v>
      </c>
      <c r="I2137" s="2">
        <v>7680</v>
      </c>
      <c r="K2137" s="2">
        <v>7680</v>
      </c>
      <c r="L2137" s="3">
        <v>1</v>
      </c>
      <c r="M2137" s="2">
        <v>7680</v>
      </c>
      <c r="N2137" s="3">
        <f t="array" ref="N2137">$D$4</f>
        <v>3.55</v>
      </c>
      <c r="O2137" s="2">
        <f t="array" ref="O2137">IF(Tabela_padrão__GM_CONTAS_PAGAR_ABERTOS[[#This Row],[SIGLA_MOEDA]]="US$",Tabela_padrão__GM_CONTAS_PAGAR_ABERTOS[[#This Row],[VALOR_DOCUM]]*$D$4,Tabela_padrão__GM_CONTAS_PAGAR_ABERTOS[[#This Row],[SALDO_CONVERTIDO]])</f>
        <v>7680</v>
      </c>
      <c r="P21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7" t="s">
        <v>28</v>
      </c>
      <c r="R2137" t="s">
        <v>332</v>
      </c>
      <c r="S2137" s="1">
        <v>42557</v>
      </c>
      <c r="T2137" t="s">
        <v>4264</v>
      </c>
      <c r="U2137" s="3">
        <v>3.1025999999999998</v>
      </c>
      <c r="V2137" s="2">
        <f>Tabela_padrão__GM_CONTAS_PAGAR_ABERTOS[[#This Row],[PTAX DESEMB]]*Tabela_padrão__GM_CONTAS_PAGAR_ABERTOS[[#This Row],[VALOR_DOCUM]]</f>
        <v>23827.967999999997</v>
      </c>
    </row>
    <row r="2138" spans="1:22" hidden="1" x14ac:dyDescent="0.2">
      <c r="A2138" t="s">
        <v>285</v>
      </c>
      <c r="B2138" t="s">
        <v>18</v>
      </c>
      <c r="C2138" s="1">
        <v>42205</v>
      </c>
      <c r="D2138" t="s">
        <v>286</v>
      </c>
      <c r="E2138">
        <v>13101001</v>
      </c>
      <c r="F2138" t="s">
        <v>4265</v>
      </c>
      <c r="G2138" s="4">
        <v>42267</v>
      </c>
      <c r="H2138" t="s">
        <v>21</v>
      </c>
      <c r="I2138" s="2">
        <v>8944</v>
      </c>
      <c r="J2138">
        <v>0</v>
      </c>
      <c r="K2138" s="2">
        <v>8944</v>
      </c>
      <c r="L2138" s="3">
        <v>1</v>
      </c>
      <c r="M2138" s="2">
        <v>8944</v>
      </c>
      <c r="N2138" s="3">
        <f t="array" ref="N2138">$D$4</f>
        <v>3.55</v>
      </c>
      <c r="O2138" s="2">
        <f t="array" ref="O2138">IF(Tabela_padrão__GM_CONTAS_PAGAR_ABERTOS[[#This Row],[SIGLA_MOEDA]]="US$",Tabela_padrão__GM_CONTAS_PAGAR_ABERTOS[[#This Row],[VALOR_DOCUM]]*$D$4,Tabela_padrão__GM_CONTAS_PAGAR_ABERTOS[[#This Row],[SALDO_CONVERTIDO]])</f>
        <v>8944</v>
      </c>
      <c r="P21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8" t="s">
        <v>28</v>
      </c>
      <c r="R2138" t="s">
        <v>342</v>
      </c>
      <c r="S2138" s="1">
        <v>42557</v>
      </c>
      <c r="T2138" t="s">
        <v>4266</v>
      </c>
      <c r="U2138" s="3">
        <v>3.1831999999999998</v>
      </c>
      <c r="V2138" s="2">
        <f>Tabela_padrão__GM_CONTAS_PAGAR_ABERTOS[[#This Row],[PTAX DESEMB]]*Tabela_padrão__GM_CONTAS_PAGAR_ABERTOS[[#This Row],[VALOR_DOCUM]]</f>
        <v>28470.540799999999</v>
      </c>
    </row>
    <row r="2139" spans="1:22" hidden="1" x14ac:dyDescent="0.2">
      <c r="A2139" t="s">
        <v>17</v>
      </c>
      <c r="B2139" t="s">
        <v>18</v>
      </c>
      <c r="C2139" s="1">
        <v>42138</v>
      </c>
      <c r="D2139" t="s">
        <v>60</v>
      </c>
      <c r="E2139">
        <v>13140001</v>
      </c>
      <c r="F2139" t="s">
        <v>296</v>
      </c>
      <c r="G2139" s="4">
        <v>43419</v>
      </c>
      <c r="H2139" t="s">
        <v>21</v>
      </c>
      <c r="I2139" s="2">
        <v>68388.710000000006</v>
      </c>
      <c r="K2139" s="2">
        <v>68388.710000000006</v>
      </c>
      <c r="L2139" s="3">
        <v>1</v>
      </c>
      <c r="M2139" s="2">
        <v>68388.710000000006</v>
      </c>
      <c r="N2139" s="3">
        <f t="array" ref="N2139">$D$4</f>
        <v>3.55</v>
      </c>
      <c r="O2139" s="2">
        <f t="array" ref="O2139">IF(Tabela_padrão__GM_CONTAS_PAGAR_ABERTOS[[#This Row],[SIGLA_MOEDA]]="US$",Tabela_padrão__GM_CONTAS_PAGAR_ABERTOS[[#This Row],[VALOR_DOCUM]]*$D$4,Tabela_padrão__GM_CONTAS_PAGAR_ABERTOS[[#This Row],[SALDO_CONVERTIDO]])</f>
        <v>68388.710000000006</v>
      </c>
      <c r="P21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39" t="s">
        <v>47</v>
      </c>
      <c r="R2139" t="s">
        <v>297</v>
      </c>
      <c r="S2139" s="1">
        <v>42557</v>
      </c>
      <c r="T2139" t="s">
        <v>3561</v>
      </c>
      <c r="U2139" s="3">
        <v>3.0103</v>
      </c>
      <c r="V2139" s="2">
        <f>Tabela_padrão__GM_CONTAS_PAGAR_ABERTOS[[#This Row],[PTAX DESEMB]]*Tabela_padrão__GM_CONTAS_PAGAR_ABERTOS[[#This Row],[VALOR_DOCUM]]</f>
        <v>205870.53371300001</v>
      </c>
    </row>
    <row r="2140" spans="1:22" hidden="1" x14ac:dyDescent="0.2">
      <c r="A2140" t="s">
        <v>17</v>
      </c>
      <c r="B2140" t="s">
        <v>18</v>
      </c>
      <c r="C2140" s="1">
        <v>41436</v>
      </c>
      <c r="D2140" t="s">
        <v>19</v>
      </c>
      <c r="E2140">
        <v>13140001</v>
      </c>
      <c r="F2140" t="s">
        <v>1211</v>
      </c>
      <c r="G2140" s="4">
        <v>43419</v>
      </c>
      <c r="H2140" t="s">
        <v>21</v>
      </c>
      <c r="I2140" s="2">
        <v>4745.9799999999996</v>
      </c>
      <c r="K2140" s="2">
        <v>4745.9799999999996</v>
      </c>
      <c r="L2140" s="3">
        <v>1</v>
      </c>
      <c r="M2140" s="2">
        <v>4745.9799999999996</v>
      </c>
      <c r="N2140" s="3">
        <f t="array" ref="N2140">$D$4</f>
        <v>3.55</v>
      </c>
      <c r="O2140" s="2">
        <f t="array" ref="O2140">IF(Tabela_padrão__GM_CONTAS_PAGAR_ABERTOS[[#This Row],[SIGLA_MOEDA]]="US$",Tabela_padrão__GM_CONTAS_PAGAR_ABERTOS[[#This Row],[VALOR_DOCUM]]*$D$4,Tabela_padrão__GM_CONTAS_PAGAR_ABERTOS[[#This Row],[SALDO_CONVERTIDO]])</f>
        <v>4745.9799999999996</v>
      </c>
      <c r="P21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0" t="s">
        <v>47</v>
      </c>
      <c r="R2140" t="s">
        <v>1212</v>
      </c>
      <c r="S2140" s="1">
        <v>42557</v>
      </c>
      <c r="T2140" t="s">
        <v>4184</v>
      </c>
      <c r="U2140" s="3">
        <v>2.1505999999999998</v>
      </c>
      <c r="V2140" s="2">
        <f>Tabela_padrão__GM_CONTAS_PAGAR_ABERTOS[[#This Row],[PTAX DESEMB]]*Tabela_padrão__GM_CONTAS_PAGAR_ABERTOS[[#This Row],[VALOR_DOCUM]]</f>
        <v>10206.704587999999</v>
      </c>
    </row>
    <row r="2141" spans="1:22" hidden="1" x14ac:dyDescent="0.2">
      <c r="A2141" t="s">
        <v>17</v>
      </c>
      <c r="B2141" t="s">
        <v>18</v>
      </c>
      <c r="C2141" s="1">
        <v>42150</v>
      </c>
      <c r="D2141" t="s">
        <v>60</v>
      </c>
      <c r="E2141">
        <v>13140001</v>
      </c>
      <c r="F2141" t="s">
        <v>315</v>
      </c>
      <c r="G2141" s="4">
        <v>43419</v>
      </c>
      <c r="H2141" t="s">
        <v>21</v>
      </c>
      <c r="I2141" s="2">
        <v>35405.339999999997</v>
      </c>
      <c r="K2141" s="2">
        <v>35405.339999999997</v>
      </c>
      <c r="L2141" s="3">
        <v>1</v>
      </c>
      <c r="M2141" s="2">
        <v>35405.339999999997</v>
      </c>
      <c r="N2141" s="3">
        <f t="array" ref="N2141">$D$4</f>
        <v>3.55</v>
      </c>
      <c r="O2141" s="2">
        <f t="array" ref="O2141">IF(Tabela_padrão__GM_CONTAS_PAGAR_ABERTOS[[#This Row],[SIGLA_MOEDA]]="US$",Tabela_padrão__GM_CONTAS_PAGAR_ABERTOS[[#This Row],[VALOR_DOCUM]]*$D$4,Tabela_padrão__GM_CONTAS_PAGAR_ABERTOS[[#This Row],[SALDO_CONVERTIDO]])</f>
        <v>35405.339999999997</v>
      </c>
      <c r="P21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1" t="s">
        <v>47</v>
      </c>
      <c r="R2141" t="s">
        <v>316</v>
      </c>
      <c r="S2141" s="1">
        <v>42557</v>
      </c>
      <c r="T2141" t="s">
        <v>4259</v>
      </c>
      <c r="U2141" s="3">
        <v>3.1212</v>
      </c>
      <c r="V2141" s="2">
        <f>Tabela_padrão__GM_CONTAS_PAGAR_ABERTOS[[#This Row],[PTAX DESEMB]]*Tabela_padrão__GM_CONTAS_PAGAR_ABERTOS[[#This Row],[VALOR_DOCUM]]</f>
        <v>110507.14720799999</v>
      </c>
    </row>
    <row r="2142" spans="1:22" hidden="1" x14ac:dyDescent="0.2">
      <c r="A2142" t="s">
        <v>17</v>
      </c>
      <c r="B2142" t="s">
        <v>18</v>
      </c>
      <c r="C2142" s="1">
        <v>42217</v>
      </c>
      <c r="D2142" t="s">
        <v>4271</v>
      </c>
      <c r="E2142">
        <v>13130024</v>
      </c>
      <c r="F2142" t="s">
        <v>27</v>
      </c>
      <c r="G2142" s="4">
        <v>42583</v>
      </c>
      <c r="H2142" t="s">
        <v>21</v>
      </c>
      <c r="I2142" s="2">
        <v>30000</v>
      </c>
      <c r="J2142">
        <v>0</v>
      </c>
      <c r="K2142" s="2">
        <v>30000</v>
      </c>
      <c r="L2142" s="3">
        <v>1</v>
      </c>
      <c r="M2142" s="2">
        <v>30000</v>
      </c>
      <c r="N2142" s="3">
        <f t="array" ref="N2142">$D$4</f>
        <v>3.55</v>
      </c>
      <c r="O2142" s="2">
        <f t="array" ref="O2142">IF(Tabela_padrão__GM_CONTAS_PAGAR_ABERTOS[[#This Row],[SIGLA_MOEDA]]="US$",Tabela_padrão__GM_CONTAS_PAGAR_ABERTOS[[#This Row],[VALOR_DOCUM]]*$D$4,Tabela_padrão__GM_CONTAS_PAGAR_ABERTOS[[#This Row],[SALDO_CONVERTIDO]])</f>
        <v>30000</v>
      </c>
      <c r="P21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2" t="s">
        <v>362</v>
      </c>
      <c r="R2142" t="s">
        <v>4272</v>
      </c>
      <c r="S2142" s="1">
        <v>42557</v>
      </c>
      <c r="T2142" t="s">
        <v>4273</v>
      </c>
      <c r="U2142" s="3">
        <v>3.3940000000000001</v>
      </c>
      <c r="V2142" s="2">
        <f>Tabela_padrão__GM_CONTAS_PAGAR_ABERTOS[[#This Row],[PTAX DESEMB]]*Tabela_padrão__GM_CONTAS_PAGAR_ABERTOS[[#This Row],[VALOR_DOCUM]]</f>
        <v>101820</v>
      </c>
    </row>
    <row r="2143" spans="1:22" hidden="1" x14ac:dyDescent="0.2">
      <c r="A2143" t="s">
        <v>17</v>
      </c>
      <c r="B2143" t="s">
        <v>18</v>
      </c>
      <c r="C2143" s="1">
        <v>42220</v>
      </c>
      <c r="D2143" t="s">
        <v>357</v>
      </c>
      <c r="E2143">
        <v>13106006</v>
      </c>
      <c r="F2143" t="s">
        <v>353</v>
      </c>
      <c r="G2143" s="4">
        <v>42592</v>
      </c>
      <c r="H2143" t="s">
        <v>21</v>
      </c>
      <c r="I2143" s="2">
        <v>2000</v>
      </c>
      <c r="K2143" s="2">
        <v>2000</v>
      </c>
      <c r="L2143" s="3">
        <v>1</v>
      </c>
      <c r="M2143" s="2">
        <v>2000</v>
      </c>
      <c r="N2143" s="3">
        <f t="array" ref="N2143">$D$4</f>
        <v>3.55</v>
      </c>
      <c r="O2143" s="2">
        <f t="array" ref="O2143">IF(Tabela_padrão__GM_CONTAS_PAGAR_ABERTOS[[#This Row],[SIGLA_MOEDA]]="US$",Tabela_padrão__GM_CONTAS_PAGAR_ABERTOS[[#This Row],[VALOR_DOCUM]]*$D$4,Tabela_padrão__GM_CONTAS_PAGAR_ABERTOS[[#This Row],[SALDO_CONVERTIDO]])</f>
        <v>2000</v>
      </c>
      <c r="P21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3" t="s">
        <v>354</v>
      </c>
      <c r="R2143" t="s">
        <v>358</v>
      </c>
      <c r="S2143" s="1">
        <v>42557</v>
      </c>
      <c r="T2143" t="s">
        <v>4274</v>
      </c>
      <c r="U2143" s="3">
        <v>3.4424999999999999</v>
      </c>
      <c r="V2143" s="2">
        <f>Tabela_padrão__GM_CONTAS_PAGAR_ABERTOS[[#This Row],[PTAX DESEMB]]*Tabela_padrão__GM_CONTAS_PAGAR_ABERTOS[[#This Row],[VALOR_DOCUM]]</f>
        <v>6885</v>
      </c>
    </row>
    <row r="2144" spans="1:22" hidden="1" x14ac:dyDescent="0.2">
      <c r="A2144" t="s">
        <v>17</v>
      </c>
      <c r="B2144" t="s">
        <v>18</v>
      </c>
      <c r="C2144" s="1">
        <v>42220</v>
      </c>
      <c r="D2144" t="s">
        <v>357</v>
      </c>
      <c r="E2144">
        <v>13106006</v>
      </c>
      <c r="F2144" t="s">
        <v>353</v>
      </c>
      <c r="G2144" s="4">
        <v>42926</v>
      </c>
      <c r="H2144" t="s">
        <v>21</v>
      </c>
      <c r="I2144" s="2">
        <v>2000</v>
      </c>
      <c r="K2144" s="2">
        <v>2000</v>
      </c>
      <c r="L2144" s="3">
        <v>1</v>
      </c>
      <c r="M2144" s="2">
        <v>2000</v>
      </c>
      <c r="N2144" s="3">
        <f t="array" ref="N2144">$D$4</f>
        <v>3.55</v>
      </c>
      <c r="O2144" s="2">
        <f t="array" ref="O2144">IF(Tabela_padrão__GM_CONTAS_PAGAR_ABERTOS[[#This Row],[SIGLA_MOEDA]]="US$",Tabela_padrão__GM_CONTAS_PAGAR_ABERTOS[[#This Row],[VALOR_DOCUM]]*$D$4,Tabela_padrão__GM_CONTAS_PAGAR_ABERTOS[[#This Row],[SALDO_CONVERTIDO]])</f>
        <v>2000</v>
      </c>
      <c r="P21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4" t="s">
        <v>354</v>
      </c>
      <c r="R2144" t="s">
        <v>358</v>
      </c>
      <c r="S2144" s="1">
        <v>42557</v>
      </c>
      <c r="T2144" t="s">
        <v>4275</v>
      </c>
      <c r="U2144" s="3">
        <v>3.4424999999999999</v>
      </c>
      <c r="V2144" s="2">
        <f>Tabela_padrão__GM_CONTAS_PAGAR_ABERTOS[[#This Row],[PTAX DESEMB]]*Tabela_padrão__GM_CONTAS_PAGAR_ABERTOS[[#This Row],[VALOR_DOCUM]]</f>
        <v>6885</v>
      </c>
    </row>
    <row r="2145" spans="1:22" hidden="1" x14ac:dyDescent="0.2">
      <c r="A2145" t="s">
        <v>17</v>
      </c>
      <c r="B2145" t="s">
        <v>385</v>
      </c>
      <c r="C2145" s="1">
        <v>42261</v>
      </c>
      <c r="D2145" t="s">
        <v>4276</v>
      </c>
      <c r="E2145">
        <v>13101001</v>
      </c>
      <c r="F2145" t="s">
        <v>4277</v>
      </c>
      <c r="G2145" s="4">
        <v>42615</v>
      </c>
      <c r="H2145" t="s">
        <v>66</v>
      </c>
      <c r="I2145" s="2">
        <v>16200</v>
      </c>
      <c r="J2145">
        <v>0</v>
      </c>
      <c r="K2145" s="2">
        <v>16200</v>
      </c>
      <c r="L2145" s="3">
        <v>3.2904</v>
      </c>
      <c r="M2145" s="2">
        <v>53304.480000000003</v>
      </c>
      <c r="N2145" s="3">
        <f t="array" ref="N2145">$D$4</f>
        <v>3.55</v>
      </c>
      <c r="O2145" s="2">
        <f t="array" ref="O2145">IF(Tabela_padrão__GM_CONTAS_PAGAR_ABERTOS[[#This Row],[SIGLA_MOEDA]]="US$",Tabela_padrão__GM_CONTAS_PAGAR_ABERTOS[[#This Row],[VALOR_DOCUM]]*$D$4,Tabela_padrão__GM_CONTAS_PAGAR_ABERTOS[[#This Row],[SALDO_CONVERTIDO]])</f>
        <v>57510</v>
      </c>
      <c r="P2145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2145" t="s">
        <v>28</v>
      </c>
      <c r="R2145" t="s">
        <v>492</v>
      </c>
      <c r="S2145" s="1">
        <v>42557</v>
      </c>
      <c r="T2145" t="s">
        <v>4278</v>
      </c>
      <c r="U2145" s="3">
        <v>3.8698000000000001</v>
      </c>
      <c r="V2145" s="2">
        <f>Tabela_padrão__GM_CONTAS_PAGAR_ABERTOS[[#This Row],[PTAX DESEMB]]*Tabela_padrão__GM_CONTAS_PAGAR_ABERTOS[[#This Row],[VALOR_DOCUM]]</f>
        <v>62690.76</v>
      </c>
    </row>
    <row r="2146" spans="1:22" hidden="1" x14ac:dyDescent="0.2">
      <c r="A2146" t="s">
        <v>17</v>
      </c>
      <c r="B2146" t="s">
        <v>80</v>
      </c>
      <c r="C2146" s="1">
        <v>42265</v>
      </c>
      <c r="D2146" t="s">
        <v>400</v>
      </c>
      <c r="E2146">
        <v>13101001</v>
      </c>
      <c r="F2146" t="s">
        <v>4279</v>
      </c>
      <c r="G2146" s="4">
        <v>42643</v>
      </c>
      <c r="H2146" t="s">
        <v>66</v>
      </c>
      <c r="I2146" s="2">
        <v>8970</v>
      </c>
      <c r="J2146">
        <v>0</v>
      </c>
      <c r="K2146" s="2">
        <v>8970</v>
      </c>
      <c r="L2146" s="3">
        <v>3.2904</v>
      </c>
      <c r="M2146" s="2">
        <v>29514.887999999999</v>
      </c>
      <c r="N2146" s="3">
        <f t="array" ref="N2146">$D$4</f>
        <v>3.55</v>
      </c>
      <c r="O2146" s="2">
        <f t="array" ref="O2146">IF(Tabela_padrão__GM_CONTAS_PAGAR_ABERTOS[[#This Row],[SIGLA_MOEDA]]="US$",Tabela_padrão__GM_CONTAS_PAGAR_ABERTOS[[#This Row],[VALOR_DOCUM]]*$D$4,Tabela_padrão__GM_CONTAS_PAGAR_ABERTOS[[#This Row],[SALDO_CONVERTIDO]])</f>
        <v>31843.5</v>
      </c>
      <c r="P2146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2146" t="s">
        <v>28</v>
      </c>
      <c r="R2146" t="s">
        <v>492</v>
      </c>
      <c r="S2146" s="1">
        <v>42557</v>
      </c>
      <c r="T2146" t="s">
        <v>4280</v>
      </c>
      <c r="U2146" s="3">
        <v>3.8921000000000001</v>
      </c>
      <c r="V2146" s="2">
        <f>Tabela_padrão__GM_CONTAS_PAGAR_ABERTOS[[#This Row],[PTAX DESEMB]]*Tabela_padrão__GM_CONTAS_PAGAR_ABERTOS[[#This Row],[VALOR_DOCUM]]</f>
        <v>34912.137000000002</v>
      </c>
    </row>
    <row r="2147" spans="1:22" hidden="1" x14ac:dyDescent="0.2">
      <c r="A2147" t="s">
        <v>17</v>
      </c>
      <c r="B2147" t="s">
        <v>18</v>
      </c>
      <c r="C2147" s="1">
        <v>41436</v>
      </c>
      <c r="D2147" t="s">
        <v>19</v>
      </c>
      <c r="E2147">
        <v>19105002</v>
      </c>
      <c r="F2147" t="s">
        <v>1211</v>
      </c>
      <c r="G2147" s="4">
        <v>43419</v>
      </c>
      <c r="H2147" t="s">
        <v>21</v>
      </c>
      <c r="I2147" s="2">
        <v>156000</v>
      </c>
      <c r="K2147" s="2">
        <v>156000</v>
      </c>
      <c r="L2147" s="3">
        <v>1</v>
      </c>
      <c r="M2147" s="2">
        <v>156000</v>
      </c>
      <c r="N2147" s="3">
        <f t="array" ref="N2147">$D$4</f>
        <v>3.55</v>
      </c>
      <c r="O2147" s="2">
        <f t="array" ref="O2147">IF(Tabela_padrão__GM_CONTAS_PAGAR_ABERTOS[[#This Row],[SIGLA_MOEDA]]="US$",Tabela_padrão__GM_CONTAS_PAGAR_ABERTOS[[#This Row],[VALOR_DOCUM]]*$D$4,Tabela_padrão__GM_CONTAS_PAGAR_ABERTOS[[#This Row],[SALDO_CONVERTIDO]])</f>
        <v>156000</v>
      </c>
      <c r="P21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7" t="s">
        <v>22</v>
      </c>
      <c r="R2147" t="s">
        <v>1212</v>
      </c>
      <c r="S2147" s="1">
        <v>42557</v>
      </c>
      <c r="T2147" t="s">
        <v>4905</v>
      </c>
      <c r="U2147" s="3">
        <v>2.1505999999999998</v>
      </c>
      <c r="V2147" s="2">
        <f>Tabela_padrão__GM_CONTAS_PAGAR_ABERTOS[[#This Row],[PTAX DESEMB]]*Tabela_padrão__GM_CONTAS_PAGAR_ABERTOS[[#This Row],[VALOR_DOCUM]]</f>
        <v>335493.59999999998</v>
      </c>
    </row>
    <row r="2148" spans="1:22" hidden="1" x14ac:dyDescent="0.2">
      <c r="A2148" t="s">
        <v>17</v>
      </c>
      <c r="B2148" t="s">
        <v>80</v>
      </c>
      <c r="C2148" s="1">
        <v>41358</v>
      </c>
      <c r="D2148" t="s">
        <v>19</v>
      </c>
      <c r="E2148">
        <v>19105002</v>
      </c>
      <c r="F2148" t="s">
        <v>81</v>
      </c>
      <c r="G2148" s="4">
        <v>43419</v>
      </c>
      <c r="H2148" t="s">
        <v>21</v>
      </c>
      <c r="I2148" s="2">
        <v>51000</v>
      </c>
      <c r="K2148" s="2">
        <v>51000</v>
      </c>
      <c r="L2148" s="3">
        <v>1</v>
      </c>
      <c r="M2148" s="2">
        <v>51000</v>
      </c>
      <c r="N2148" s="3">
        <f t="array" ref="N2148">$D$4</f>
        <v>3.55</v>
      </c>
      <c r="O2148" s="2">
        <f t="array" ref="O2148">IF(Tabela_padrão__GM_CONTAS_PAGAR_ABERTOS[[#This Row],[SIGLA_MOEDA]]="US$",Tabela_padrão__GM_CONTAS_PAGAR_ABERTOS[[#This Row],[VALOR_DOCUM]]*$D$4,Tabela_padrão__GM_CONTAS_PAGAR_ABERTOS[[#This Row],[SALDO_CONVERTIDO]])</f>
        <v>51000</v>
      </c>
      <c r="P21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8" t="s">
        <v>22</v>
      </c>
      <c r="R2148" t="s">
        <v>82</v>
      </c>
      <c r="S2148" s="1">
        <v>42557</v>
      </c>
      <c r="T2148" t="s">
        <v>5559</v>
      </c>
      <c r="U2148" s="3">
        <v>2.0125999999999999</v>
      </c>
      <c r="V2148" s="2">
        <f>Tabela_padrão__GM_CONTAS_PAGAR_ABERTOS[[#This Row],[PTAX DESEMB]]*Tabela_padrão__GM_CONTAS_PAGAR_ABERTOS[[#This Row],[VALOR_DOCUM]]</f>
        <v>102642.59999999999</v>
      </c>
    </row>
    <row r="2149" spans="1:22" hidden="1" x14ac:dyDescent="0.2">
      <c r="A2149" t="s">
        <v>45</v>
      </c>
      <c r="B2149" t="s">
        <v>18</v>
      </c>
      <c r="C2149" s="1">
        <v>41823</v>
      </c>
      <c r="D2149" t="s">
        <v>72</v>
      </c>
      <c r="E2149">
        <v>19105002</v>
      </c>
      <c r="F2149" t="s">
        <v>233</v>
      </c>
      <c r="G2149" s="4">
        <v>43419</v>
      </c>
      <c r="H2149" t="s">
        <v>21</v>
      </c>
      <c r="I2149" s="2">
        <v>14210.53</v>
      </c>
      <c r="K2149" s="2">
        <v>14210.53</v>
      </c>
      <c r="L2149" s="3">
        <v>1</v>
      </c>
      <c r="M2149" s="2">
        <v>14210.53</v>
      </c>
      <c r="N2149" s="3">
        <f t="array" ref="N2149">$D$4</f>
        <v>3.55</v>
      </c>
      <c r="O2149" s="2">
        <f t="array" ref="O2149">IF(Tabela_padrão__GM_CONTAS_PAGAR_ABERTOS[[#This Row],[SIGLA_MOEDA]]="US$",Tabela_padrão__GM_CONTAS_PAGAR_ABERTOS[[#This Row],[VALOR_DOCUM]]*$D$4,Tabela_padrão__GM_CONTAS_PAGAR_ABERTOS[[#This Row],[SALDO_CONVERTIDO]])</f>
        <v>14210.53</v>
      </c>
      <c r="P21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49" t="s">
        <v>196</v>
      </c>
      <c r="R2149" t="s">
        <v>234</v>
      </c>
      <c r="S2149" s="1">
        <v>42557</v>
      </c>
      <c r="T2149" t="s">
        <v>5625</v>
      </c>
      <c r="U2149" s="3">
        <v>2.2134</v>
      </c>
      <c r="V2149" s="2">
        <f>Tabela_padrão__GM_CONTAS_PAGAR_ABERTOS[[#This Row],[PTAX DESEMB]]*Tabela_padrão__GM_CONTAS_PAGAR_ABERTOS[[#This Row],[VALOR_DOCUM]]</f>
        <v>31453.587102000001</v>
      </c>
    </row>
    <row r="2150" spans="1:22" hidden="1" x14ac:dyDescent="0.2">
      <c r="A2150" t="s">
        <v>45</v>
      </c>
      <c r="B2150" t="s">
        <v>18</v>
      </c>
      <c r="C2150" s="1">
        <v>41771</v>
      </c>
      <c r="D2150" t="s">
        <v>122</v>
      </c>
      <c r="E2150">
        <v>19105002</v>
      </c>
      <c r="F2150" t="s">
        <v>214</v>
      </c>
      <c r="G2150" s="4">
        <v>43420</v>
      </c>
      <c r="H2150" t="s">
        <v>21</v>
      </c>
      <c r="I2150" s="2">
        <v>8166.66</v>
      </c>
      <c r="K2150" s="2">
        <v>8166.66</v>
      </c>
      <c r="L2150" s="3">
        <v>1</v>
      </c>
      <c r="M2150" s="2">
        <v>8166.66</v>
      </c>
      <c r="N2150" s="3">
        <f t="array" ref="N2150">$D$4</f>
        <v>3.55</v>
      </c>
      <c r="O2150" s="2">
        <f t="array" ref="O2150">IF(Tabela_padrão__GM_CONTAS_PAGAR_ABERTOS[[#This Row],[SIGLA_MOEDA]]="US$",Tabela_padrão__GM_CONTAS_PAGAR_ABERTOS[[#This Row],[VALOR_DOCUM]]*$D$4,Tabela_padrão__GM_CONTAS_PAGAR_ABERTOS[[#This Row],[SALDO_CONVERTIDO]])</f>
        <v>8166.66</v>
      </c>
      <c r="P21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0" t="s">
        <v>211</v>
      </c>
      <c r="R2150" t="s">
        <v>215</v>
      </c>
      <c r="S2150" s="1">
        <v>42557</v>
      </c>
      <c r="T2150" t="s">
        <v>1242</v>
      </c>
      <c r="U2150" s="3">
        <v>2.2191999999999998</v>
      </c>
      <c r="V2150" s="2">
        <f>Tabela_padrão__GM_CONTAS_PAGAR_ABERTOS[[#This Row],[PTAX DESEMB]]*Tabela_padrão__GM_CONTAS_PAGAR_ABERTOS[[#This Row],[VALOR_DOCUM]]</f>
        <v>18123.451871999998</v>
      </c>
    </row>
    <row r="2151" spans="1:22" hidden="1" x14ac:dyDescent="0.2">
      <c r="A2151" t="s">
        <v>17</v>
      </c>
      <c r="B2151" t="s">
        <v>25</v>
      </c>
      <c r="C2151" s="1">
        <v>42268</v>
      </c>
      <c r="D2151" t="s">
        <v>386</v>
      </c>
      <c r="E2151">
        <v>13101001</v>
      </c>
      <c r="F2151" t="s">
        <v>4285</v>
      </c>
      <c r="G2151" s="4">
        <v>42677</v>
      </c>
      <c r="H2151" t="s">
        <v>66</v>
      </c>
      <c r="I2151" s="2">
        <v>610425</v>
      </c>
      <c r="J2151">
        <v>0</v>
      </c>
      <c r="K2151" s="2">
        <v>610425</v>
      </c>
      <c r="L2151" s="3">
        <v>3.2904</v>
      </c>
      <c r="M2151" s="2">
        <v>2008542.42</v>
      </c>
      <c r="N2151" s="3">
        <f t="array" ref="N2151">$D$4</f>
        <v>3.55</v>
      </c>
      <c r="O2151" s="2">
        <f t="array" ref="O2151">IF(Tabela_padrão__GM_CONTAS_PAGAR_ABERTOS[[#This Row],[SIGLA_MOEDA]]="US$",Tabela_padrão__GM_CONTAS_PAGAR_ABERTOS[[#This Row],[VALOR_DOCUM]]*$D$4,Tabela_padrão__GM_CONTAS_PAGAR_ABERTOS[[#This Row],[SALDO_CONVERTIDO]])</f>
        <v>2167008.75</v>
      </c>
      <c r="P2151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2151" t="s">
        <v>28</v>
      </c>
      <c r="R2151" t="s">
        <v>388</v>
      </c>
      <c r="S2151" s="1">
        <v>42557</v>
      </c>
      <c r="T2151" t="s">
        <v>4286</v>
      </c>
      <c r="U2151" s="3">
        <v>3.9020999999999999</v>
      </c>
      <c r="V2151" s="2">
        <f>Tabela_padrão__GM_CONTAS_PAGAR_ABERTOS[[#This Row],[PTAX DESEMB]]*Tabela_padrão__GM_CONTAS_PAGAR_ABERTOS[[#This Row],[VALOR_DOCUM]]</f>
        <v>2381939.3925000001</v>
      </c>
    </row>
    <row r="2152" spans="1:22" hidden="1" x14ac:dyDescent="0.2">
      <c r="A2152" t="s">
        <v>17</v>
      </c>
      <c r="B2152" t="s">
        <v>25</v>
      </c>
      <c r="C2152" s="1">
        <v>42297</v>
      </c>
      <c r="D2152" t="s">
        <v>2890</v>
      </c>
      <c r="E2152">
        <v>13101001</v>
      </c>
      <c r="F2152" t="s">
        <v>4287</v>
      </c>
      <c r="G2152" s="4">
        <v>42633</v>
      </c>
      <c r="H2152" t="s">
        <v>66</v>
      </c>
      <c r="I2152" s="2">
        <v>161850</v>
      </c>
      <c r="J2152">
        <v>0</v>
      </c>
      <c r="K2152" s="2">
        <v>161850</v>
      </c>
      <c r="L2152" s="3">
        <v>3.2904</v>
      </c>
      <c r="M2152" s="2">
        <v>532551.24</v>
      </c>
      <c r="N2152" s="3">
        <f t="array" ref="N2152">$D$4</f>
        <v>3.55</v>
      </c>
      <c r="O2152" s="2">
        <f t="array" ref="O2152">IF(Tabela_padrão__GM_CONTAS_PAGAR_ABERTOS[[#This Row],[SIGLA_MOEDA]]="US$",Tabela_padrão__GM_CONTAS_PAGAR_ABERTOS[[#This Row],[VALOR_DOCUM]]*$D$4,Tabela_padrão__GM_CONTAS_PAGAR_ABERTOS[[#This Row],[SALDO_CONVERTIDO]])</f>
        <v>574567.5</v>
      </c>
      <c r="P2152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152" t="s">
        <v>28</v>
      </c>
      <c r="R2152" t="s">
        <v>2892</v>
      </c>
      <c r="S2152" s="1">
        <v>42557</v>
      </c>
      <c r="T2152" t="s">
        <v>4288</v>
      </c>
      <c r="U2152" s="3">
        <v>3.9015</v>
      </c>
      <c r="V2152" s="2">
        <f>Tabela_padrão__GM_CONTAS_PAGAR_ABERTOS[[#This Row],[PTAX DESEMB]]*Tabela_padrão__GM_CONTAS_PAGAR_ABERTOS[[#This Row],[VALOR_DOCUM]]</f>
        <v>631457.77500000002</v>
      </c>
    </row>
    <row r="2153" spans="1:22" hidden="1" x14ac:dyDescent="0.2">
      <c r="A2153" t="s">
        <v>17</v>
      </c>
      <c r="B2153" t="s">
        <v>25</v>
      </c>
      <c r="C2153" s="1">
        <v>42265</v>
      </c>
      <c r="D2153" t="s">
        <v>400</v>
      </c>
      <c r="E2153">
        <v>13101001</v>
      </c>
      <c r="F2153" t="s">
        <v>4289</v>
      </c>
      <c r="G2153" s="4">
        <v>42643</v>
      </c>
      <c r="H2153" t="s">
        <v>66</v>
      </c>
      <c r="I2153" s="2">
        <v>117040.6</v>
      </c>
      <c r="J2153">
        <v>0</v>
      </c>
      <c r="K2153" s="2">
        <v>117040.6</v>
      </c>
      <c r="L2153" s="3">
        <v>3.2904</v>
      </c>
      <c r="M2153" s="2">
        <v>385110.39023999998</v>
      </c>
      <c r="N2153" s="3">
        <f t="array" ref="N2153">$D$4</f>
        <v>3.55</v>
      </c>
      <c r="O2153" s="2">
        <f t="array" ref="O2153">IF(Tabela_padrão__GM_CONTAS_PAGAR_ABERTOS[[#This Row],[SIGLA_MOEDA]]="US$",Tabela_padrão__GM_CONTAS_PAGAR_ABERTOS[[#This Row],[VALOR_DOCUM]]*$D$4,Tabela_padrão__GM_CONTAS_PAGAR_ABERTOS[[#This Row],[SALDO_CONVERTIDO]])</f>
        <v>415494.13</v>
      </c>
      <c r="P2153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153" t="s">
        <v>28</v>
      </c>
      <c r="R2153" t="s">
        <v>2895</v>
      </c>
      <c r="S2153" s="1">
        <v>42557</v>
      </c>
      <c r="T2153" t="s">
        <v>4290</v>
      </c>
      <c r="U2153" s="3">
        <v>3.8921000000000001</v>
      </c>
      <c r="V2153" s="2">
        <f>Tabela_padrão__GM_CONTAS_PAGAR_ABERTOS[[#This Row],[PTAX DESEMB]]*Tabela_padrão__GM_CONTAS_PAGAR_ABERTOS[[#This Row],[VALOR_DOCUM]]</f>
        <v>455533.71926000004</v>
      </c>
    </row>
    <row r="2154" spans="1:22" hidden="1" x14ac:dyDescent="0.2">
      <c r="A2154" t="s">
        <v>17</v>
      </c>
      <c r="B2154" t="s">
        <v>385</v>
      </c>
      <c r="C2154" s="1">
        <v>42265</v>
      </c>
      <c r="D2154" t="s">
        <v>400</v>
      </c>
      <c r="E2154">
        <v>13101001</v>
      </c>
      <c r="F2154" t="s">
        <v>4291</v>
      </c>
      <c r="G2154" s="4">
        <v>42643</v>
      </c>
      <c r="H2154" t="s">
        <v>66</v>
      </c>
      <c r="I2154" s="2">
        <v>5284</v>
      </c>
      <c r="J2154">
        <v>0</v>
      </c>
      <c r="K2154" s="2">
        <v>5284</v>
      </c>
      <c r="L2154" s="3">
        <v>3.2904</v>
      </c>
      <c r="M2154" s="2">
        <v>17386.473600000001</v>
      </c>
      <c r="N2154" s="3">
        <f t="array" ref="N2154">$D$4</f>
        <v>3.55</v>
      </c>
      <c r="O2154" s="2">
        <f t="array" ref="O2154">IF(Tabela_padrão__GM_CONTAS_PAGAR_ABERTOS[[#This Row],[SIGLA_MOEDA]]="US$",Tabela_padrão__GM_CONTAS_PAGAR_ABERTOS[[#This Row],[VALOR_DOCUM]]*$D$4,Tabela_padrão__GM_CONTAS_PAGAR_ABERTOS[[#This Row],[SALDO_CONVERTIDO]])</f>
        <v>18758.2</v>
      </c>
      <c r="P2154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2154" t="s">
        <v>28</v>
      </c>
      <c r="R2154" t="s">
        <v>2895</v>
      </c>
      <c r="S2154" s="1">
        <v>42557</v>
      </c>
      <c r="T2154" t="s">
        <v>4292</v>
      </c>
      <c r="U2154" s="3">
        <v>3.8921000000000001</v>
      </c>
      <c r="V2154" s="2">
        <f>Tabela_padrão__GM_CONTAS_PAGAR_ABERTOS[[#This Row],[PTAX DESEMB]]*Tabela_padrão__GM_CONTAS_PAGAR_ABERTOS[[#This Row],[VALOR_DOCUM]]</f>
        <v>20565.856400000001</v>
      </c>
    </row>
    <row r="2155" spans="1:22" hidden="1" x14ac:dyDescent="0.2">
      <c r="A2155" t="s">
        <v>45</v>
      </c>
      <c r="B2155" t="s">
        <v>18</v>
      </c>
      <c r="C2155" s="1">
        <v>41768</v>
      </c>
      <c r="D2155" t="s">
        <v>122</v>
      </c>
      <c r="E2155">
        <v>19105002</v>
      </c>
      <c r="F2155" t="s">
        <v>210</v>
      </c>
      <c r="G2155" s="4">
        <v>43420</v>
      </c>
      <c r="H2155" t="s">
        <v>21</v>
      </c>
      <c r="I2155" s="2">
        <v>5083.33</v>
      </c>
      <c r="K2155" s="2">
        <v>5083.33</v>
      </c>
      <c r="L2155" s="3">
        <v>1</v>
      </c>
      <c r="M2155" s="2">
        <v>5083.33</v>
      </c>
      <c r="N2155" s="3">
        <f t="array" ref="N2155">$D$4</f>
        <v>3.55</v>
      </c>
      <c r="O2155" s="2">
        <f t="array" ref="O2155">IF(Tabela_padrão__GM_CONTAS_PAGAR_ABERTOS[[#This Row],[SIGLA_MOEDA]]="US$",Tabela_padrão__GM_CONTAS_PAGAR_ABERTOS[[#This Row],[VALOR_DOCUM]]*$D$4,Tabela_padrão__GM_CONTAS_PAGAR_ABERTOS[[#This Row],[SALDO_CONVERTIDO]])</f>
        <v>5083.33</v>
      </c>
      <c r="P21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5" t="s">
        <v>211</v>
      </c>
      <c r="R2155" t="s">
        <v>212</v>
      </c>
      <c r="S2155" s="1">
        <v>42557</v>
      </c>
      <c r="T2155" t="s">
        <v>2784</v>
      </c>
      <c r="U2155" s="3">
        <v>2.2107000000000001</v>
      </c>
      <c r="V2155" s="2">
        <f>Tabela_padrão__GM_CONTAS_PAGAR_ABERTOS[[#This Row],[PTAX DESEMB]]*Tabela_padrão__GM_CONTAS_PAGAR_ABERTOS[[#This Row],[VALOR_DOCUM]]</f>
        <v>11237.717631</v>
      </c>
    </row>
    <row r="2156" spans="1:22" hidden="1" x14ac:dyDescent="0.2">
      <c r="A2156" t="s">
        <v>45</v>
      </c>
      <c r="B2156" t="s">
        <v>18</v>
      </c>
      <c r="C2156" s="1">
        <v>41771</v>
      </c>
      <c r="D2156" t="s">
        <v>122</v>
      </c>
      <c r="E2156">
        <v>13140001</v>
      </c>
      <c r="F2156" t="s">
        <v>214</v>
      </c>
      <c r="G2156" s="4">
        <v>43420</v>
      </c>
      <c r="H2156" t="s">
        <v>21</v>
      </c>
      <c r="I2156" s="2">
        <v>128.06</v>
      </c>
      <c r="K2156" s="2">
        <v>128.06</v>
      </c>
      <c r="L2156" s="3">
        <v>1</v>
      </c>
      <c r="M2156" s="2">
        <v>128.06</v>
      </c>
      <c r="N2156" s="3">
        <f t="array" ref="N2156">$D$4</f>
        <v>3.55</v>
      </c>
      <c r="O2156" s="2">
        <f t="array" ref="O2156">IF(Tabela_padrão__GM_CONTAS_PAGAR_ABERTOS[[#This Row],[SIGLA_MOEDA]]="US$",Tabela_padrão__GM_CONTAS_PAGAR_ABERTOS[[#This Row],[VALOR_DOCUM]]*$D$4,Tabela_padrão__GM_CONTAS_PAGAR_ABERTOS[[#This Row],[SALDO_CONVERTIDO]])</f>
        <v>128.06</v>
      </c>
      <c r="P21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6" t="s">
        <v>47</v>
      </c>
      <c r="R2156" t="s">
        <v>215</v>
      </c>
      <c r="S2156" s="1">
        <v>42557</v>
      </c>
      <c r="T2156" t="s">
        <v>3507</v>
      </c>
      <c r="U2156" s="3">
        <v>2.2191999999999998</v>
      </c>
      <c r="V2156" s="2">
        <f>Tabela_padrão__GM_CONTAS_PAGAR_ABERTOS[[#This Row],[PTAX DESEMB]]*Tabela_padrão__GM_CONTAS_PAGAR_ABERTOS[[#This Row],[VALOR_DOCUM]]</f>
        <v>284.19075199999997</v>
      </c>
    </row>
    <row r="2157" spans="1:22" hidden="1" x14ac:dyDescent="0.2">
      <c r="A2157" t="s">
        <v>45</v>
      </c>
      <c r="B2157" t="s">
        <v>18</v>
      </c>
      <c r="C2157" s="1">
        <v>41768</v>
      </c>
      <c r="D2157" t="s">
        <v>122</v>
      </c>
      <c r="E2157">
        <v>13140001</v>
      </c>
      <c r="F2157" t="s">
        <v>210</v>
      </c>
      <c r="G2157" s="4">
        <v>43420</v>
      </c>
      <c r="H2157" t="s">
        <v>21</v>
      </c>
      <c r="I2157" s="2">
        <v>79.7</v>
      </c>
      <c r="K2157" s="2">
        <v>79.7</v>
      </c>
      <c r="L2157" s="3">
        <v>1</v>
      </c>
      <c r="M2157" s="2">
        <v>79.7</v>
      </c>
      <c r="N2157" s="3">
        <f t="array" ref="N2157">$D$4</f>
        <v>3.55</v>
      </c>
      <c r="O2157" s="2">
        <f t="array" ref="O2157">IF(Tabela_padrão__GM_CONTAS_PAGAR_ABERTOS[[#This Row],[SIGLA_MOEDA]]="US$",Tabela_padrão__GM_CONTAS_PAGAR_ABERTOS[[#This Row],[VALOR_DOCUM]]*$D$4,Tabela_padrão__GM_CONTAS_PAGAR_ABERTOS[[#This Row],[SALDO_CONVERTIDO]])</f>
        <v>79.7</v>
      </c>
      <c r="P21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7" t="s">
        <v>47</v>
      </c>
      <c r="R2157" t="s">
        <v>212</v>
      </c>
      <c r="S2157" s="1">
        <v>42557</v>
      </c>
      <c r="T2157" t="s">
        <v>5617</v>
      </c>
      <c r="U2157" s="3">
        <v>2.2107000000000001</v>
      </c>
      <c r="V2157" s="2">
        <f>Tabela_padrão__GM_CONTAS_PAGAR_ABERTOS[[#This Row],[PTAX DESEMB]]*Tabela_padrão__GM_CONTAS_PAGAR_ABERTOS[[#This Row],[VALOR_DOCUM]]</f>
        <v>176.19279</v>
      </c>
    </row>
    <row r="2158" spans="1:22" hidden="1" x14ac:dyDescent="0.2">
      <c r="A2158" t="s">
        <v>17</v>
      </c>
      <c r="B2158" t="s">
        <v>18</v>
      </c>
      <c r="C2158" s="1">
        <v>42379</v>
      </c>
      <c r="D2158" t="s">
        <v>425</v>
      </c>
      <c r="E2158">
        <v>13130024</v>
      </c>
      <c r="F2158" t="s">
        <v>426</v>
      </c>
      <c r="G2158" s="4">
        <v>42714</v>
      </c>
      <c r="H2158" t="s">
        <v>21</v>
      </c>
      <c r="I2158" s="2">
        <v>200</v>
      </c>
      <c r="K2158" s="2">
        <v>200</v>
      </c>
      <c r="L2158" s="3">
        <v>1</v>
      </c>
      <c r="M2158" s="2">
        <v>200</v>
      </c>
      <c r="N2158" s="3">
        <f t="array" ref="N2158">$D$4</f>
        <v>3.55</v>
      </c>
      <c r="O2158" s="2">
        <f t="array" ref="O2158">IF(Tabela_padrão__GM_CONTAS_PAGAR_ABERTOS[[#This Row],[SIGLA_MOEDA]]="US$",Tabela_padrão__GM_CONTAS_PAGAR_ABERTOS[[#This Row],[VALOR_DOCUM]]*$D$4,Tabela_padrão__GM_CONTAS_PAGAR_ABERTOS[[#This Row],[SALDO_CONVERTIDO]])</f>
        <v>200</v>
      </c>
      <c r="P21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8" t="s">
        <v>362</v>
      </c>
      <c r="R2158" t="s">
        <v>427</v>
      </c>
      <c r="S2158" s="1">
        <v>42557</v>
      </c>
      <c r="T2158" t="s">
        <v>4296</v>
      </c>
      <c r="U2158" s="3">
        <v>4.0250000000000004</v>
      </c>
      <c r="V2158" s="2">
        <f>Tabela_padrão__GM_CONTAS_PAGAR_ABERTOS[[#This Row],[PTAX DESEMB]]*Tabela_padrão__GM_CONTAS_PAGAR_ABERTOS[[#This Row],[VALOR_DOCUM]]</f>
        <v>805.00000000000011</v>
      </c>
    </row>
    <row r="2159" spans="1:22" hidden="1" x14ac:dyDescent="0.2">
      <c r="A2159" t="s">
        <v>17</v>
      </c>
      <c r="B2159" t="s">
        <v>385</v>
      </c>
      <c r="C2159" s="1">
        <v>42374</v>
      </c>
      <c r="D2159" t="s">
        <v>433</v>
      </c>
      <c r="E2159">
        <v>13115012</v>
      </c>
      <c r="F2159" t="s">
        <v>434</v>
      </c>
      <c r="G2159" s="4">
        <v>42653</v>
      </c>
      <c r="H2159" t="s">
        <v>21</v>
      </c>
      <c r="I2159" s="2">
        <v>850</v>
      </c>
      <c r="K2159" s="2">
        <v>850</v>
      </c>
      <c r="L2159" s="3">
        <v>1</v>
      </c>
      <c r="M2159" s="2">
        <v>850</v>
      </c>
      <c r="N2159" s="3">
        <f t="array" ref="N2159">$D$4</f>
        <v>3.55</v>
      </c>
      <c r="O2159" s="2">
        <f t="array" ref="O2159">IF(Tabela_padrão__GM_CONTAS_PAGAR_ABERTOS[[#This Row],[SIGLA_MOEDA]]="US$",Tabela_padrão__GM_CONTAS_PAGAR_ABERTOS[[#This Row],[VALOR_DOCUM]]*$D$4,Tabela_padrão__GM_CONTAS_PAGAR_ABERTOS[[#This Row],[SALDO_CONVERTIDO]])</f>
        <v>850</v>
      </c>
      <c r="P21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59" t="s">
        <v>435</v>
      </c>
      <c r="R2159" t="s">
        <v>436</v>
      </c>
      <c r="S2159" s="1">
        <v>42557</v>
      </c>
      <c r="T2159" t="s">
        <v>4297</v>
      </c>
      <c r="U2159" s="3">
        <v>4.0387000000000004</v>
      </c>
      <c r="V2159" s="2">
        <f>Tabela_padrão__GM_CONTAS_PAGAR_ABERTOS[[#This Row],[PTAX DESEMB]]*Tabela_padrão__GM_CONTAS_PAGAR_ABERTOS[[#This Row],[VALOR_DOCUM]]</f>
        <v>3432.8950000000004</v>
      </c>
    </row>
    <row r="2160" spans="1:22" hidden="1" x14ac:dyDescent="0.2">
      <c r="A2160" t="s">
        <v>17</v>
      </c>
      <c r="B2160" t="s">
        <v>385</v>
      </c>
      <c r="C2160" s="1">
        <v>42374</v>
      </c>
      <c r="D2160" t="s">
        <v>433</v>
      </c>
      <c r="E2160">
        <v>13115012</v>
      </c>
      <c r="F2160" t="s">
        <v>434</v>
      </c>
      <c r="G2160" s="4">
        <v>42714</v>
      </c>
      <c r="H2160" t="s">
        <v>21</v>
      </c>
      <c r="I2160" s="2">
        <v>850</v>
      </c>
      <c r="K2160" s="2">
        <v>850</v>
      </c>
      <c r="L2160" s="3">
        <v>1</v>
      </c>
      <c r="M2160" s="2">
        <v>850</v>
      </c>
      <c r="N2160" s="3">
        <f t="array" ref="N2160">$D$4</f>
        <v>3.55</v>
      </c>
      <c r="O2160" s="2">
        <f t="array" ref="O2160">IF(Tabela_padrão__GM_CONTAS_PAGAR_ABERTOS[[#This Row],[SIGLA_MOEDA]]="US$",Tabela_padrão__GM_CONTAS_PAGAR_ABERTOS[[#This Row],[VALOR_DOCUM]]*$D$4,Tabela_padrão__GM_CONTAS_PAGAR_ABERTOS[[#This Row],[SALDO_CONVERTIDO]])</f>
        <v>850</v>
      </c>
      <c r="P21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0" t="s">
        <v>435</v>
      </c>
      <c r="R2160" t="s">
        <v>436</v>
      </c>
      <c r="S2160" s="1">
        <v>42557</v>
      </c>
      <c r="T2160" t="s">
        <v>4298</v>
      </c>
      <c r="U2160" s="3">
        <v>4.0387000000000004</v>
      </c>
      <c r="V2160" s="2">
        <f>Tabela_padrão__GM_CONTAS_PAGAR_ABERTOS[[#This Row],[PTAX DESEMB]]*Tabela_padrão__GM_CONTAS_PAGAR_ABERTOS[[#This Row],[VALOR_DOCUM]]</f>
        <v>3432.8950000000004</v>
      </c>
    </row>
    <row r="2161" spans="1:22" hidden="1" x14ac:dyDescent="0.2">
      <c r="A2161" t="s">
        <v>17</v>
      </c>
      <c r="B2161" t="s">
        <v>25</v>
      </c>
      <c r="C2161" s="1">
        <v>42374</v>
      </c>
      <c r="D2161" t="s">
        <v>360</v>
      </c>
      <c r="E2161">
        <v>13115026</v>
      </c>
      <c r="F2161" t="s">
        <v>441</v>
      </c>
      <c r="G2161" s="4">
        <v>42648</v>
      </c>
      <c r="H2161" t="s">
        <v>21</v>
      </c>
      <c r="I2161" s="2">
        <v>530</v>
      </c>
      <c r="K2161" s="2">
        <v>530</v>
      </c>
      <c r="L2161" s="3">
        <v>1</v>
      </c>
      <c r="M2161" s="2">
        <v>530</v>
      </c>
      <c r="N2161" s="3">
        <f t="array" ref="N2161">$D$4</f>
        <v>3.55</v>
      </c>
      <c r="O2161" s="2">
        <f t="array" ref="O2161">IF(Tabela_padrão__GM_CONTAS_PAGAR_ABERTOS[[#This Row],[SIGLA_MOEDA]]="US$",Tabela_padrão__GM_CONTAS_PAGAR_ABERTOS[[#This Row],[VALOR_DOCUM]]*$D$4,Tabela_padrão__GM_CONTAS_PAGAR_ABERTOS[[#This Row],[SALDO_CONVERTIDO]])</f>
        <v>530</v>
      </c>
      <c r="P21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1" t="s">
        <v>442</v>
      </c>
      <c r="R2161" t="s">
        <v>443</v>
      </c>
      <c r="S2161" s="1">
        <v>42557</v>
      </c>
      <c r="T2161" t="s">
        <v>4299</v>
      </c>
      <c r="U2161" s="3">
        <v>4.0387000000000004</v>
      </c>
      <c r="V2161" s="2">
        <f>Tabela_padrão__GM_CONTAS_PAGAR_ABERTOS[[#This Row],[PTAX DESEMB]]*Tabela_padrão__GM_CONTAS_PAGAR_ABERTOS[[#This Row],[VALOR_DOCUM]]</f>
        <v>2140.5110000000004</v>
      </c>
    </row>
    <row r="2162" spans="1:22" hidden="1" x14ac:dyDescent="0.2">
      <c r="A2162" t="s">
        <v>17</v>
      </c>
      <c r="B2162" t="s">
        <v>18</v>
      </c>
      <c r="C2162" s="1">
        <v>42374</v>
      </c>
      <c r="D2162" t="s">
        <v>452</v>
      </c>
      <c r="E2162">
        <v>13130024</v>
      </c>
      <c r="F2162" t="s">
        <v>453</v>
      </c>
      <c r="G2162" s="4">
        <v>42679</v>
      </c>
      <c r="H2162" t="s">
        <v>21</v>
      </c>
      <c r="I2162" s="2">
        <v>600</v>
      </c>
      <c r="K2162" s="2">
        <v>600</v>
      </c>
      <c r="L2162" s="3">
        <v>1</v>
      </c>
      <c r="M2162" s="2">
        <v>600</v>
      </c>
      <c r="N2162" s="3">
        <f t="array" ref="N2162">$D$4</f>
        <v>3.55</v>
      </c>
      <c r="O2162" s="2">
        <f t="array" ref="O2162">IF(Tabela_padrão__GM_CONTAS_PAGAR_ABERTOS[[#This Row],[SIGLA_MOEDA]]="US$",Tabela_padrão__GM_CONTAS_PAGAR_ABERTOS[[#This Row],[VALOR_DOCUM]]*$D$4,Tabela_padrão__GM_CONTAS_PAGAR_ABERTOS[[#This Row],[SALDO_CONVERTIDO]])</f>
        <v>600</v>
      </c>
      <c r="P21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2" t="s">
        <v>362</v>
      </c>
      <c r="R2162" t="s">
        <v>454</v>
      </c>
      <c r="S2162" s="1">
        <v>42557</v>
      </c>
      <c r="T2162" t="s">
        <v>4300</v>
      </c>
      <c r="U2162" s="3">
        <v>4.0387000000000004</v>
      </c>
      <c r="V2162" s="2">
        <f>Tabela_padrão__GM_CONTAS_PAGAR_ABERTOS[[#This Row],[PTAX DESEMB]]*Tabela_padrão__GM_CONTAS_PAGAR_ABERTOS[[#This Row],[VALOR_DOCUM]]</f>
        <v>2423.2200000000003</v>
      </c>
    </row>
    <row r="2163" spans="1:22" hidden="1" x14ac:dyDescent="0.2">
      <c r="A2163" t="s">
        <v>17</v>
      </c>
      <c r="B2163" t="s">
        <v>18</v>
      </c>
      <c r="C2163" s="1">
        <v>42374</v>
      </c>
      <c r="D2163" t="s">
        <v>1374</v>
      </c>
      <c r="E2163">
        <v>13130010</v>
      </c>
      <c r="F2163" t="s">
        <v>430</v>
      </c>
      <c r="G2163" s="4">
        <v>42607</v>
      </c>
      <c r="H2163" t="s">
        <v>21</v>
      </c>
      <c r="I2163" s="2">
        <v>1500</v>
      </c>
      <c r="K2163" s="2">
        <v>1500</v>
      </c>
      <c r="L2163" s="3">
        <v>1</v>
      </c>
      <c r="M2163" s="2">
        <v>1500</v>
      </c>
      <c r="N2163" s="3">
        <f t="array" ref="N2163">$D$4</f>
        <v>3.55</v>
      </c>
      <c r="O2163" s="2">
        <f t="array" ref="O2163">IF(Tabela_padrão__GM_CONTAS_PAGAR_ABERTOS[[#This Row],[SIGLA_MOEDA]]="US$",Tabela_padrão__GM_CONTAS_PAGAR_ABERTOS[[#This Row],[VALOR_DOCUM]]*$D$4,Tabela_padrão__GM_CONTAS_PAGAR_ABERTOS[[#This Row],[SALDO_CONVERTIDO]])</f>
        <v>1500</v>
      </c>
      <c r="P21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3" t="s">
        <v>1375</v>
      </c>
      <c r="R2163" t="s">
        <v>1376</v>
      </c>
      <c r="S2163" s="1">
        <v>42557</v>
      </c>
      <c r="T2163" t="s">
        <v>4301</v>
      </c>
      <c r="U2163" s="3">
        <v>4.0387000000000004</v>
      </c>
      <c r="V2163" s="2">
        <f>Tabela_padrão__GM_CONTAS_PAGAR_ABERTOS[[#This Row],[PTAX DESEMB]]*Tabela_padrão__GM_CONTAS_PAGAR_ABERTOS[[#This Row],[VALOR_DOCUM]]</f>
        <v>6058.05</v>
      </c>
    </row>
    <row r="2164" spans="1:22" hidden="1" x14ac:dyDescent="0.2">
      <c r="A2164" t="s">
        <v>17</v>
      </c>
      <c r="B2164" t="s">
        <v>18</v>
      </c>
      <c r="C2164" s="1">
        <v>42374</v>
      </c>
      <c r="D2164" t="s">
        <v>1374</v>
      </c>
      <c r="E2164">
        <v>13130010</v>
      </c>
      <c r="F2164" t="s">
        <v>430</v>
      </c>
      <c r="G2164" s="4">
        <v>42638</v>
      </c>
      <c r="H2164" t="s">
        <v>21</v>
      </c>
      <c r="I2164" s="2">
        <v>1500</v>
      </c>
      <c r="K2164" s="2">
        <v>1500</v>
      </c>
      <c r="L2164" s="3">
        <v>1</v>
      </c>
      <c r="M2164" s="2">
        <v>1500</v>
      </c>
      <c r="N2164" s="3">
        <f t="array" ref="N2164">$D$4</f>
        <v>3.55</v>
      </c>
      <c r="O2164" s="2">
        <f t="array" ref="O2164">IF(Tabela_padrão__GM_CONTAS_PAGAR_ABERTOS[[#This Row],[SIGLA_MOEDA]]="US$",Tabela_padrão__GM_CONTAS_PAGAR_ABERTOS[[#This Row],[VALOR_DOCUM]]*$D$4,Tabela_padrão__GM_CONTAS_PAGAR_ABERTOS[[#This Row],[SALDO_CONVERTIDO]])</f>
        <v>1500</v>
      </c>
      <c r="P21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4" t="s">
        <v>1375</v>
      </c>
      <c r="R2164" t="s">
        <v>1376</v>
      </c>
      <c r="S2164" s="1">
        <v>42557</v>
      </c>
      <c r="T2164" t="s">
        <v>4302</v>
      </c>
      <c r="U2164" s="3">
        <v>4.0387000000000004</v>
      </c>
      <c r="V2164" s="2">
        <f>Tabela_padrão__GM_CONTAS_PAGAR_ABERTOS[[#This Row],[PTAX DESEMB]]*Tabela_padrão__GM_CONTAS_PAGAR_ABERTOS[[#This Row],[VALOR_DOCUM]]</f>
        <v>6058.05</v>
      </c>
    </row>
    <row r="2165" spans="1:22" hidden="1" x14ac:dyDescent="0.2">
      <c r="A2165" t="s">
        <v>17</v>
      </c>
      <c r="B2165" t="s">
        <v>18</v>
      </c>
      <c r="C2165" s="1">
        <v>42374</v>
      </c>
      <c r="D2165" t="s">
        <v>56</v>
      </c>
      <c r="E2165">
        <v>13130017</v>
      </c>
      <c r="F2165" t="s">
        <v>2917</v>
      </c>
      <c r="G2165" s="4">
        <v>42618</v>
      </c>
      <c r="H2165" t="s">
        <v>21</v>
      </c>
      <c r="I2165" s="2">
        <v>709.2</v>
      </c>
      <c r="K2165" s="2">
        <v>709.2</v>
      </c>
      <c r="L2165" s="3">
        <v>1</v>
      </c>
      <c r="M2165" s="2">
        <v>709.2</v>
      </c>
      <c r="N2165" s="3">
        <f t="array" ref="N2165">$D$4</f>
        <v>3.55</v>
      </c>
      <c r="O2165" s="2">
        <f t="array" ref="O2165">IF(Tabela_padrão__GM_CONTAS_PAGAR_ABERTOS[[#This Row],[SIGLA_MOEDA]]="US$",Tabela_padrão__GM_CONTAS_PAGAR_ABERTOS[[#This Row],[VALOR_DOCUM]]*$D$4,Tabela_padrão__GM_CONTAS_PAGAR_ABERTOS[[#This Row],[SALDO_CONVERTIDO]])</f>
        <v>709.2</v>
      </c>
      <c r="P21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5" t="s">
        <v>458</v>
      </c>
      <c r="R2165" t="s">
        <v>2918</v>
      </c>
      <c r="S2165" s="1">
        <v>42557</v>
      </c>
      <c r="T2165" t="s">
        <v>4303</v>
      </c>
      <c r="U2165" s="3">
        <v>4.0387000000000004</v>
      </c>
      <c r="V2165" s="2">
        <f>Tabela_padrão__GM_CONTAS_PAGAR_ABERTOS[[#This Row],[PTAX DESEMB]]*Tabela_padrão__GM_CONTAS_PAGAR_ABERTOS[[#This Row],[VALOR_DOCUM]]</f>
        <v>2864.2460400000004</v>
      </c>
    </row>
    <row r="2166" spans="1:22" hidden="1" x14ac:dyDescent="0.2">
      <c r="A2166" t="s">
        <v>17</v>
      </c>
      <c r="B2166" t="s">
        <v>160</v>
      </c>
      <c r="C2166" s="1">
        <v>42387</v>
      </c>
      <c r="D2166" t="s">
        <v>4304</v>
      </c>
      <c r="E2166">
        <v>13101001</v>
      </c>
      <c r="F2166" t="s">
        <v>4305</v>
      </c>
      <c r="G2166" s="4">
        <v>42614</v>
      </c>
      <c r="H2166" t="s">
        <v>21</v>
      </c>
      <c r="I2166" s="2">
        <v>36990</v>
      </c>
      <c r="J2166">
        <v>0</v>
      </c>
      <c r="K2166" s="2">
        <v>36990</v>
      </c>
      <c r="L2166" s="3">
        <v>1</v>
      </c>
      <c r="M2166" s="2">
        <v>36990</v>
      </c>
      <c r="N2166" s="3">
        <f t="array" ref="N2166">$D$4</f>
        <v>3.55</v>
      </c>
      <c r="O2166" s="2">
        <f t="array" ref="O2166">IF(Tabela_padrão__GM_CONTAS_PAGAR_ABERTOS[[#This Row],[SIGLA_MOEDA]]="US$",Tabela_padrão__GM_CONTAS_PAGAR_ABERTOS[[#This Row],[VALOR_DOCUM]]*$D$4,Tabela_padrão__GM_CONTAS_PAGAR_ABERTOS[[#This Row],[SALDO_CONVERTIDO]])</f>
        <v>36990</v>
      </c>
      <c r="P21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6" t="s">
        <v>28</v>
      </c>
      <c r="R2166" t="s">
        <v>2939</v>
      </c>
      <c r="S2166" s="1">
        <v>42557</v>
      </c>
      <c r="T2166" t="s">
        <v>4306</v>
      </c>
      <c r="U2166" s="3">
        <v>4.0401999999999996</v>
      </c>
      <c r="V2166" s="2">
        <f>Tabela_padrão__GM_CONTAS_PAGAR_ABERTOS[[#This Row],[PTAX DESEMB]]*Tabela_padrão__GM_CONTAS_PAGAR_ABERTOS[[#This Row],[VALOR_DOCUM]]</f>
        <v>149446.99799999999</v>
      </c>
    </row>
    <row r="2167" spans="1:22" hidden="1" x14ac:dyDescent="0.2">
      <c r="A2167" t="s">
        <v>17</v>
      </c>
      <c r="B2167" t="s">
        <v>18</v>
      </c>
      <c r="C2167" s="1">
        <v>42376</v>
      </c>
      <c r="D2167" t="s">
        <v>286</v>
      </c>
      <c r="E2167">
        <v>13180001</v>
      </c>
      <c r="F2167" t="s">
        <v>413</v>
      </c>
      <c r="G2167" s="4">
        <v>42648</v>
      </c>
      <c r="H2167" t="s">
        <v>21</v>
      </c>
      <c r="I2167" s="2">
        <v>30000</v>
      </c>
      <c r="K2167" s="2">
        <v>30000</v>
      </c>
      <c r="L2167" s="3">
        <v>1</v>
      </c>
      <c r="M2167" s="2">
        <v>30000</v>
      </c>
      <c r="N2167" s="3">
        <f t="array" ref="N2167">$D$4</f>
        <v>3.55</v>
      </c>
      <c r="O2167" s="2">
        <f t="array" ref="O2167">IF(Tabela_padrão__GM_CONTAS_PAGAR_ABERTOS[[#This Row],[SIGLA_MOEDA]]="US$",Tabela_padrão__GM_CONTAS_PAGAR_ABERTOS[[#This Row],[VALOR_DOCUM]]*$D$4,Tabela_padrão__GM_CONTAS_PAGAR_ABERTOS[[#This Row],[SALDO_CONVERTIDO]])</f>
        <v>30000</v>
      </c>
      <c r="P21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7" t="s">
        <v>414</v>
      </c>
      <c r="R2167" t="s">
        <v>1378</v>
      </c>
      <c r="S2167" s="1">
        <v>42557</v>
      </c>
      <c r="T2167" t="s">
        <v>4307</v>
      </c>
      <c r="U2167" s="3">
        <v>4.0303000000000004</v>
      </c>
      <c r="V2167" s="2">
        <f>Tabela_padrão__GM_CONTAS_PAGAR_ABERTOS[[#This Row],[PTAX DESEMB]]*Tabela_padrão__GM_CONTAS_PAGAR_ABERTOS[[#This Row],[VALOR_DOCUM]]</f>
        <v>120909.00000000001</v>
      </c>
    </row>
    <row r="2168" spans="1:22" hidden="1" x14ac:dyDescent="0.2">
      <c r="A2168" t="s">
        <v>17</v>
      </c>
      <c r="B2168" t="s">
        <v>18</v>
      </c>
      <c r="C2168" s="1">
        <v>42376</v>
      </c>
      <c r="D2168" t="s">
        <v>2188</v>
      </c>
      <c r="E2168">
        <v>13180005</v>
      </c>
      <c r="F2168" t="s">
        <v>413</v>
      </c>
      <c r="G2168" s="4">
        <v>42618</v>
      </c>
      <c r="H2168" t="s">
        <v>21</v>
      </c>
      <c r="I2168" s="2">
        <v>30000</v>
      </c>
      <c r="K2168" s="2">
        <v>30000</v>
      </c>
      <c r="L2168" s="3">
        <v>1</v>
      </c>
      <c r="M2168" s="2">
        <v>30000</v>
      </c>
      <c r="N2168" s="3">
        <f t="array" ref="N2168">$D$4</f>
        <v>3.55</v>
      </c>
      <c r="O2168" s="2">
        <f t="array" ref="O2168">IF(Tabela_padrão__GM_CONTAS_PAGAR_ABERTOS[[#This Row],[SIGLA_MOEDA]]="US$",Tabela_padrão__GM_CONTAS_PAGAR_ABERTOS[[#This Row],[VALOR_DOCUM]]*$D$4,Tabela_padrão__GM_CONTAS_PAGAR_ABERTOS[[#This Row],[SALDO_CONVERTIDO]])</f>
        <v>30000</v>
      </c>
      <c r="P21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8" t="s">
        <v>414</v>
      </c>
      <c r="R2168" t="s">
        <v>2189</v>
      </c>
      <c r="S2168" s="1">
        <v>42557</v>
      </c>
      <c r="T2168" t="s">
        <v>4308</v>
      </c>
      <c r="U2168" s="3">
        <v>4.0303000000000004</v>
      </c>
      <c r="V2168" s="2">
        <f>Tabela_padrão__GM_CONTAS_PAGAR_ABERTOS[[#This Row],[PTAX DESEMB]]*Tabela_padrão__GM_CONTAS_PAGAR_ABERTOS[[#This Row],[VALOR_DOCUM]]</f>
        <v>120909.00000000001</v>
      </c>
    </row>
    <row r="2169" spans="1:22" hidden="1" x14ac:dyDescent="0.2">
      <c r="A2169" t="s">
        <v>17</v>
      </c>
      <c r="B2169" t="s">
        <v>80</v>
      </c>
      <c r="C2169" s="1">
        <v>42398</v>
      </c>
      <c r="D2169" t="s">
        <v>855</v>
      </c>
      <c r="E2169">
        <v>13101001</v>
      </c>
      <c r="F2169" t="s">
        <v>4309</v>
      </c>
      <c r="G2169" s="4">
        <v>42490</v>
      </c>
      <c r="H2169" t="s">
        <v>21</v>
      </c>
      <c r="I2169" s="2">
        <v>4200</v>
      </c>
      <c r="J2169">
        <v>0</v>
      </c>
      <c r="K2169" s="2">
        <v>4200</v>
      </c>
      <c r="L2169" s="3">
        <v>1</v>
      </c>
      <c r="M2169" s="2">
        <v>4200</v>
      </c>
      <c r="N2169" s="3">
        <f t="array" ref="N2169">$D$4</f>
        <v>3.55</v>
      </c>
      <c r="O2169" s="2">
        <f t="array" ref="O2169">IF(Tabela_padrão__GM_CONTAS_PAGAR_ABERTOS[[#This Row],[SIGLA_MOEDA]]="US$",Tabela_padrão__GM_CONTAS_PAGAR_ABERTOS[[#This Row],[VALOR_DOCUM]]*$D$4,Tabela_padrão__GM_CONTAS_PAGAR_ABERTOS[[#This Row],[SALDO_CONVERTIDO]])</f>
        <v>4200</v>
      </c>
      <c r="P21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69" t="s">
        <v>28</v>
      </c>
      <c r="R2169" t="s">
        <v>2939</v>
      </c>
      <c r="S2169" s="1">
        <v>42557</v>
      </c>
      <c r="T2169" t="s">
        <v>4310</v>
      </c>
      <c r="U2169" s="3">
        <v>4.0838000000000001</v>
      </c>
      <c r="V2169" s="2">
        <f>Tabela_padrão__GM_CONTAS_PAGAR_ABERTOS[[#This Row],[PTAX DESEMB]]*Tabela_padrão__GM_CONTAS_PAGAR_ABERTOS[[#This Row],[VALOR_DOCUM]]</f>
        <v>17151.96</v>
      </c>
    </row>
    <row r="2170" spans="1:22" hidden="1" x14ac:dyDescent="0.2">
      <c r="A2170" t="s">
        <v>17</v>
      </c>
      <c r="B2170" t="s">
        <v>18</v>
      </c>
      <c r="C2170" s="1">
        <v>42403</v>
      </c>
      <c r="D2170" t="s">
        <v>4311</v>
      </c>
      <c r="E2170">
        <v>19105029</v>
      </c>
      <c r="F2170" t="s">
        <v>4312</v>
      </c>
      <c r="G2170" s="4">
        <v>42646</v>
      </c>
      <c r="H2170" t="s">
        <v>21</v>
      </c>
      <c r="I2170" s="2">
        <v>46042.5</v>
      </c>
      <c r="K2170" s="2">
        <v>46042.5</v>
      </c>
      <c r="L2170" s="3">
        <v>1</v>
      </c>
      <c r="M2170" s="2">
        <v>46042.5</v>
      </c>
      <c r="N2170" s="3">
        <f t="array" ref="N2170">$D$4</f>
        <v>3.55</v>
      </c>
      <c r="O2170" s="2">
        <f t="array" ref="O2170">IF(Tabela_padrão__GM_CONTAS_PAGAR_ABERTOS[[#This Row],[SIGLA_MOEDA]]="US$",Tabela_padrão__GM_CONTAS_PAGAR_ABERTOS[[#This Row],[VALOR_DOCUM]]*$D$4,Tabela_padrão__GM_CONTAS_PAGAR_ABERTOS[[#This Row],[SALDO_CONVERTIDO]])</f>
        <v>46042.5</v>
      </c>
      <c r="P21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0" t="s">
        <v>338</v>
      </c>
      <c r="R2170" t="s">
        <v>4313</v>
      </c>
      <c r="S2170" s="1">
        <v>42557</v>
      </c>
      <c r="T2170" t="s">
        <v>4314</v>
      </c>
      <c r="U2170" s="3">
        <v>3.9918999999999998</v>
      </c>
      <c r="V2170" s="2">
        <f>Tabela_padrão__GM_CONTAS_PAGAR_ABERTOS[[#This Row],[PTAX DESEMB]]*Tabela_padrão__GM_CONTAS_PAGAR_ABERTOS[[#This Row],[VALOR_DOCUM]]</f>
        <v>183797.05575</v>
      </c>
    </row>
    <row r="2171" spans="1:22" hidden="1" x14ac:dyDescent="0.2">
      <c r="A2171" t="s">
        <v>17</v>
      </c>
      <c r="B2171" t="s">
        <v>202</v>
      </c>
      <c r="C2171" s="1">
        <v>42395</v>
      </c>
      <c r="D2171" t="s">
        <v>456</v>
      </c>
      <c r="E2171">
        <v>13115011</v>
      </c>
      <c r="F2171" t="s">
        <v>457</v>
      </c>
      <c r="G2171" s="4">
        <v>42686</v>
      </c>
      <c r="H2171" t="s">
        <v>21</v>
      </c>
      <c r="I2171" s="2">
        <v>2000</v>
      </c>
      <c r="K2171" s="2">
        <v>2000</v>
      </c>
      <c r="L2171" s="3">
        <v>1</v>
      </c>
      <c r="M2171" s="2">
        <v>2000</v>
      </c>
      <c r="N2171" s="3">
        <f t="array" ref="N2171">$D$4</f>
        <v>3.55</v>
      </c>
      <c r="O2171" s="2">
        <f t="array" ref="O2171">IF(Tabela_padrão__GM_CONTAS_PAGAR_ABERTOS[[#This Row],[SIGLA_MOEDA]]="US$",Tabela_padrão__GM_CONTAS_PAGAR_ABERTOS[[#This Row],[VALOR_DOCUM]]*$D$4,Tabela_padrão__GM_CONTAS_PAGAR_ABERTOS[[#This Row],[SALDO_CONVERTIDO]])</f>
        <v>2000</v>
      </c>
      <c r="P21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1" t="s">
        <v>458</v>
      </c>
      <c r="R2171" t="s">
        <v>459</v>
      </c>
      <c r="S2171" s="1">
        <v>42557</v>
      </c>
      <c r="T2171" t="s">
        <v>4315</v>
      </c>
      <c r="U2171" s="3">
        <v>4.1002000000000001</v>
      </c>
      <c r="V2171" s="2">
        <f>Tabela_padrão__GM_CONTAS_PAGAR_ABERTOS[[#This Row],[PTAX DESEMB]]*Tabela_padrão__GM_CONTAS_PAGAR_ABERTOS[[#This Row],[VALOR_DOCUM]]</f>
        <v>8200.4</v>
      </c>
    </row>
    <row r="2172" spans="1:22" hidden="1" x14ac:dyDescent="0.2">
      <c r="A2172" t="s">
        <v>17</v>
      </c>
      <c r="B2172" t="s">
        <v>202</v>
      </c>
      <c r="C2172" s="1">
        <v>42395</v>
      </c>
      <c r="D2172" t="s">
        <v>456</v>
      </c>
      <c r="E2172">
        <v>13115011</v>
      </c>
      <c r="F2172" t="s">
        <v>457</v>
      </c>
      <c r="G2172" s="4">
        <v>42716</v>
      </c>
      <c r="H2172" t="s">
        <v>21</v>
      </c>
      <c r="I2172" s="2">
        <v>2000</v>
      </c>
      <c r="K2172" s="2">
        <v>2000</v>
      </c>
      <c r="L2172" s="3">
        <v>1</v>
      </c>
      <c r="M2172" s="2">
        <v>2000</v>
      </c>
      <c r="N2172" s="3">
        <f t="array" ref="N2172">$D$4</f>
        <v>3.55</v>
      </c>
      <c r="O2172" s="2">
        <f t="array" ref="O2172">IF(Tabela_padrão__GM_CONTAS_PAGAR_ABERTOS[[#This Row],[SIGLA_MOEDA]]="US$",Tabela_padrão__GM_CONTAS_PAGAR_ABERTOS[[#This Row],[VALOR_DOCUM]]*$D$4,Tabela_padrão__GM_CONTAS_PAGAR_ABERTOS[[#This Row],[SALDO_CONVERTIDO]])</f>
        <v>2000</v>
      </c>
      <c r="P21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2" t="s">
        <v>458</v>
      </c>
      <c r="R2172" t="s">
        <v>459</v>
      </c>
      <c r="S2172" s="1">
        <v>42557</v>
      </c>
      <c r="T2172" t="s">
        <v>4316</v>
      </c>
      <c r="U2172" s="3">
        <v>4.1002000000000001</v>
      </c>
      <c r="V2172" s="2">
        <f>Tabela_padrão__GM_CONTAS_PAGAR_ABERTOS[[#This Row],[PTAX DESEMB]]*Tabela_padrão__GM_CONTAS_PAGAR_ABERTOS[[#This Row],[VALOR_DOCUM]]</f>
        <v>8200.4</v>
      </c>
    </row>
    <row r="2173" spans="1:22" hidden="1" x14ac:dyDescent="0.2">
      <c r="A2173" t="s">
        <v>17</v>
      </c>
      <c r="B2173" t="s">
        <v>18</v>
      </c>
      <c r="C2173" s="1">
        <v>42395</v>
      </c>
      <c r="D2173" t="s">
        <v>461</v>
      </c>
      <c r="E2173">
        <v>13130007</v>
      </c>
      <c r="F2173" t="s">
        <v>462</v>
      </c>
      <c r="G2173" s="4">
        <v>42740</v>
      </c>
      <c r="H2173" t="s">
        <v>21</v>
      </c>
      <c r="I2173" s="2">
        <v>550</v>
      </c>
      <c r="K2173" s="2">
        <v>550</v>
      </c>
      <c r="L2173" s="3">
        <v>1</v>
      </c>
      <c r="M2173" s="2">
        <v>550</v>
      </c>
      <c r="N2173" s="3">
        <f t="array" ref="N2173">$D$4</f>
        <v>3.55</v>
      </c>
      <c r="O2173" s="2">
        <f t="array" ref="O2173">IF(Tabela_padrão__GM_CONTAS_PAGAR_ABERTOS[[#This Row],[SIGLA_MOEDA]]="US$",Tabela_padrão__GM_CONTAS_PAGAR_ABERTOS[[#This Row],[VALOR_DOCUM]]*$D$4,Tabela_padrão__GM_CONTAS_PAGAR_ABERTOS[[#This Row],[SALDO_CONVERTIDO]])</f>
        <v>550</v>
      </c>
      <c r="P21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3" t="s">
        <v>463</v>
      </c>
      <c r="R2173" t="s">
        <v>464</v>
      </c>
      <c r="S2173" s="1">
        <v>42557</v>
      </c>
      <c r="T2173" t="s">
        <v>4317</v>
      </c>
      <c r="U2173" s="3">
        <v>4.1002000000000001</v>
      </c>
      <c r="V2173" s="2">
        <f>Tabela_padrão__GM_CONTAS_PAGAR_ABERTOS[[#This Row],[PTAX DESEMB]]*Tabela_padrão__GM_CONTAS_PAGAR_ABERTOS[[#This Row],[VALOR_DOCUM]]</f>
        <v>2255.11</v>
      </c>
    </row>
    <row r="2174" spans="1:22" hidden="1" x14ac:dyDescent="0.2">
      <c r="A2174" t="s">
        <v>17</v>
      </c>
      <c r="B2174" t="s">
        <v>18</v>
      </c>
      <c r="C2174" s="1">
        <v>42395</v>
      </c>
      <c r="D2174" t="s">
        <v>461</v>
      </c>
      <c r="E2174">
        <v>13130007</v>
      </c>
      <c r="F2174" t="s">
        <v>4318</v>
      </c>
      <c r="G2174" s="4">
        <v>42639</v>
      </c>
      <c r="H2174" t="s">
        <v>21</v>
      </c>
      <c r="I2174" s="2">
        <v>232.5</v>
      </c>
      <c r="K2174" s="2">
        <v>232.5</v>
      </c>
      <c r="L2174" s="3">
        <v>1</v>
      </c>
      <c r="M2174" s="2">
        <v>232.5</v>
      </c>
      <c r="N2174" s="3">
        <f t="array" ref="N2174">$D$4</f>
        <v>3.55</v>
      </c>
      <c r="O2174" s="2">
        <f t="array" ref="O2174">IF(Tabela_padrão__GM_CONTAS_PAGAR_ABERTOS[[#This Row],[SIGLA_MOEDA]]="US$",Tabela_padrão__GM_CONTAS_PAGAR_ABERTOS[[#This Row],[VALOR_DOCUM]]*$D$4,Tabela_padrão__GM_CONTAS_PAGAR_ABERTOS[[#This Row],[SALDO_CONVERTIDO]])</f>
        <v>232.5</v>
      </c>
      <c r="P21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4" t="s">
        <v>463</v>
      </c>
      <c r="R2174" t="s">
        <v>4319</v>
      </c>
      <c r="S2174" s="1">
        <v>42557</v>
      </c>
      <c r="T2174" t="s">
        <v>4320</v>
      </c>
      <c r="U2174" s="3">
        <v>4.1002000000000001</v>
      </c>
      <c r="V2174" s="2">
        <f>Tabela_padrão__GM_CONTAS_PAGAR_ABERTOS[[#This Row],[PTAX DESEMB]]*Tabela_padrão__GM_CONTAS_PAGAR_ABERTOS[[#This Row],[VALOR_DOCUM]]</f>
        <v>953.29650000000004</v>
      </c>
    </row>
    <row r="2175" spans="1:22" hidden="1" x14ac:dyDescent="0.2">
      <c r="A2175" t="s">
        <v>17</v>
      </c>
      <c r="B2175" t="s">
        <v>18</v>
      </c>
      <c r="C2175" s="1">
        <v>42398</v>
      </c>
      <c r="D2175" t="s">
        <v>470</v>
      </c>
      <c r="E2175">
        <v>19105029</v>
      </c>
      <c r="F2175" t="s">
        <v>1383</v>
      </c>
      <c r="G2175" s="4">
        <v>42653</v>
      </c>
      <c r="H2175" t="s">
        <v>21</v>
      </c>
      <c r="I2175" s="2">
        <v>26700</v>
      </c>
      <c r="K2175" s="2">
        <v>26700</v>
      </c>
      <c r="L2175" s="3">
        <v>1</v>
      </c>
      <c r="M2175" s="2">
        <v>26700</v>
      </c>
      <c r="N2175" s="3">
        <f t="array" ref="N2175">$D$4</f>
        <v>3.55</v>
      </c>
      <c r="O2175" s="2">
        <f t="array" ref="O2175">IF(Tabela_padrão__GM_CONTAS_PAGAR_ABERTOS[[#This Row],[SIGLA_MOEDA]]="US$",Tabela_padrão__GM_CONTAS_PAGAR_ABERTOS[[#This Row],[VALOR_DOCUM]]*$D$4,Tabela_padrão__GM_CONTAS_PAGAR_ABERTOS[[#This Row],[SALDO_CONVERTIDO]])</f>
        <v>26700</v>
      </c>
      <c r="P21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5" t="s">
        <v>338</v>
      </c>
      <c r="R2175" t="s">
        <v>1384</v>
      </c>
      <c r="S2175" s="1">
        <v>42557</v>
      </c>
      <c r="T2175" t="s">
        <v>4321</v>
      </c>
      <c r="U2175" s="3">
        <v>4.0838000000000001</v>
      </c>
      <c r="V2175" s="2">
        <f>Tabela_padrão__GM_CONTAS_PAGAR_ABERTOS[[#This Row],[PTAX DESEMB]]*Tabela_padrão__GM_CONTAS_PAGAR_ABERTOS[[#This Row],[VALOR_DOCUM]]</f>
        <v>109037.46</v>
      </c>
    </row>
    <row r="2176" spans="1:22" hidden="1" x14ac:dyDescent="0.2">
      <c r="A2176" t="s">
        <v>17</v>
      </c>
      <c r="B2176" t="s">
        <v>330</v>
      </c>
      <c r="C2176" s="1">
        <v>42412</v>
      </c>
      <c r="D2176" t="s">
        <v>466</v>
      </c>
      <c r="E2176">
        <v>13103006</v>
      </c>
      <c r="F2176" t="s">
        <v>1387</v>
      </c>
      <c r="G2176" s="4">
        <v>42698</v>
      </c>
      <c r="H2176" t="s">
        <v>21</v>
      </c>
      <c r="I2176" s="2">
        <v>1265.48</v>
      </c>
      <c r="K2176" s="2">
        <v>1265.48</v>
      </c>
      <c r="L2176" s="3">
        <v>1</v>
      </c>
      <c r="M2176" s="2">
        <v>1265.48</v>
      </c>
      <c r="N2176" s="3">
        <f t="array" ref="N2176">$D$4</f>
        <v>3.55</v>
      </c>
      <c r="O2176" s="2">
        <f t="array" ref="O2176">IF(Tabela_padrão__GM_CONTAS_PAGAR_ABERTOS[[#This Row],[SIGLA_MOEDA]]="US$",Tabela_padrão__GM_CONTAS_PAGAR_ABERTOS[[#This Row],[VALOR_DOCUM]]*$D$4,Tabela_padrão__GM_CONTAS_PAGAR_ABERTOS[[#This Row],[SALDO_CONVERTIDO]])</f>
        <v>1265.48</v>
      </c>
      <c r="P21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6" t="s">
        <v>28</v>
      </c>
      <c r="S2176" s="1">
        <v>42557</v>
      </c>
      <c r="T2176" t="s">
        <v>4322</v>
      </c>
      <c r="U2176" s="3">
        <v>3.9641999999999999</v>
      </c>
      <c r="V2176" s="2">
        <f>Tabela_padrão__GM_CONTAS_PAGAR_ABERTOS[[#This Row],[PTAX DESEMB]]*Tabela_padrão__GM_CONTAS_PAGAR_ABERTOS[[#This Row],[VALOR_DOCUM]]</f>
        <v>5016.6158160000005</v>
      </c>
    </row>
    <row r="2177" spans="1:22" hidden="1" x14ac:dyDescent="0.2">
      <c r="A2177" t="s">
        <v>17</v>
      </c>
      <c r="B2177" t="s">
        <v>330</v>
      </c>
      <c r="C2177" s="1">
        <v>42412</v>
      </c>
      <c r="D2177" t="s">
        <v>466</v>
      </c>
      <c r="E2177">
        <v>13103006</v>
      </c>
      <c r="F2177" t="s">
        <v>1387</v>
      </c>
      <c r="G2177" s="4">
        <v>42849</v>
      </c>
      <c r="H2177" t="s">
        <v>21</v>
      </c>
      <c r="I2177" s="2">
        <v>1265.49</v>
      </c>
      <c r="K2177" s="2">
        <v>1265.49</v>
      </c>
      <c r="L2177" s="3">
        <v>1</v>
      </c>
      <c r="M2177" s="2">
        <v>1265.49</v>
      </c>
      <c r="N2177" s="3">
        <f t="array" ref="N2177">$D$4</f>
        <v>3.55</v>
      </c>
      <c r="O2177" s="2">
        <f t="array" ref="O2177">IF(Tabela_padrão__GM_CONTAS_PAGAR_ABERTOS[[#This Row],[SIGLA_MOEDA]]="US$",Tabela_padrão__GM_CONTAS_PAGAR_ABERTOS[[#This Row],[VALOR_DOCUM]]*$D$4,Tabela_padrão__GM_CONTAS_PAGAR_ABERTOS[[#This Row],[SALDO_CONVERTIDO]])</f>
        <v>1265.49</v>
      </c>
      <c r="P21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7" t="s">
        <v>28</v>
      </c>
      <c r="S2177" s="1">
        <v>42557</v>
      </c>
      <c r="T2177" t="s">
        <v>4323</v>
      </c>
      <c r="U2177" s="3">
        <v>3.9641999999999999</v>
      </c>
      <c r="V2177" s="2">
        <f>Tabela_padrão__GM_CONTAS_PAGAR_ABERTOS[[#This Row],[PTAX DESEMB]]*Tabela_padrão__GM_CONTAS_PAGAR_ABERTOS[[#This Row],[VALOR_DOCUM]]</f>
        <v>5016.6554580000002</v>
      </c>
    </row>
    <row r="2178" spans="1:22" hidden="1" x14ac:dyDescent="0.2">
      <c r="A2178" t="s">
        <v>17</v>
      </c>
      <c r="B2178" t="s">
        <v>25</v>
      </c>
      <c r="C2178" s="1">
        <v>42398</v>
      </c>
      <c r="D2178" t="s">
        <v>4324</v>
      </c>
      <c r="E2178">
        <v>13101001</v>
      </c>
      <c r="F2178" t="s">
        <v>4325</v>
      </c>
      <c r="G2178" s="4">
        <v>42628</v>
      </c>
      <c r="H2178" t="s">
        <v>66</v>
      </c>
      <c r="I2178" s="2">
        <v>75900</v>
      </c>
      <c r="J2178">
        <v>0</v>
      </c>
      <c r="K2178" s="2">
        <v>75900</v>
      </c>
      <c r="L2178" s="3">
        <v>3.2904</v>
      </c>
      <c r="M2178" s="2">
        <v>249741.36</v>
      </c>
      <c r="N2178" s="3">
        <f t="array" ref="N2178">$D$4</f>
        <v>3.55</v>
      </c>
      <c r="O2178" s="2">
        <f t="array" ref="O2178">IF(Tabela_padrão__GM_CONTAS_PAGAR_ABERTOS[[#This Row],[SIGLA_MOEDA]]="US$",Tabela_padrão__GM_CONTAS_PAGAR_ABERTOS[[#This Row],[VALOR_DOCUM]]*$D$4,Tabela_padrão__GM_CONTAS_PAGAR_ABERTOS[[#This Row],[SALDO_CONVERTIDO]])</f>
        <v>269445</v>
      </c>
      <c r="P2178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2178" t="s">
        <v>28</v>
      </c>
      <c r="R2178" t="s">
        <v>2939</v>
      </c>
      <c r="S2178" s="1">
        <v>42557</v>
      </c>
      <c r="T2178" t="s">
        <v>4326</v>
      </c>
      <c r="U2178" s="3">
        <v>4.0838000000000001</v>
      </c>
      <c r="V2178" s="2">
        <f>Tabela_padrão__GM_CONTAS_PAGAR_ABERTOS[[#This Row],[PTAX DESEMB]]*Tabela_padrão__GM_CONTAS_PAGAR_ABERTOS[[#This Row],[VALOR_DOCUM]]</f>
        <v>309960.42</v>
      </c>
    </row>
    <row r="2179" spans="1:22" hidden="1" x14ac:dyDescent="0.2">
      <c r="A2179" t="s">
        <v>17</v>
      </c>
      <c r="B2179" t="s">
        <v>323</v>
      </c>
      <c r="C2179" s="1">
        <v>42411</v>
      </c>
      <c r="D2179" t="s">
        <v>1391</v>
      </c>
      <c r="E2179">
        <v>13103006</v>
      </c>
      <c r="F2179" t="s">
        <v>1392</v>
      </c>
      <c r="G2179" s="4">
        <v>42689</v>
      </c>
      <c r="H2179" t="s">
        <v>21</v>
      </c>
      <c r="I2179" s="2">
        <v>8146.25</v>
      </c>
      <c r="K2179" s="2">
        <v>8146.25</v>
      </c>
      <c r="L2179" s="3">
        <v>1</v>
      </c>
      <c r="M2179" s="2">
        <v>8146.25</v>
      </c>
      <c r="N2179" s="3">
        <f t="array" ref="N2179">$D$4</f>
        <v>3.55</v>
      </c>
      <c r="O2179" s="2">
        <f t="array" ref="O2179">IF(Tabela_padrão__GM_CONTAS_PAGAR_ABERTOS[[#This Row],[SIGLA_MOEDA]]="US$",Tabela_padrão__GM_CONTAS_PAGAR_ABERTOS[[#This Row],[VALOR_DOCUM]]*$D$4,Tabela_padrão__GM_CONTAS_PAGAR_ABERTOS[[#This Row],[SALDO_CONVERTIDO]])</f>
        <v>8146.25</v>
      </c>
      <c r="P21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79" t="s">
        <v>28</v>
      </c>
      <c r="R2179" t="s">
        <v>326</v>
      </c>
      <c r="S2179" s="1">
        <v>42557</v>
      </c>
      <c r="T2179" t="s">
        <v>4327</v>
      </c>
      <c r="U2179" s="3">
        <v>3.9411999999999998</v>
      </c>
      <c r="V2179" s="2">
        <f>Tabela_padrão__GM_CONTAS_PAGAR_ABERTOS[[#This Row],[PTAX DESEMB]]*Tabela_padrão__GM_CONTAS_PAGAR_ABERTOS[[#This Row],[VALOR_DOCUM]]</f>
        <v>32106.000499999998</v>
      </c>
    </row>
    <row r="2180" spans="1:22" hidden="1" x14ac:dyDescent="0.2">
      <c r="A2180" t="s">
        <v>17</v>
      </c>
      <c r="B2180" t="s">
        <v>18</v>
      </c>
      <c r="C2180" s="1">
        <v>42396</v>
      </c>
      <c r="D2180" t="s">
        <v>474</v>
      </c>
      <c r="E2180">
        <v>19105029</v>
      </c>
      <c r="F2180" t="s">
        <v>475</v>
      </c>
      <c r="G2180" s="4">
        <v>42689</v>
      </c>
      <c r="H2180" t="s">
        <v>21</v>
      </c>
      <c r="I2180" s="2">
        <v>39410</v>
      </c>
      <c r="K2180" s="2">
        <v>39410</v>
      </c>
      <c r="L2180" s="3">
        <v>1</v>
      </c>
      <c r="M2180" s="2">
        <v>39410</v>
      </c>
      <c r="N2180" s="3">
        <f t="array" ref="N2180">$D$4</f>
        <v>3.55</v>
      </c>
      <c r="O2180" s="2">
        <f t="array" ref="O2180">IF(Tabela_padrão__GM_CONTAS_PAGAR_ABERTOS[[#This Row],[SIGLA_MOEDA]]="US$",Tabela_padrão__GM_CONTAS_PAGAR_ABERTOS[[#This Row],[VALOR_DOCUM]]*$D$4,Tabela_padrão__GM_CONTAS_PAGAR_ABERTOS[[#This Row],[SALDO_CONVERTIDO]])</f>
        <v>39410</v>
      </c>
      <c r="P21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0" t="s">
        <v>338</v>
      </c>
      <c r="R2180" t="s">
        <v>476</v>
      </c>
      <c r="S2180" s="1">
        <v>42557</v>
      </c>
      <c r="T2180" t="s">
        <v>4328</v>
      </c>
      <c r="U2180" s="3">
        <v>4.0967000000000002</v>
      </c>
      <c r="V2180" s="2">
        <f>Tabela_padrão__GM_CONTAS_PAGAR_ABERTOS[[#This Row],[PTAX DESEMB]]*Tabela_padrão__GM_CONTAS_PAGAR_ABERTOS[[#This Row],[VALOR_DOCUM]]</f>
        <v>161450.94700000001</v>
      </c>
    </row>
    <row r="2181" spans="1:22" hidden="1" x14ac:dyDescent="0.2">
      <c r="A2181" t="s">
        <v>17</v>
      </c>
      <c r="B2181" t="s">
        <v>18</v>
      </c>
      <c r="C2181" s="1">
        <v>42528</v>
      </c>
      <c r="D2181" t="s">
        <v>19</v>
      </c>
      <c r="E2181">
        <v>13140003</v>
      </c>
      <c r="F2181" t="s">
        <v>640</v>
      </c>
      <c r="G2181" s="4">
        <v>43434</v>
      </c>
      <c r="H2181" t="s">
        <v>66</v>
      </c>
      <c r="I2181" s="2">
        <v>45171.02</v>
      </c>
      <c r="K2181" s="2">
        <v>45171.02</v>
      </c>
      <c r="L2181" s="3">
        <v>3.2904</v>
      </c>
      <c r="M2181" s="2">
        <v>148630.724208</v>
      </c>
      <c r="N2181" s="3">
        <f t="array" ref="N2181">$D$4</f>
        <v>3.55</v>
      </c>
      <c r="O2181" s="2">
        <f t="array" ref="O2181">IF(Tabela_padrão__GM_CONTAS_PAGAR_ABERTOS[[#This Row],[SIGLA_MOEDA]]="US$",Tabela_padrão__GM_CONTAS_PAGAR_ABERTOS[[#This Row],[VALOR_DOCUM]]*$D$4,Tabela_padrão__GM_CONTAS_PAGAR_ABERTOS[[#This Row],[SALDO_CONVERTIDO]])</f>
        <v>160357.12099999998</v>
      </c>
      <c r="P2181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2181" t="s">
        <v>268</v>
      </c>
      <c r="R2181" t="s">
        <v>638</v>
      </c>
      <c r="S2181" s="1">
        <v>42557</v>
      </c>
      <c r="T2181" t="s">
        <v>3772</v>
      </c>
      <c r="U2181" s="3">
        <v>3.5097999999999998</v>
      </c>
      <c r="V2181" s="2">
        <f>Tabela_padrão__GM_CONTAS_PAGAR_ABERTOS[[#This Row],[PTAX DESEMB]]*Tabela_padrão__GM_CONTAS_PAGAR_ABERTOS[[#This Row],[VALOR_DOCUM]]</f>
        <v>158541.24599599998</v>
      </c>
    </row>
    <row r="2182" spans="1:22" hidden="1" x14ac:dyDescent="0.2">
      <c r="A2182" t="s">
        <v>17</v>
      </c>
      <c r="B2182" t="s">
        <v>18</v>
      </c>
      <c r="C2182" s="1">
        <v>42434</v>
      </c>
      <c r="D2182" t="s">
        <v>1397</v>
      </c>
      <c r="E2182">
        <v>13130017</v>
      </c>
      <c r="F2182" t="s">
        <v>1398</v>
      </c>
      <c r="G2182" s="4">
        <v>42771</v>
      </c>
      <c r="H2182" t="s">
        <v>21</v>
      </c>
      <c r="I2182" s="2">
        <v>4655.84</v>
      </c>
      <c r="K2182" s="2">
        <v>4655.84</v>
      </c>
      <c r="L2182" s="3">
        <v>1</v>
      </c>
      <c r="M2182" s="2">
        <v>4655.84</v>
      </c>
      <c r="N2182" s="3">
        <f t="array" ref="N2182">$D$4</f>
        <v>3.55</v>
      </c>
      <c r="O2182" s="2">
        <f t="array" ref="O2182">IF(Tabela_padrão__GM_CONTAS_PAGAR_ABERTOS[[#This Row],[SIGLA_MOEDA]]="US$",Tabela_padrão__GM_CONTAS_PAGAR_ABERTOS[[#This Row],[VALOR_DOCUM]]*$D$4,Tabela_padrão__GM_CONTAS_PAGAR_ABERTOS[[#This Row],[SALDO_CONVERTIDO]])</f>
        <v>4655.84</v>
      </c>
      <c r="P21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2" t="s">
        <v>458</v>
      </c>
      <c r="R2182" t="s">
        <v>1399</v>
      </c>
      <c r="S2182" s="1">
        <v>42557</v>
      </c>
      <c r="T2182" t="s">
        <v>4334</v>
      </c>
      <c r="U2182" s="3">
        <v>3.7187999999999999</v>
      </c>
      <c r="V2182" s="2">
        <f>Tabela_padrão__GM_CONTAS_PAGAR_ABERTOS[[#This Row],[PTAX DESEMB]]*Tabela_padrão__GM_CONTAS_PAGAR_ABERTOS[[#This Row],[VALOR_DOCUM]]</f>
        <v>17314.137792000001</v>
      </c>
    </row>
    <row r="2183" spans="1:22" hidden="1" x14ac:dyDescent="0.2">
      <c r="A2183" t="s">
        <v>17</v>
      </c>
      <c r="B2183" t="s">
        <v>330</v>
      </c>
      <c r="C2183" s="1">
        <v>42401</v>
      </c>
      <c r="D2183" t="s">
        <v>466</v>
      </c>
      <c r="E2183">
        <v>13103006</v>
      </c>
      <c r="F2183" t="s">
        <v>467</v>
      </c>
      <c r="G2183" s="4">
        <v>43002</v>
      </c>
      <c r="H2183" t="s">
        <v>21</v>
      </c>
      <c r="I2183" s="2">
        <v>2574.5100000000002</v>
      </c>
      <c r="J2183">
        <v>1920</v>
      </c>
      <c r="K2183" s="2">
        <v>654.51</v>
      </c>
      <c r="L2183" s="3">
        <v>1</v>
      </c>
      <c r="M2183" s="2">
        <v>654.51</v>
      </c>
      <c r="N2183" s="3">
        <f t="array" ref="N2183">$D$4</f>
        <v>3.55</v>
      </c>
      <c r="O2183" s="2">
        <f t="array" ref="O2183">IF(Tabela_padrão__GM_CONTAS_PAGAR_ABERTOS[[#This Row],[SIGLA_MOEDA]]="US$",Tabela_padrão__GM_CONTAS_PAGAR_ABERTOS[[#This Row],[VALOR_DOCUM]]*$D$4,Tabela_padrão__GM_CONTAS_PAGAR_ABERTOS[[#This Row],[SALDO_CONVERTIDO]])</f>
        <v>654.51</v>
      </c>
      <c r="P21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3" t="s">
        <v>28</v>
      </c>
      <c r="S2183" s="1">
        <v>42557</v>
      </c>
      <c r="T2183" t="s">
        <v>4335</v>
      </c>
      <c r="U2183" s="3">
        <v>4.0427999999999997</v>
      </c>
      <c r="V2183" s="2">
        <f>Tabela_padrão__GM_CONTAS_PAGAR_ABERTOS[[#This Row],[PTAX DESEMB]]*Tabela_padrão__GM_CONTAS_PAGAR_ABERTOS[[#This Row],[VALOR_DOCUM]]</f>
        <v>10408.229028</v>
      </c>
    </row>
    <row r="2184" spans="1:22" hidden="1" x14ac:dyDescent="0.2">
      <c r="A2184" t="s">
        <v>17</v>
      </c>
      <c r="B2184" t="s">
        <v>80</v>
      </c>
      <c r="C2184" s="1">
        <v>42425</v>
      </c>
      <c r="D2184" t="s">
        <v>490</v>
      </c>
      <c r="E2184">
        <v>13101001</v>
      </c>
      <c r="F2184" t="s">
        <v>4336</v>
      </c>
      <c r="G2184" s="4">
        <v>42790</v>
      </c>
      <c r="H2184" t="s">
        <v>66</v>
      </c>
      <c r="I2184" s="2">
        <v>266892.09999999998</v>
      </c>
      <c r="J2184">
        <v>0</v>
      </c>
      <c r="K2184" s="2">
        <v>266892.09999999998</v>
      </c>
      <c r="L2184" s="3">
        <v>3.2904</v>
      </c>
      <c r="M2184" s="2">
        <v>878181.76584000001</v>
      </c>
      <c r="N2184" s="3">
        <f t="array" ref="N2184">$D$4</f>
        <v>3.55</v>
      </c>
      <c r="O2184" s="2">
        <f t="array" ref="O2184">IF(Tabela_padrão__GM_CONTAS_PAGAR_ABERTOS[[#This Row],[SIGLA_MOEDA]]="US$",Tabela_padrão__GM_CONTAS_PAGAR_ABERTOS[[#This Row],[VALOR_DOCUM]]*$D$4,Tabela_padrão__GM_CONTAS_PAGAR_ABERTOS[[#This Row],[SALDO_CONVERTIDO]])</f>
        <v>947466.95499999984</v>
      </c>
      <c r="P2184" s="5">
        <f>(Tabela_padrão__GM_CONTAS_PAGAR_ABERTOS[[#This Row],[Saldo Projetado]]-Tabela_padrão__GM_CONTAS_PAGAR_ABERTOS[[#This Row],[SALDO_CONVERTIDO]])/Tabela_padrão__GM_CONTAS_PAGAR_ABERTOS[[#This Row],[Saldo Projetado]]</f>
        <v>7.3126760563380119E-2</v>
      </c>
      <c r="Q2184" t="s">
        <v>28</v>
      </c>
      <c r="R2184" t="s">
        <v>492</v>
      </c>
      <c r="S2184" s="1">
        <v>42557</v>
      </c>
      <c r="T2184" t="s">
        <v>4337</v>
      </c>
      <c r="U2184" s="3">
        <v>3.99</v>
      </c>
      <c r="V2184" s="2">
        <f>Tabela_padrão__GM_CONTAS_PAGAR_ABERTOS[[#This Row],[PTAX DESEMB]]*Tabela_padrão__GM_CONTAS_PAGAR_ABERTOS[[#This Row],[VALOR_DOCUM]]</f>
        <v>1064899.4790000001</v>
      </c>
    </row>
    <row r="2185" spans="1:22" hidden="1" x14ac:dyDescent="0.2">
      <c r="A2185" t="s">
        <v>285</v>
      </c>
      <c r="B2185" t="s">
        <v>18</v>
      </c>
      <c r="C2185" s="1">
        <v>42415</v>
      </c>
      <c r="D2185" t="s">
        <v>474</v>
      </c>
      <c r="E2185">
        <v>15101003</v>
      </c>
      <c r="F2185" t="s">
        <v>27</v>
      </c>
      <c r="G2185" s="4">
        <v>42597</v>
      </c>
      <c r="H2185" t="s">
        <v>21</v>
      </c>
      <c r="I2185" s="2">
        <v>39410</v>
      </c>
      <c r="K2185" s="2">
        <v>39410</v>
      </c>
      <c r="L2185" s="3">
        <v>1</v>
      </c>
      <c r="M2185" s="2">
        <v>39410</v>
      </c>
      <c r="N2185" s="3">
        <f t="array" ref="N2185">$D$4</f>
        <v>3.55</v>
      </c>
      <c r="O2185" s="2">
        <f t="array" ref="O2185">IF(Tabela_padrão__GM_CONTAS_PAGAR_ABERTOS[[#This Row],[SIGLA_MOEDA]]="US$",Tabela_padrão__GM_CONTAS_PAGAR_ABERTOS[[#This Row],[VALOR_DOCUM]]*$D$4,Tabela_padrão__GM_CONTAS_PAGAR_ABERTOS[[#This Row],[SALDO_CONVERTIDO]])</f>
        <v>39410</v>
      </c>
      <c r="P21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5" t="s">
        <v>494</v>
      </c>
      <c r="R2185" t="s">
        <v>476</v>
      </c>
      <c r="S2185" s="1">
        <v>42557</v>
      </c>
      <c r="T2185" t="s">
        <v>4338</v>
      </c>
      <c r="U2185" s="3">
        <v>3.9891000000000001</v>
      </c>
      <c r="V2185" s="2">
        <f>Tabela_padrão__GM_CONTAS_PAGAR_ABERTOS[[#This Row],[PTAX DESEMB]]*Tabela_padrão__GM_CONTAS_PAGAR_ABERTOS[[#This Row],[VALOR_DOCUM]]</f>
        <v>157210.43100000001</v>
      </c>
    </row>
    <row r="2186" spans="1:22" hidden="1" x14ac:dyDescent="0.2">
      <c r="A2186" t="s">
        <v>17</v>
      </c>
      <c r="B2186" t="s">
        <v>25</v>
      </c>
      <c r="C2186" s="1">
        <v>42445</v>
      </c>
      <c r="D2186" t="s">
        <v>523</v>
      </c>
      <c r="E2186">
        <v>17101001</v>
      </c>
      <c r="F2186" t="s">
        <v>4339</v>
      </c>
      <c r="G2186" s="4">
        <v>42790</v>
      </c>
      <c r="H2186" t="s">
        <v>21</v>
      </c>
      <c r="I2186" s="2">
        <v>19000000</v>
      </c>
      <c r="K2186" s="2">
        <v>19000000</v>
      </c>
      <c r="L2186" s="3">
        <v>1</v>
      </c>
      <c r="M2186" s="2">
        <v>19000000</v>
      </c>
      <c r="N2186" s="3">
        <f t="array" ref="N2186">$D$4</f>
        <v>3.55</v>
      </c>
      <c r="O2186" s="2">
        <f t="array" ref="O2186">IF(Tabela_padrão__GM_CONTAS_PAGAR_ABERTOS[[#This Row],[SIGLA_MOEDA]]="US$",Tabela_padrão__GM_CONTAS_PAGAR_ABERTOS[[#This Row],[VALOR_DOCUM]]*$D$4,Tabela_padrão__GM_CONTAS_PAGAR_ABERTOS[[#This Row],[SALDO_CONVERTIDO]])</f>
        <v>19000000</v>
      </c>
      <c r="P21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6" t="s">
        <v>2300</v>
      </c>
      <c r="R2186" t="s">
        <v>4340</v>
      </c>
      <c r="S2186" s="1">
        <v>42557</v>
      </c>
      <c r="T2186" t="s">
        <v>4341</v>
      </c>
      <c r="U2186" s="3">
        <v>3.7115999999999998</v>
      </c>
      <c r="V2186" s="2">
        <f>Tabela_padrão__GM_CONTAS_PAGAR_ABERTOS[[#This Row],[PTAX DESEMB]]*Tabela_padrão__GM_CONTAS_PAGAR_ABERTOS[[#This Row],[VALOR_DOCUM]]</f>
        <v>70520400</v>
      </c>
    </row>
    <row r="2187" spans="1:22" hidden="1" x14ac:dyDescent="0.2">
      <c r="A2187" t="s">
        <v>285</v>
      </c>
      <c r="B2187" t="s">
        <v>18</v>
      </c>
      <c r="C2187" s="1">
        <v>42424</v>
      </c>
      <c r="D2187" t="s">
        <v>496</v>
      </c>
      <c r="E2187">
        <v>15101003</v>
      </c>
      <c r="F2187" t="s">
        <v>4342</v>
      </c>
      <c r="G2187" s="4">
        <v>42424</v>
      </c>
      <c r="H2187" t="s">
        <v>21</v>
      </c>
      <c r="I2187" s="2">
        <v>56250</v>
      </c>
      <c r="J2187">
        <v>0</v>
      </c>
      <c r="K2187" s="2">
        <v>56250</v>
      </c>
      <c r="L2187" s="3">
        <v>1</v>
      </c>
      <c r="M2187" s="2">
        <v>56250</v>
      </c>
      <c r="N2187" s="3">
        <f t="array" ref="N2187">$D$4</f>
        <v>3.55</v>
      </c>
      <c r="O2187" s="2">
        <f t="array" ref="O2187">IF(Tabela_padrão__GM_CONTAS_PAGAR_ABERTOS[[#This Row],[SIGLA_MOEDA]]="US$",Tabela_padrão__GM_CONTAS_PAGAR_ABERTOS[[#This Row],[VALOR_DOCUM]]*$D$4,Tabela_padrão__GM_CONTAS_PAGAR_ABERTOS[[#This Row],[SALDO_CONVERTIDO]])</f>
        <v>56250</v>
      </c>
      <c r="P21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7" t="s">
        <v>28</v>
      </c>
      <c r="R2187" t="s">
        <v>498</v>
      </c>
      <c r="S2187" s="1">
        <v>42557</v>
      </c>
      <c r="T2187" t="s">
        <v>4343</v>
      </c>
      <c r="U2187" s="3">
        <v>3.9683999999999999</v>
      </c>
      <c r="V2187" s="2">
        <f>Tabela_padrão__GM_CONTAS_PAGAR_ABERTOS[[#This Row],[PTAX DESEMB]]*Tabela_padrão__GM_CONTAS_PAGAR_ABERTOS[[#This Row],[VALOR_DOCUM]]</f>
        <v>223222.5</v>
      </c>
    </row>
    <row r="2188" spans="1:22" hidden="1" x14ac:dyDescent="0.2">
      <c r="A2188" t="s">
        <v>17</v>
      </c>
      <c r="B2188" t="s">
        <v>25</v>
      </c>
      <c r="C2188" s="1">
        <v>42444</v>
      </c>
      <c r="D2188" t="s">
        <v>2209</v>
      </c>
      <c r="E2188">
        <v>13101001</v>
      </c>
      <c r="F2188" t="s">
        <v>2210</v>
      </c>
      <c r="G2188" s="4">
        <v>42460</v>
      </c>
      <c r="H2188" t="s">
        <v>21</v>
      </c>
      <c r="I2188" s="2">
        <v>108761.36</v>
      </c>
      <c r="J2188">
        <v>0</v>
      </c>
      <c r="K2188" s="2">
        <v>108761.36</v>
      </c>
      <c r="L2188" s="3">
        <v>1</v>
      </c>
      <c r="M2188" s="2">
        <v>108761.36</v>
      </c>
      <c r="N2188" s="3">
        <f t="array" ref="N2188">$D$4</f>
        <v>3.55</v>
      </c>
      <c r="O2188" s="2">
        <f t="array" ref="O2188">IF(Tabela_padrão__GM_CONTAS_PAGAR_ABERTOS[[#This Row],[SIGLA_MOEDA]]="US$",Tabela_padrão__GM_CONTAS_PAGAR_ABERTOS[[#This Row],[VALOR_DOCUM]]*$D$4,Tabela_padrão__GM_CONTAS_PAGAR_ABERTOS[[#This Row],[SALDO_CONVERTIDO]])</f>
        <v>108761.36</v>
      </c>
      <c r="P21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8" t="s">
        <v>28</v>
      </c>
      <c r="R2188" t="s">
        <v>492</v>
      </c>
      <c r="S2188" s="1">
        <v>42557</v>
      </c>
      <c r="T2188" t="s">
        <v>4344</v>
      </c>
      <c r="U2188" s="3">
        <v>3.6238999999999999</v>
      </c>
      <c r="V2188" s="2">
        <f>Tabela_padrão__GM_CONTAS_PAGAR_ABERTOS[[#This Row],[PTAX DESEMB]]*Tabela_padrão__GM_CONTAS_PAGAR_ABERTOS[[#This Row],[VALOR_DOCUM]]</f>
        <v>394140.29250400001</v>
      </c>
    </row>
    <row r="2189" spans="1:22" hidden="1" x14ac:dyDescent="0.2">
      <c r="A2189" t="s">
        <v>285</v>
      </c>
      <c r="B2189" t="s">
        <v>18</v>
      </c>
      <c r="C2189" s="1">
        <v>42439</v>
      </c>
      <c r="D2189" t="s">
        <v>203</v>
      </c>
      <c r="E2189">
        <v>19105018</v>
      </c>
      <c r="F2189" t="s">
        <v>513</v>
      </c>
      <c r="G2189" s="4">
        <v>42957</v>
      </c>
      <c r="H2189" t="s">
        <v>21</v>
      </c>
      <c r="I2189" s="2">
        <v>45808.77</v>
      </c>
      <c r="K2189" s="2">
        <v>45808.77</v>
      </c>
      <c r="L2189" s="3">
        <v>1</v>
      </c>
      <c r="M2189" s="2">
        <v>45808.77</v>
      </c>
      <c r="N2189" s="3">
        <f t="array" ref="N2189">$D$4</f>
        <v>3.55</v>
      </c>
      <c r="O2189" s="2">
        <f t="array" ref="O2189">IF(Tabela_padrão__GM_CONTAS_PAGAR_ABERTOS[[#This Row],[SIGLA_MOEDA]]="US$",Tabela_padrão__GM_CONTAS_PAGAR_ABERTOS[[#This Row],[VALOR_DOCUM]]*$D$4,Tabela_padrão__GM_CONTAS_PAGAR_ABERTOS[[#This Row],[SALDO_CONVERTIDO]])</f>
        <v>45808.77</v>
      </c>
      <c r="P21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89" t="s">
        <v>514</v>
      </c>
      <c r="R2189" t="s">
        <v>515</v>
      </c>
      <c r="S2189" s="1">
        <v>42557</v>
      </c>
      <c r="T2189" t="s">
        <v>4345</v>
      </c>
      <c r="U2189" s="3">
        <v>3.7037</v>
      </c>
      <c r="V2189" s="2">
        <f>Tabela_padrão__GM_CONTAS_PAGAR_ABERTOS[[#This Row],[PTAX DESEMB]]*Tabela_padrão__GM_CONTAS_PAGAR_ABERTOS[[#This Row],[VALOR_DOCUM]]</f>
        <v>169661.94144899998</v>
      </c>
    </row>
    <row r="2190" spans="1:22" hidden="1" x14ac:dyDescent="0.2">
      <c r="A2190" t="s">
        <v>285</v>
      </c>
      <c r="B2190" t="s">
        <v>18</v>
      </c>
      <c r="C2190" s="1">
        <v>42439</v>
      </c>
      <c r="D2190" t="s">
        <v>203</v>
      </c>
      <c r="E2190">
        <v>19105018</v>
      </c>
      <c r="F2190" t="s">
        <v>513</v>
      </c>
      <c r="G2190" s="4">
        <v>42989</v>
      </c>
      <c r="H2190" t="s">
        <v>21</v>
      </c>
      <c r="I2190" s="2">
        <v>45808.77</v>
      </c>
      <c r="K2190" s="2">
        <v>45808.77</v>
      </c>
      <c r="L2190" s="3">
        <v>1</v>
      </c>
      <c r="M2190" s="2">
        <v>45808.77</v>
      </c>
      <c r="N2190" s="3">
        <f t="array" ref="N2190">$D$4</f>
        <v>3.55</v>
      </c>
      <c r="O2190" s="2">
        <f t="array" ref="O2190">IF(Tabela_padrão__GM_CONTAS_PAGAR_ABERTOS[[#This Row],[SIGLA_MOEDA]]="US$",Tabela_padrão__GM_CONTAS_PAGAR_ABERTOS[[#This Row],[VALOR_DOCUM]]*$D$4,Tabela_padrão__GM_CONTAS_PAGAR_ABERTOS[[#This Row],[SALDO_CONVERTIDO]])</f>
        <v>45808.77</v>
      </c>
      <c r="P21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0" t="s">
        <v>514</v>
      </c>
      <c r="R2190" t="s">
        <v>515</v>
      </c>
      <c r="S2190" s="1">
        <v>42557</v>
      </c>
      <c r="T2190" t="s">
        <v>4346</v>
      </c>
      <c r="U2190" s="3">
        <v>3.7037</v>
      </c>
      <c r="V2190" s="2">
        <f>Tabela_padrão__GM_CONTAS_PAGAR_ABERTOS[[#This Row],[PTAX DESEMB]]*Tabela_padrão__GM_CONTAS_PAGAR_ABERTOS[[#This Row],[VALOR_DOCUM]]</f>
        <v>169661.94144899998</v>
      </c>
    </row>
    <row r="2191" spans="1:22" hidden="1" x14ac:dyDescent="0.2">
      <c r="A2191" t="s">
        <v>285</v>
      </c>
      <c r="B2191" t="s">
        <v>18</v>
      </c>
      <c r="C2191" s="1">
        <v>42439</v>
      </c>
      <c r="D2191" t="s">
        <v>203</v>
      </c>
      <c r="E2191">
        <v>19105018</v>
      </c>
      <c r="F2191" t="s">
        <v>513</v>
      </c>
      <c r="G2191" s="4">
        <v>43080</v>
      </c>
      <c r="H2191" t="s">
        <v>21</v>
      </c>
      <c r="I2191" s="2">
        <v>45808.77</v>
      </c>
      <c r="K2191" s="2">
        <v>45808.77</v>
      </c>
      <c r="L2191" s="3">
        <v>1</v>
      </c>
      <c r="M2191" s="2">
        <v>45808.77</v>
      </c>
      <c r="N2191" s="3">
        <f t="array" ref="N2191">$D$4</f>
        <v>3.55</v>
      </c>
      <c r="O2191" s="2">
        <f t="array" ref="O2191">IF(Tabela_padrão__GM_CONTAS_PAGAR_ABERTOS[[#This Row],[SIGLA_MOEDA]]="US$",Tabela_padrão__GM_CONTAS_PAGAR_ABERTOS[[#This Row],[VALOR_DOCUM]]*$D$4,Tabela_padrão__GM_CONTAS_PAGAR_ABERTOS[[#This Row],[SALDO_CONVERTIDO]])</f>
        <v>45808.77</v>
      </c>
      <c r="P21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1" t="s">
        <v>514</v>
      </c>
      <c r="R2191" t="s">
        <v>515</v>
      </c>
      <c r="S2191" s="1">
        <v>42557</v>
      </c>
      <c r="T2191" t="s">
        <v>4347</v>
      </c>
      <c r="U2191" s="3">
        <v>3.7037</v>
      </c>
      <c r="V2191" s="2">
        <f>Tabela_padrão__GM_CONTAS_PAGAR_ABERTOS[[#This Row],[PTAX DESEMB]]*Tabela_padrão__GM_CONTAS_PAGAR_ABERTOS[[#This Row],[VALOR_DOCUM]]</f>
        <v>169661.94144899998</v>
      </c>
    </row>
    <row r="2192" spans="1:22" hidden="1" x14ac:dyDescent="0.2">
      <c r="A2192" t="s">
        <v>285</v>
      </c>
      <c r="B2192" t="s">
        <v>18</v>
      </c>
      <c r="C2192" s="1">
        <v>42439</v>
      </c>
      <c r="D2192" t="s">
        <v>203</v>
      </c>
      <c r="E2192">
        <v>19105018</v>
      </c>
      <c r="F2192" t="s">
        <v>513</v>
      </c>
      <c r="G2192" s="4">
        <v>43110</v>
      </c>
      <c r="H2192" t="s">
        <v>21</v>
      </c>
      <c r="I2192" s="2">
        <v>45808.77</v>
      </c>
      <c r="K2192" s="2">
        <v>45808.77</v>
      </c>
      <c r="L2192" s="3">
        <v>1</v>
      </c>
      <c r="M2192" s="2">
        <v>45808.77</v>
      </c>
      <c r="N2192" s="3">
        <f t="array" ref="N2192">$D$4</f>
        <v>3.55</v>
      </c>
      <c r="O2192" s="2">
        <f t="array" ref="O2192">IF(Tabela_padrão__GM_CONTAS_PAGAR_ABERTOS[[#This Row],[SIGLA_MOEDA]]="US$",Tabela_padrão__GM_CONTAS_PAGAR_ABERTOS[[#This Row],[VALOR_DOCUM]]*$D$4,Tabela_padrão__GM_CONTAS_PAGAR_ABERTOS[[#This Row],[SALDO_CONVERTIDO]])</f>
        <v>45808.77</v>
      </c>
      <c r="P21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2" t="s">
        <v>514</v>
      </c>
      <c r="R2192" t="s">
        <v>515</v>
      </c>
      <c r="S2192" s="1">
        <v>42557</v>
      </c>
      <c r="T2192" t="s">
        <v>4348</v>
      </c>
      <c r="U2192" s="3">
        <v>3.7037</v>
      </c>
      <c r="V2192" s="2">
        <f>Tabela_padrão__GM_CONTAS_PAGAR_ABERTOS[[#This Row],[PTAX DESEMB]]*Tabela_padrão__GM_CONTAS_PAGAR_ABERTOS[[#This Row],[VALOR_DOCUM]]</f>
        <v>169661.94144899998</v>
      </c>
    </row>
    <row r="2193" spans="1:22" hidden="1" x14ac:dyDescent="0.2">
      <c r="A2193" t="s">
        <v>17</v>
      </c>
      <c r="B2193" t="s">
        <v>160</v>
      </c>
      <c r="C2193" s="1">
        <v>42472</v>
      </c>
      <c r="D2193" t="s">
        <v>725</v>
      </c>
      <c r="E2193">
        <v>13115016</v>
      </c>
      <c r="F2193" t="s">
        <v>4349</v>
      </c>
      <c r="G2193" s="4">
        <v>42564</v>
      </c>
      <c r="H2193" t="s">
        <v>21</v>
      </c>
      <c r="I2193" s="2">
        <v>4333.33</v>
      </c>
      <c r="K2193" s="2">
        <v>4333.33</v>
      </c>
      <c r="L2193" s="3">
        <v>1</v>
      </c>
      <c r="M2193" s="2">
        <v>4333.33</v>
      </c>
      <c r="N2193" s="3">
        <f t="array" ref="N2193">$D$4</f>
        <v>3.55</v>
      </c>
      <c r="O2193" s="2">
        <f t="array" ref="O2193">IF(Tabela_padrão__GM_CONTAS_PAGAR_ABERTOS[[#This Row],[SIGLA_MOEDA]]="US$",Tabela_padrão__GM_CONTAS_PAGAR_ABERTOS[[#This Row],[VALOR_DOCUM]]*$D$4,Tabela_padrão__GM_CONTAS_PAGAR_ABERTOS[[#This Row],[SALDO_CONVERTIDO]])</f>
        <v>4333.33</v>
      </c>
      <c r="P21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3" t="s">
        <v>28</v>
      </c>
      <c r="R2193" t="s">
        <v>4350</v>
      </c>
      <c r="S2193" s="1">
        <v>42557</v>
      </c>
      <c r="T2193" t="s">
        <v>4351</v>
      </c>
      <c r="U2193" s="3">
        <v>3.5284</v>
      </c>
      <c r="V2193" s="2">
        <f>Tabela_padrão__GM_CONTAS_PAGAR_ABERTOS[[#This Row],[PTAX DESEMB]]*Tabela_padrão__GM_CONTAS_PAGAR_ABERTOS[[#This Row],[VALOR_DOCUM]]</f>
        <v>15289.721572</v>
      </c>
    </row>
    <row r="2194" spans="1:22" hidden="1" x14ac:dyDescent="0.2">
      <c r="A2194" t="s">
        <v>17</v>
      </c>
      <c r="B2194" t="s">
        <v>25</v>
      </c>
      <c r="C2194" s="1">
        <v>42472</v>
      </c>
      <c r="D2194" t="s">
        <v>490</v>
      </c>
      <c r="E2194">
        <v>13101001</v>
      </c>
      <c r="F2194" t="s">
        <v>4352</v>
      </c>
      <c r="G2194" s="4">
        <v>42641</v>
      </c>
      <c r="H2194" t="s">
        <v>66</v>
      </c>
      <c r="I2194" s="2">
        <v>300000</v>
      </c>
      <c r="J2194">
        <v>0</v>
      </c>
      <c r="K2194" s="2">
        <v>300000</v>
      </c>
      <c r="L2194" s="3">
        <v>3.2904</v>
      </c>
      <c r="M2194" s="2">
        <v>987120</v>
      </c>
      <c r="N2194" s="3">
        <f t="array" ref="N2194">$D$4</f>
        <v>3.55</v>
      </c>
      <c r="O2194" s="2">
        <f t="array" ref="O2194">IF(Tabela_padrão__GM_CONTAS_PAGAR_ABERTOS[[#This Row],[SIGLA_MOEDA]]="US$",Tabela_padrão__GM_CONTAS_PAGAR_ABERTOS[[#This Row],[VALOR_DOCUM]]*$D$4,Tabela_padrão__GM_CONTAS_PAGAR_ABERTOS[[#This Row],[SALDO_CONVERTIDO]])</f>
        <v>1065000</v>
      </c>
      <c r="P219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194" t="s">
        <v>28</v>
      </c>
      <c r="R2194" t="s">
        <v>492</v>
      </c>
      <c r="S2194" s="1">
        <v>42557</v>
      </c>
      <c r="T2194" t="s">
        <v>4353</v>
      </c>
      <c r="U2194" s="3">
        <v>3.5284</v>
      </c>
      <c r="V2194" s="2">
        <f>Tabela_padrão__GM_CONTAS_PAGAR_ABERTOS[[#This Row],[PTAX DESEMB]]*Tabela_padrão__GM_CONTAS_PAGAR_ABERTOS[[#This Row],[VALOR_DOCUM]]</f>
        <v>1058520</v>
      </c>
    </row>
    <row r="2195" spans="1:22" hidden="1" x14ac:dyDescent="0.2">
      <c r="A2195" t="s">
        <v>17</v>
      </c>
      <c r="B2195" t="s">
        <v>25</v>
      </c>
      <c r="C2195" s="1">
        <v>42479</v>
      </c>
      <c r="D2195" t="s">
        <v>502</v>
      </c>
      <c r="E2195">
        <v>13101003</v>
      </c>
      <c r="F2195" t="s">
        <v>4354</v>
      </c>
      <c r="G2195" s="4">
        <v>42581</v>
      </c>
      <c r="H2195" t="s">
        <v>21</v>
      </c>
      <c r="I2195" s="2">
        <v>100000</v>
      </c>
      <c r="J2195">
        <v>0</v>
      </c>
      <c r="K2195" s="2">
        <v>100000</v>
      </c>
      <c r="L2195" s="3">
        <v>1</v>
      </c>
      <c r="M2195" s="2">
        <v>100000</v>
      </c>
      <c r="N2195" s="3">
        <f t="array" ref="N2195">$D$4</f>
        <v>3.55</v>
      </c>
      <c r="O2195" s="2">
        <f t="array" ref="O2195">IF(Tabela_padrão__GM_CONTAS_PAGAR_ABERTOS[[#This Row],[SIGLA_MOEDA]]="US$",Tabela_padrão__GM_CONTAS_PAGAR_ABERTOS[[#This Row],[VALOR_DOCUM]]*$D$4,Tabela_padrão__GM_CONTAS_PAGAR_ABERTOS[[#This Row],[SALDO_CONVERTIDO]])</f>
        <v>100000</v>
      </c>
      <c r="P21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5" t="s">
        <v>28</v>
      </c>
      <c r="R2195" t="s">
        <v>3645</v>
      </c>
      <c r="S2195" s="1">
        <v>42557</v>
      </c>
      <c r="T2195" t="s">
        <v>4355</v>
      </c>
      <c r="U2195" s="3">
        <v>3.5903999999999998</v>
      </c>
      <c r="V2195" s="2">
        <f>Tabela_padrão__GM_CONTAS_PAGAR_ABERTOS[[#This Row],[PTAX DESEMB]]*Tabela_padrão__GM_CONTAS_PAGAR_ABERTOS[[#This Row],[VALOR_DOCUM]]</f>
        <v>359040</v>
      </c>
    </row>
    <row r="2196" spans="1:22" hidden="1" x14ac:dyDescent="0.2">
      <c r="A2196" t="s">
        <v>17</v>
      </c>
      <c r="B2196" t="s">
        <v>18</v>
      </c>
      <c r="C2196" s="1">
        <v>42436</v>
      </c>
      <c r="D2196" t="s">
        <v>517</v>
      </c>
      <c r="E2196">
        <v>19105029</v>
      </c>
      <c r="F2196" t="s">
        <v>518</v>
      </c>
      <c r="G2196" s="4">
        <v>42555</v>
      </c>
      <c r="H2196" t="s">
        <v>21</v>
      </c>
      <c r="I2196" s="2">
        <v>50000</v>
      </c>
      <c r="J2196">
        <v>40810.65</v>
      </c>
      <c r="K2196" s="2">
        <v>9189.35</v>
      </c>
      <c r="L2196" s="3">
        <v>1</v>
      </c>
      <c r="M2196" s="2">
        <v>9189.35</v>
      </c>
      <c r="N2196" s="3">
        <f t="array" ref="N2196">$D$4</f>
        <v>3.55</v>
      </c>
      <c r="O2196" s="2">
        <f t="array" ref="O2196">IF(Tabela_padrão__GM_CONTAS_PAGAR_ABERTOS[[#This Row],[SIGLA_MOEDA]]="US$",Tabela_padrão__GM_CONTAS_PAGAR_ABERTOS[[#This Row],[VALOR_DOCUM]]*$D$4,Tabela_padrão__GM_CONTAS_PAGAR_ABERTOS[[#This Row],[SALDO_CONVERTIDO]])</f>
        <v>9189.35</v>
      </c>
      <c r="P21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6" t="s">
        <v>338</v>
      </c>
      <c r="R2196" t="s">
        <v>4356</v>
      </c>
      <c r="S2196" s="1">
        <v>42557</v>
      </c>
      <c r="T2196" t="s">
        <v>4357</v>
      </c>
      <c r="U2196" s="3">
        <v>3.7187999999999999</v>
      </c>
      <c r="V2196" s="2">
        <f>Tabela_padrão__GM_CONTAS_PAGAR_ABERTOS[[#This Row],[PTAX DESEMB]]*Tabela_padrão__GM_CONTAS_PAGAR_ABERTOS[[#This Row],[VALOR_DOCUM]]</f>
        <v>185940</v>
      </c>
    </row>
    <row r="2197" spans="1:22" hidden="1" x14ac:dyDescent="0.2">
      <c r="A2197" t="s">
        <v>17</v>
      </c>
      <c r="B2197" t="s">
        <v>18</v>
      </c>
      <c r="C2197" s="1">
        <v>42466</v>
      </c>
      <c r="D2197" t="s">
        <v>203</v>
      </c>
      <c r="E2197">
        <v>19105029</v>
      </c>
      <c r="F2197" t="s">
        <v>526</v>
      </c>
      <c r="G2197" s="4">
        <v>44326</v>
      </c>
      <c r="H2197" t="s">
        <v>21</v>
      </c>
      <c r="I2197" s="2">
        <v>27801.58</v>
      </c>
      <c r="K2197" s="2">
        <v>27801.58</v>
      </c>
      <c r="L2197" s="3">
        <v>1</v>
      </c>
      <c r="M2197" s="2">
        <v>27801.58</v>
      </c>
      <c r="N2197" s="3">
        <f t="array" ref="N2197">$D$4</f>
        <v>3.55</v>
      </c>
      <c r="O2197" s="2">
        <f t="array" ref="O2197">IF(Tabela_padrão__GM_CONTAS_PAGAR_ABERTOS[[#This Row],[SIGLA_MOEDA]]="US$",Tabela_padrão__GM_CONTAS_PAGAR_ABERTOS[[#This Row],[VALOR_DOCUM]]*$D$4,Tabela_padrão__GM_CONTAS_PAGAR_ABERTOS[[#This Row],[SALDO_CONVERTIDO]])</f>
        <v>27801.58</v>
      </c>
      <c r="P21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7" t="s">
        <v>527</v>
      </c>
      <c r="R2197" t="s">
        <v>528</v>
      </c>
      <c r="S2197" s="1">
        <v>42557</v>
      </c>
      <c r="T2197" t="s">
        <v>4358</v>
      </c>
      <c r="U2197" s="3">
        <v>3.6581000000000001</v>
      </c>
      <c r="V2197" s="2">
        <f>Tabela_padrão__GM_CONTAS_PAGAR_ABERTOS[[#This Row],[PTAX DESEMB]]*Tabela_padrão__GM_CONTAS_PAGAR_ABERTOS[[#This Row],[VALOR_DOCUM]]</f>
        <v>101700.95979800001</v>
      </c>
    </row>
    <row r="2198" spans="1:22" hidden="1" x14ac:dyDescent="0.2">
      <c r="A2198" t="s">
        <v>17</v>
      </c>
      <c r="B2198" t="s">
        <v>18</v>
      </c>
      <c r="C2198" s="1">
        <v>42466</v>
      </c>
      <c r="D2198" t="s">
        <v>203</v>
      </c>
      <c r="E2198">
        <v>19105029</v>
      </c>
      <c r="F2198" t="s">
        <v>526</v>
      </c>
      <c r="G2198" s="4">
        <v>44540</v>
      </c>
      <c r="H2198" t="s">
        <v>21</v>
      </c>
      <c r="I2198" s="2">
        <v>27801.58</v>
      </c>
      <c r="K2198" s="2">
        <v>27801.58</v>
      </c>
      <c r="L2198" s="3">
        <v>1</v>
      </c>
      <c r="M2198" s="2">
        <v>27801.58</v>
      </c>
      <c r="N2198" s="3">
        <f t="array" ref="N2198">$D$4</f>
        <v>3.55</v>
      </c>
      <c r="O2198" s="2">
        <f t="array" ref="O2198">IF(Tabela_padrão__GM_CONTAS_PAGAR_ABERTOS[[#This Row],[SIGLA_MOEDA]]="US$",Tabela_padrão__GM_CONTAS_PAGAR_ABERTOS[[#This Row],[VALOR_DOCUM]]*$D$4,Tabela_padrão__GM_CONTAS_PAGAR_ABERTOS[[#This Row],[SALDO_CONVERTIDO]])</f>
        <v>27801.58</v>
      </c>
      <c r="P21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8" t="s">
        <v>527</v>
      </c>
      <c r="R2198" t="s">
        <v>528</v>
      </c>
      <c r="S2198" s="1">
        <v>42557</v>
      </c>
      <c r="T2198" t="s">
        <v>4359</v>
      </c>
      <c r="U2198" s="3">
        <v>3.6581000000000001</v>
      </c>
      <c r="V2198" s="2">
        <f>Tabela_padrão__GM_CONTAS_PAGAR_ABERTOS[[#This Row],[PTAX DESEMB]]*Tabela_padrão__GM_CONTAS_PAGAR_ABERTOS[[#This Row],[VALOR_DOCUM]]</f>
        <v>101700.95979800001</v>
      </c>
    </row>
    <row r="2199" spans="1:22" hidden="1" x14ac:dyDescent="0.2">
      <c r="A2199" t="s">
        <v>17</v>
      </c>
      <c r="B2199" t="s">
        <v>18</v>
      </c>
      <c r="C2199" s="1">
        <v>42466</v>
      </c>
      <c r="D2199" t="s">
        <v>203</v>
      </c>
      <c r="E2199">
        <v>19105029</v>
      </c>
      <c r="F2199" t="s">
        <v>526</v>
      </c>
      <c r="G2199" s="4">
        <v>44752</v>
      </c>
      <c r="H2199" t="s">
        <v>21</v>
      </c>
      <c r="I2199" s="2">
        <v>27801.58</v>
      </c>
      <c r="K2199" s="2">
        <v>27801.58</v>
      </c>
      <c r="L2199" s="3">
        <v>1</v>
      </c>
      <c r="M2199" s="2">
        <v>27801.58</v>
      </c>
      <c r="N2199" s="3">
        <f t="array" ref="N2199">$D$4</f>
        <v>3.55</v>
      </c>
      <c r="O2199" s="2">
        <f t="array" ref="O2199">IF(Tabela_padrão__GM_CONTAS_PAGAR_ABERTOS[[#This Row],[SIGLA_MOEDA]]="US$",Tabela_padrão__GM_CONTAS_PAGAR_ABERTOS[[#This Row],[VALOR_DOCUM]]*$D$4,Tabela_padrão__GM_CONTAS_PAGAR_ABERTOS[[#This Row],[SALDO_CONVERTIDO]])</f>
        <v>27801.58</v>
      </c>
      <c r="P21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199" t="s">
        <v>527</v>
      </c>
      <c r="R2199" t="s">
        <v>528</v>
      </c>
      <c r="S2199" s="1">
        <v>42557</v>
      </c>
      <c r="T2199" t="s">
        <v>4360</v>
      </c>
      <c r="U2199" s="3">
        <v>3.6581000000000001</v>
      </c>
      <c r="V2199" s="2">
        <f>Tabela_padrão__GM_CONTAS_PAGAR_ABERTOS[[#This Row],[PTAX DESEMB]]*Tabela_padrão__GM_CONTAS_PAGAR_ABERTOS[[#This Row],[VALOR_DOCUM]]</f>
        <v>101700.95979800001</v>
      </c>
    </row>
    <row r="2200" spans="1:22" hidden="1" x14ac:dyDescent="0.2">
      <c r="A2200" t="s">
        <v>17</v>
      </c>
      <c r="B2200" t="s">
        <v>18</v>
      </c>
      <c r="C2200" s="1">
        <v>42466</v>
      </c>
      <c r="D2200" t="s">
        <v>203</v>
      </c>
      <c r="E2200">
        <v>19105029</v>
      </c>
      <c r="F2200" t="s">
        <v>526</v>
      </c>
      <c r="G2200" s="4">
        <v>44814</v>
      </c>
      <c r="H2200" t="s">
        <v>21</v>
      </c>
      <c r="I2200" s="2">
        <v>27801.58</v>
      </c>
      <c r="K2200" s="2">
        <v>27801.58</v>
      </c>
      <c r="L2200" s="3">
        <v>1</v>
      </c>
      <c r="M2200" s="2">
        <v>27801.58</v>
      </c>
      <c r="N2200" s="3">
        <f t="array" ref="N2200">$D$4</f>
        <v>3.55</v>
      </c>
      <c r="O2200" s="2">
        <f t="array" ref="O2200">IF(Tabela_padrão__GM_CONTAS_PAGAR_ABERTOS[[#This Row],[SIGLA_MOEDA]]="US$",Tabela_padrão__GM_CONTAS_PAGAR_ABERTOS[[#This Row],[VALOR_DOCUM]]*$D$4,Tabela_padrão__GM_CONTAS_PAGAR_ABERTOS[[#This Row],[SALDO_CONVERTIDO]])</f>
        <v>27801.58</v>
      </c>
      <c r="P22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0" t="s">
        <v>527</v>
      </c>
      <c r="R2200" t="s">
        <v>528</v>
      </c>
      <c r="S2200" s="1">
        <v>42557</v>
      </c>
      <c r="T2200" t="s">
        <v>4361</v>
      </c>
      <c r="U2200" s="3">
        <v>3.6581000000000001</v>
      </c>
      <c r="V2200" s="2">
        <f>Tabela_padrão__GM_CONTAS_PAGAR_ABERTOS[[#This Row],[PTAX DESEMB]]*Tabela_padrão__GM_CONTAS_PAGAR_ABERTOS[[#This Row],[VALOR_DOCUM]]</f>
        <v>101700.95979800001</v>
      </c>
    </row>
    <row r="2201" spans="1:22" hidden="1" x14ac:dyDescent="0.2">
      <c r="A2201" t="s">
        <v>17</v>
      </c>
      <c r="B2201" t="s">
        <v>18</v>
      </c>
      <c r="C2201" s="1">
        <v>42466</v>
      </c>
      <c r="D2201" t="s">
        <v>203</v>
      </c>
      <c r="E2201">
        <v>19105029</v>
      </c>
      <c r="F2201" t="s">
        <v>526</v>
      </c>
      <c r="G2201" s="4">
        <v>44905</v>
      </c>
      <c r="H2201" t="s">
        <v>21</v>
      </c>
      <c r="I2201" s="2">
        <v>27801.58</v>
      </c>
      <c r="K2201" s="2">
        <v>27801.58</v>
      </c>
      <c r="L2201" s="3">
        <v>1</v>
      </c>
      <c r="M2201" s="2">
        <v>27801.58</v>
      </c>
      <c r="N2201" s="3">
        <f t="array" ref="N2201">$D$4</f>
        <v>3.55</v>
      </c>
      <c r="O2201" s="2">
        <f t="array" ref="O2201">IF(Tabela_padrão__GM_CONTAS_PAGAR_ABERTOS[[#This Row],[SIGLA_MOEDA]]="US$",Tabela_padrão__GM_CONTAS_PAGAR_ABERTOS[[#This Row],[VALOR_DOCUM]]*$D$4,Tabela_padrão__GM_CONTAS_PAGAR_ABERTOS[[#This Row],[SALDO_CONVERTIDO]])</f>
        <v>27801.58</v>
      </c>
      <c r="P22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1" t="s">
        <v>527</v>
      </c>
      <c r="R2201" t="s">
        <v>528</v>
      </c>
      <c r="S2201" s="1">
        <v>42557</v>
      </c>
      <c r="T2201" t="s">
        <v>4362</v>
      </c>
      <c r="U2201" s="3">
        <v>3.6581000000000001</v>
      </c>
      <c r="V2201" s="2">
        <f>Tabela_padrão__GM_CONTAS_PAGAR_ABERTOS[[#This Row],[PTAX DESEMB]]*Tabela_padrão__GM_CONTAS_PAGAR_ABERTOS[[#This Row],[VALOR_DOCUM]]</f>
        <v>101700.95979800001</v>
      </c>
    </row>
    <row r="2202" spans="1:22" hidden="1" x14ac:dyDescent="0.2">
      <c r="A2202" t="s">
        <v>17</v>
      </c>
      <c r="B2202" t="s">
        <v>18</v>
      </c>
      <c r="C2202" s="1">
        <v>42466</v>
      </c>
      <c r="D2202" t="s">
        <v>203</v>
      </c>
      <c r="E2202">
        <v>19105029</v>
      </c>
      <c r="F2202" t="s">
        <v>526</v>
      </c>
      <c r="G2202" s="4">
        <v>45301</v>
      </c>
      <c r="H2202" t="s">
        <v>21</v>
      </c>
      <c r="I2202" s="2">
        <v>27801.58</v>
      </c>
      <c r="K2202" s="2">
        <v>27801.58</v>
      </c>
      <c r="L2202" s="3">
        <v>1</v>
      </c>
      <c r="M2202" s="2">
        <v>27801.58</v>
      </c>
      <c r="N2202" s="3">
        <f t="array" ref="N2202">$D$4</f>
        <v>3.55</v>
      </c>
      <c r="O2202" s="2">
        <f t="array" ref="O2202">IF(Tabela_padrão__GM_CONTAS_PAGAR_ABERTOS[[#This Row],[SIGLA_MOEDA]]="US$",Tabela_padrão__GM_CONTAS_PAGAR_ABERTOS[[#This Row],[VALOR_DOCUM]]*$D$4,Tabela_padrão__GM_CONTAS_PAGAR_ABERTOS[[#This Row],[SALDO_CONVERTIDO]])</f>
        <v>27801.58</v>
      </c>
      <c r="P22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2" t="s">
        <v>527</v>
      </c>
      <c r="R2202" t="s">
        <v>528</v>
      </c>
      <c r="S2202" s="1">
        <v>42557</v>
      </c>
      <c r="T2202" t="s">
        <v>4363</v>
      </c>
      <c r="U2202" s="3">
        <v>3.6581000000000001</v>
      </c>
      <c r="V2202" s="2">
        <f>Tabela_padrão__GM_CONTAS_PAGAR_ABERTOS[[#This Row],[PTAX DESEMB]]*Tabela_padrão__GM_CONTAS_PAGAR_ABERTOS[[#This Row],[VALOR_DOCUM]]</f>
        <v>101700.95979800001</v>
      </c>
    </row>
    <row r="2203" spans="1:22" hidden="1" x14ac:dyDescent="0.2">
      <c r="A2203" t="s">
        <v>17</v>
      </c>
      <c r="B2203" t="s">
        <v>18</v>
      </c>
      <c r="C2203" s="1">
        <v>42466</v>
      </c>
      <c r="D2203" t="s">
        <v>203</v>
      </c>
      <c r="E2203">
        <v>19105029</v>
      </c>
      <c r="F2203" t="s">
        <v>526</v>
      </c>
      <c r="G2203" s="4">
        <v>45514</v>
      </c>
      <c r="H2203" t="s">
        <v>21</v>
      </c>
      <c r="I2203" s="2">
        <v>27801.58</v>
      </c>
      <c r="K2203" s="2">
        <v>27801.58</v>
      </c>
      <c r="L2203" s="3">
        <v>1</v>
      </c>
      <c r="M2203" s="2">
        <v>27801.58</v>
      </c>
      <c r="N2203" s="3">
        <f t="array" ref="N2203">$D$4</f>
        <v>3.55</v>
      </c>
      <c r="O2203" s="2">
        <f t="array" ref="O2203">IF(Tabela_padrão__GM_CONTAS_PAGAR_ABERTOS[[#This Row],[SIGLA_MOEDA]]="US$",Tabela_padrão__GM_CONTAS_PAGAR_ABERTOS[[#This Row],[VALOR_DOCUM]]*$D$4,Tabela_padrão__GM_CONTAS_PAGAR_ABERTOS[[#This Row],[SALDO_CONVERTIDO]])</f>
        <v>27801.58</v>
      </c>
      <c r="P22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3" t="s">
        <v>527</v>
      </c>
      <c r="R2203" t="s">
        <v>528</v>
      </c>
      <c r="S2203" s="1">
        <v>42557</v>
      </c>
      <c r="T2203" t="s">
        <v>4364</v>
      </c>
      <c r="U2203" s="3">
        <v>3.6581000000000001</v>
      </c>
      <c r="V2203" s="2">
        <f>Tabela_padrão__GM_CONTAS_PAGAR_ABERTOS[[#This Row],[PTAX DESEMB]]*Tabela_padrão__GM_CONTAS_PAGAR_ABERTOS[[#This Row],[VALOR_DOCUM]]</f>
        <v>101700.95979800001</v>
      </c>
    </row>
    <row r="2204" spans="1:22" hidden="1" x14ac:dyDescent="0.2">
      <c r="A2204" t="s">
        <v>17</v>
      </c>
      <c r="B2204" t="s">
        <v>18</v>
      </c>
      <c r="C2204" s="1">
        <v>42466</v>
      </c>
      <c r="D2204" t="s">
        <v>203</v>
      </c>
      <c r="E2204">
        <v>19105029</v>
      </c>
      <c r="F2204" t="s">
        <v>526</v>
      </c>
      <c r="G2204" s="4">
        <v>45667</v>
      </c>
      <c r="H2204" t="s">
        <v>21</v>
      </c>
      <c r="I2204" s="2">
        <v>27801.58</v>
      </c>
      <c r="K2204" s="2">
        <v>27801.58</v>
      </c>
      <c r="L2204" s="3">
        <v>1</v>
      </c>
      <c r="M2204" s="2">
        <v>27801.58</v>
      </c>
      <c r="N2204" s="3">
        <f t="array" ref="N2204">$D$4</f>
        <v>3.55</v>
      </c>
      <c r="O2204" s="2">
        <f t="array" ref="O2204">IF(Tabela_padrão__GM_CONTAS_PAGAR_ABERTOS[[#This Row],[SIGLA_MOEDA]]="US$",Tabela_padrão__GM_CONTAS_PAGAR_ABERTOS[[#This Row],[VALOR_DOCUM]]*$D$4,Tabela_padrão__GM_CONTAS_PAGAR_ABERTOS[[#This Row],[SALDO_CONVERTIDO]])</f>
        <v>27801.58</v>
      </c>
      <c r="P22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4" t="s">
        <v>527</v>
      </c>
      <c r="R2204" t="s">
        <v>528</v>
      </c>
      <c r="S2204" s="1">
        <v>42557</v>
      </c>
      <c r="T2204" t="s">
        <v>4365</v>
      </c>
      <c r="U2204" s="3">
        <v>3.6581000000000001</v>
      </c>
      <c r="V2204" s="2">
        <f>Tabela_padrão__GM_CONTAS_PAGAR_ABERTOS[[#This Row],[PTAX DESEMB]]*Tabela_padrão__GM_CONTAS_PAGAR_ABERTOS[[#This Row],[VALOR_DOCUM]]</f>
        <v>101700.95979800001</v>
      </c>
    </row>
    <row r="2205" spans="1:22" hidden="1" x14ac:dyDescent="0.2">
      <c r="A2205" t="s">
        <v>17</v>
      </c>
      <c r="B2205" t="s">
        <v>18</v>
      </c>
      <c r="C2205" s="1">
        <v>42466</v>
      </c>
      <c r="D2205" t="s">
        <v>203</v>
      </c>
      <c r="E2205">
        <v>19105029</v>
      </c>
      <c r="F2205" t="s">
        <v>526</v>
      </c>
      <c r="G2205" s="4">
        <v>42592</v>
      </c>
      <c r="H2205" t="s">
        <v>21</v>
      </c>
      <c r="I2205" s="2">
        <v>19343.310000000001</v>
      </c>
      <c r="K2205" s="2">
        <v>19343.310000000001</v>
      </c>
      <c r="L2205" s="3">
        <v>1</v>
      </c>
      <c r="M2205" s="2">
        <v>19343.310000000001</v>
      </c>
      <c r="N2205" s="3">
        <f t="array" ref="N2205">$D$4</f>
        <v>3.55</v>
      </c>
      <c r="O2205" s="2">
        <f t="array" ref="O2205">IF(Tabela_padrão__GM_CONTAS_PAGAR_ABERTOS[[#This Row],[SIGLA_MOEDA]]="US$",Tabela_padrão__GM_CONTAS_PAGAR_ABERTOS[[#This Row],[VALOR_DOCUM]]*$D$4,Tabela_padrão__GM_CONTAS_PAGAR_ABERTOS[[#This Row],[SALDO_CONVERTIDO]])</f>
        <v>19343.310000000001</v>
      </c>
      <c r="P22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5" t="s">
        <v>527</v>
      </c>
      <c r="R2205" t="s">
        <v>528</v>
      </c>
      <c r="S2205" s="1">
        <v>42557</v>
      </c>
      <c r="T2205" t="s">
        <v>4366</v>
      </c>
      <c r="U2205" s="3">
        <v>3.6581000000000001</v>
      </c>
      <c r="V2205" s="2">
        <f>Tabela_padrão__GM_CONTAS_PAGAR_ABERTOS[[#This Row],[PTAX DESEMB]]*Tabela_padrão__GM_CONTAS_PAGAR_ABERTOS[[#This Row],[VALOR_DOCUM]]</f>
        <v>70759.762311000013</v>
      </c>
    </row>
    <row r="2206" spans="1:22" hidden="1" x14ac:dyDescent="0.2">
      <c r="A2206" t="s">
        <v>17</v>
      </c>
      <c r="B2206" t="s">
        <v>18</v>
      </c>
      <c r="C2206" s="1">
        <v>42466</v>
      </c>
      <c r="D2206" t="s">
        <v>203</v>
      </c>
      <c r="E2206">
        <v>19105029</v>
      </c>
      <c r="F2206" t="s">
        <v>526</v>
      </c>
      <c r="G2206" s="4">
        <v>42957</v>
      </c>
      <c r="H2206" t="s">
        <v>21</v>
      </c>
      <c r="I2206" s="2">
        <v>17089.72</v>
      </c>
      <c r="K2206" s="2">
        <v>17089.72</v>
      </c>
      <c r="L2206" s="3">
        <v>1</v>
      </c>
      <c r="M2206" s="2">
        <v>17089.72</v>
      </c>
      <c r="N2206" s="3">
        <f t="array" ref="N2206">$D$4</f>
        <v>3.55</v>
      </c>
      <c r="O2206" s="2">
        <f t="array" ref="O2206">IF(Tabela_padrão__GM_CONTAS_PAGAR_ABERTOS[[#This Row],[SIGLA_MOEDA]]="US$",Tabela_padrão__GM_CONTAS_PAGAR_ABERTOS[[#This Row],[VALOR_DOCUM]]*$D$4,Tabela_padrão__GM_CONTAS_PAGAR_ABERTOS[[#This Row],[SALDO_CONVERTIDO]])</f>
        <v>17089.72</v>
      </c>
      <c r="P22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6" t="s">
        <v>527</v>
      </c>
      <c r="R2206" t="s">
        <v>528</v>
      </c>
      <c r="S2206" s="1">
        <v>42557</v>
      </c>
      <c r="T2206" t="s">
        <v>4367</v>
      </c>
      <c r="U2206" s="3">
        <v>3.6581000000000001</v>
      </c>
      <c r="V2206" s="2">
        <f>Tabela_padrão__GM_CONTAS_PAGAR_ABERTOS[[#This Row],[PTAX DESEMB]]*Tabela_padrão__GM_CONTAS_PAGAR_ABERTOS[[#This Row],[VALOR_DOCUM]]</f>
        <v>62515.90473200001</v>
      </c>
    </row>
    <row r="2207" spans="1:22" hidden="1" x14ac:dyDescent="0.2">
      <c r="A2207" t="s">
        <v>17</v>
      </c>
      <c r="B2207" t="s">
        <v>18</v>
      </c>
      <c r="C2207" s="1">
        <v>42466</v>
      </c>
      <c r="D2207" t="s">
        <v>203</v>
      </c>
      <c r="E2207">
        <v>19105029</v>
      </c>
      <c r="F2207" t="s">
        <v>526</v>
      </c>
      <c r="G2207" s="4">
        <v>43444</v>
      </c>
      <c r="H2207" t="s">
        <v>21</v>
      </c>
      <c r="I2207" s="2">
        <v>14083.93</v>
      </c>
      <c r="K2207" s="2">
        <v>14083.93</v>
      </c>
      <c r="L2207" s="3">
        <v>1</v>
      </c>
      <c r="M2207" s="2">
        <v>14083.93</v>
      </c>
      <c r="N2207" s="3">
        <f t="array" ref="N2207">$D$4</f>
        <v>3.55</v>
      </c>
      <c r="O2207" s="2">
        <f t="array" ref="O2207">IF(Tabela_padrão__GM_CONTAS_PAGAR_ABERTOS[[#This Row],[SIGLA_MOEDA]]="US$",Tabela_padrão__GM_CONTAS_PAGAR_ABERTOS[[#This Row],[VALOR_DOCUM]]*$D$4,Tabela_padrão__GM_CONTAS_PAGAR_ABERTOS[[#This Row],[SALDO_CONVERTIDO]])</f>
        <v>14083.93</v>
      </c>
      <c r="P22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7" t="s">
        <v>527</v>
      </c>
      <c r="R2207" t="s">
        <v>528</v>
      </c>
      <c r="S2207" s="1">
        <v>42557</v>
      </c>
      <c r="T2207" t="s">
        <v>4368</v>
      </c>
      <c r="U2207" s="3">
        <v>3.6581000000000001</v>
      </c>
      <c r="V2207" s="2">
        <f>Tabela_padrão__GM_CONTAS_PAGAR_ABERTOS[[#This Row],[PTAX DESEMB]]*Tabela_padrão__GM_CONTAS_PAGAR_ABERTOS[[#This Row],[VALOR_DOCUM]]</f>
        <v>51520.424333000003</v>
      </c>
    </row>
    <row r="2208" spans="1:22" hidden="1" x14ac:dyDescent="0.2">
      <c r="A2208" t="s">
        <v>17</v>
      </c>
      <c r="B2208" t="s">
        <v>18</v>
      </c>
      <c r="C2208" s="1">
        <v>42466</v>
      </c>
      <c r="D2208" t="s">
        <v>203</v>
      </c>
      <c r="E2208">
        <v>19105029</v>
      </c>
      <c r="F2208" t="s">
        <v>526</v>
      </c>
      <c r="G2208" s="4">
        <v>44084</v>
      </c>
      <c r="H2208" t="s">
        <v>21</v>
      </c>
      <c r="I2208" s="2">
        <v>10141.15</v>
      </c>
      <c r="K2208" s="2">
        <v>10141.15</v>
      </c>
      <c r="L2208" s="3">
        <v>1</v>
      </c>
      <c r="M2208" s="2">
        <v>10141.15</v>
      </c>
      <c r="N2208" s="3">
        <f t="array" ref="N2208">$D$4</f>
        <v>3.55</v>
      </c>
      <c r="O2208" s="2">
        <f t="array" ref="O2208">IF(Tabela_padrão__GM_CONTAS_PAGAR_ABERTOS[[#This Row],[SIGLA_MOEDA]]="US$",Tabela_padrão__GM_CONTAS_PAGAR_ABERTOS[[#This Row],[VALOR_DOCUM]]*$D$4,Tabela_padrão__GM_CONTAS_PAGAR_ABERTOS[[#This Row],[SALDO_CONVERTIDO]])</f>
        <v>10141.15</v>
      </c>
      <c r="P22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8" t="s">
        <v>527</v>
      </c>
      <c r="R2208" t="s">
        <v>528</v>
      </c>
      <c r="S2208" s="1">
        <v>42557</v>
      </c>
      <c r="T2208" t="s">
        <v>4369</v>
      </c>
      <c r="U2208" s="3">
        <v>3.6581000000000001</v>
      </c>
      <c r="V2208" s="2">
        <f>Tabela_padrão__GM_CONTAS_PAGAR_ABERTOS[[#This Row],[PTAX DESEMB]]*Tabela_padrão__GM_CONTAS_PAGAR_ABERTOS[[#This Row],[VALOR_DOCUM]]</f>
        <v>37097.340815000003</v>
      </c>
    </row>
    <row r="2209" spans="1:22" hidden="1" x14ac:dyDescent="0.2">
      <c r="A2209" t="s">
        <v>17</v>
      </c>
      <c r="B2209" t="s">
        <v>18</v>
      </c>
      <c r="C2209" s="1">
        <v>42466</v>
      </c>
      <c r="D2209" t="s">
        <v>203</v>
      </c>
      <c r="E2209">
        <v>19105029</v>
      </c>
      <c r="F2209" t="s">
        <v>526</v>
      </c>
      <c r="G2209" s="4">
        <v>45332</v>
      </c>
      <c r="H2209" t="s">
        <v>21</v>
      </c>
      <c r="I2209" s="2">
        <v>2441.39</v>
      </c>
      <c r="K2209" s="2">
        <v>2441.39</v>
      </c>
      <c r="L2209" s="3">
        <v>1</v>
      </c>
      <c r="M2209" s="2">
        <v>2441.39</v>
      </c>
      <c r="N2209" s="3">
        <f t="array" ref="N2209">$D$4</f>
        <v>3.55</v>
      </c>
      <c r="O2209" s="2">
        <f t="array" ref="O2209">IF(Tabela_padrão__GM_CONTAS_PAGAR_ABERTOS[[#This Row],[SIGLA_MOEDA]]="US$",Tabela_padrão__GM_CONTAS_PAGAR_ABERTOS[[#This Row],[VALOR_DOCUM]]*$D$4,Tabela_padrão__GM_CONTAS_PAGAR_ABERTOS[[#This Row],[SALDO_CONVERTIDO]])</f>
        <v>2441.39</v>
      </c>
      <c r="P22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09" t="s">
        <v>527</v>
      </c>
      <c r="R2209" t="s">
        <v>528</v>
      </c>
      <c r="S2209" s="1">
        <v>42557</v>
      </c>
      <c r="T2209" t="s">
        <v>4370</v>
      </c>
      <c r="U2209" s="3">
        <v>3.6581000000000001</v>
      </c>
      <c r="V2209" s="2">
        <f>Tabela_padrão__GM_CONTAS_PAGAR_ABERTOS[[#This Row],[PTAX DESEMB]]*Tabela_padrão__GM_CONTAS_PAGAR_ABERTOS[[#This Row],[VALOR_DOCUM]]</f>
        <v>8930.8487590000004</v>
      </c>
    </row>
    <row r="2210" spans="1:22" hidden="1" x14ac:dyDescent="0.2">
      <c r="A2210" t="s">
        <v>17</v>
      </c>
      <c r="B2210" t="s">
        <v>18</v>
      </c>
      <c r="C2210" s="1">
        <v>42466</v>
      </c>
      <c r="D2210" t="s">
        <v>203</v>
      </c>
      <c r="E2210">
        <v>19105029</v>
      </c>
      <c r="F2210" t="s">
        <v>526</v>
      </c>
      <c r="G2210" s="4">
        <v>45361</v>
      </c>
      <c r="H2210" t="s">
        <v>21</v>
      </c>
      <c r="I2210" s="2">
        <v>2253.59</v>
      </c>
      <c r="K2210" s="2">
        <v>2253.59</v>
      </c>
      <c r="L2210" s="3">
        <v>1</v>
      </c>
      <c r="M2210" s="2">
        <v>2253.59</v>
      </c>
      <c r="N2210" s="3">
        <f t="array" ref="N2210">$D$4</f>
        <v>3.55</v>
      </c>
      <c r="O2210" s="2">
        <f t="array" ref="O2210">IF(Tabela_padrão__GM_CONTAS_PAGAR_ABERTOS[[#This Row],[SIGLA_MOEDA]]="US$",Tabela_padrão__GM_CONTAS_PAGAR_ABERTOS[[#This Row],[VALOR_DOCUM]]*$D$4,Tabela_padrão__GM_CONTAS_PAGAR_ABERTOS[[#This Row],[SALDO_CONVERTIDO]])</f>
        <v>2253.59</v>
      </c>
      <c r="P22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0" t="s">
        <v>527</v>
      </c>
      <c r="R2210" t="s">
        <v>528</v>
      </c>
      <c r="S2210" s="1">
        <v>42557</v>
      </c>
      <c r="T2210" t="s">
        <v>4371</v>
      </c>
      <c r="U2210" s="3">
        <v>3.6581000000000001</v>
      </c>
      <c r="V2210" s="2">
        <f>Tabela_padrão__GM_CONTAS_PAGAR_ABERTOS[[#This Row],[PTAX DESEMB]]*Tabela_padrão__GM_CONTAS_PAGAR_ABERTOS[[#This Row],[VALOR_DOCUM]]</f>
        <v>8243.8575790000014</v>
      </c>
    </row>
    <row r="2211" spans="1:22" hidden="1" x14ac:dyDescent="0.2">
      <c r="A2211" t="s">
        <v>17</v>
      </c>
      <c r="B2211" t="s">
        <v>18</v>
      </c>
      <c r="C2211" s="1">
        <v>42466</v>
      </c>
      <c r="D2211" t="s">
        <v>203</v>
      </c>
      <c r="E2211">
        <v>19105029</v>
      </c>
      <c r="F2211" t="s">
        <v>526</v>
      </c>
      <c r="G2211" s="4">
        <v>45636</v>
      </c>
      <c r="H2211" t="s">
        <v>21</v>
      </c>
      <c r="I2211" s="2">
        <v>563.4</v>
      </c>
      <c r="K2211" s="2">
        <v>563.4</v>
      </c>
      <c r="L2211" s="3">
        <v>1</v>
      </c>
      <c r="M2211" s="2">
        <v>563.4</v>
      </c>
      <c r="N2211" s="3">
        <f t="array" ref="N2211">$D$4</f>
        <v>3.55</v>
      </c>
      <c r="O2211" s="2">
        <f t="array" ref="O2211">IF(Tabela_padrão__GM_CONTAS_PAGAR_ABERTOS[[#This Row],[SIGLA_MOEDA]]="US$",Tabela_padrão__GM_CONTAS_PAGAR_ABERTOS[[#This Row],[VALOR_DOCUM]]*$D$4,Tabela_padrão__GM_CONTAS_PAGAR_ABERTOS[[#This Row],[SALDO_CONVERTIDO]])</f>
        <v>563.4</v>
      </c>
      <c r="P22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1" t="s">
        <v>527</v>
      </c>
      <c r="R2211" t="s">
        <v>528</v>
      </c>
      <c r="S2211" s="1">
        <v>42557</v>
      </c>
      <c r="T2211" t="s">
        <v>4372</v>
      </c>
      <c r="U2211" s="3">
        <v>3.6581000000000001</v>
      </c>
      <c r="V2211" s="2">
        <f>Tabela_padrão__GM_CONTAS_PAGAR_ABERTOS[[#This Row],[PTAX DESEMB]]*Tabela_padrão__GM_CONTAS_PAGAR_ABERTOS[[#This Row],[VALOR_DOCUM]]</f>
        <v>2060.97354</v>
      </c>
    </row>
    <row r="2212" spans="1:22" hidden="1" x14ac:dyDescent="0.2">
      <c r="A2212" t="s">
        <v>17</v>
      </c>
      <c r="B2212" t="s">
        <v>80</v>
      </c>
      <c r="C2212" s="1">
        <v>42474</v>
      </c>
      <c r="D2212" t="s">
        <v>2989</v>
      </c>
      <c r="E2212">
        <v>13101008</v>
      </c>
      <c r="F2212" t="s">
        <v>553</v>
      </c>
      <c r="G2212" s="4">
        <v>42490</v>
      </c>
      <c r="H2212" t="s">
        <v>21</v>
      </c>
      <c r="I2212" s="2">
        <v>357828</v>
      </c>
      <c r="J2212">
        <v>353000</v>
      </c>
      <c r="K2212" s="2">
        <v>4828</v>
      </c>
      <c r="L2212" s="3">
        <v>1</v>
      </c>
      <c r="M2212" s="2">
        <v>4828</v>
      </c>
      <c r="N2212" s="3">
        <f t="array" ref="N2212">$D$4</f>
        <v>3.55</v>
      </c>
      <c r="O2212" s="2">
        <f t="array" ref="O2212">IF(Tabela_padrão__GM_CONTAS_PAGAR_ABERTOS[[#This Row],[SIGLA_MOEDA]]="US$",Tabela_padrão__GM_CONTAS_PAGAR_ABERTOS[[#This Row],[VALOR_DOCUM]]*$D$4,Tabela_padrão__GM_CONTAS_PAGAR_ABERTOS[[#This Row],[SALDO_CONVERTIDO]])</f>
        <v>4828</v>
      </c>
      <c r="P22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2" t="s">
        <v>409</v>
      </c>
      <c r="R2212" t="s">
        <v>2990</v>
      </c>
      <c r="S2212" s="1">
        <v>42557</v>
      </c>
      <c r="T2212" t="s">
        <v>4373</v>
      </c>
      <c r="U2212" s="3">
        <v>3.5428999999999999</v>
      </c>
      <c r="V2212" s="2">
        <f>Tabela_padrão__GM_CONTAS_PAGAR_ABERTOS[[#This Row],[PTAX DESEMB]]*Tabela_padrão__GM_CONTAS_PAGAR_ABERTOS[[#This Row],[VALOR_DOCUM]]</f>
        <v>1267748.8211999999</v>
      </c>
    </row>
    <row r="2213" spans="1:22" hidden="1" x14ac:dyDescent="0.2">
      <c r="A2213" t="s">
        <v>17</v>
      </c>
      <c r="B2213" t="s">
        <v>80</v>
      </c>
      <c r="C2213" s="1">
        <v>42474</v>
      </c>
      <c r="D2213" t="s">
        <v>552</v>
      </c>
      <c r="E2213">
        <v>13101008</v>
      </c>
      <c r="F2213" t="s">
        <v>553</v>
      </c>
      <c r="G2213" s="4">
        <v>43585</v>
      </c>
      <c r="H2213" t="s">
        <v>21</v>
      </c>
      <c r="I2213" s="2">
        <v>5832</v>
      </c>
      <c r="K2213" s="2">
        <v>5832</v>
      </c>
      <c r="L2213" s="3">
        <v>1</v>
      </c>
      <c r="M2213" s="2">
        <v>5832</v>
      </c>
      <c r="N2213" s="3">
        <f t="array" ref="N2213">$D$4</f>
        <v>3.55</v>
      </c>
      <c r="O2213" s="2">
        <f t="array" ref="O2213">IF(Tabela_padrão__GM_CONTAS_PAGAR_ABERTOS[[#This Row],[SIGLA_MOEDA]]="US$",Tabela_padrão__GM_CONTAS_PAGAR_ABERTOS[[#This Row],[VALOR_DOCUM]]*$D$4,Tabela_padrão__GM_CONTAS_PAGAR_ABERTOS[[#This Row],[SALDO_CONVERTIDO]])</f>
        <v>5832</v>
      </c>
      <c r="P22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3" t="s">
        <v>409</v>
      </c>
      <c r="R2213" t="s">
        <v>554</v>
      </c>
      <c r="S2213" s="1">
        <v>42557</v>
      </c>
      <c r="T2213" t="s">
        <v>4374</v>
      </c>
      <c r="U2213" s="3">
        <v>3.5428999999999999</v>
      </c>
      <c r="V2213" s="2">
        <f>Tabela_padrão__GM_CONTAS_PAGAR_ABERTOS[[#This Row],[PTAX DESEMB]]*Tabela_padrão__GM_CONTAS_PAGAR_ABERTOS[[#This Row],[VALOR_DOCUM]]</f>
        <v>20662.192800000001</v>
      </c>
    </row>
    <row r="2214" spans="1:22" hidden="1" x14ac:dyDescent="0.2">
      <c r="A2214" t="s">
        <v>17</v>
      </c>
      <c r="B2214" t="s">
        <v>80</v>
      </c>
      <c r="C2214" s="1">
        <v>42476</v>
      </c>
      <c r="D2214" t="s">
        <v>556</v>
      </c>
      <c r="E2214">
        <v>13101001</v>
      </c>
      <c r="F2214" t="s">
        <v>4375</v>
      </c>
      <c r="G2214" s="4">
        <v>42770</v>
      </c>
      <c r="H2214" t="s">
        <v>66</v>
      </c>
      <c r="I2214" s="2">
        <v>57000</v>
      </c>
      <c r="J2214">
        <v>0</v>
      </c>
      <c r="K2214" s="2">
        <v>57000</v>
      </c>
      <c r="L2214" s="3">
        <v>3.2904</v>
      </c>
      <c r="M2214" s="2">
        <v>187552.8</v>
      </c>
      <c r="N2214" s="3">
        <f t="array" ref="N2214">$D$4</f>
        <v>3.55</v>
      </c>
      <c r="O2214" s="2">
        <f t="array" ref="O2214">IF(Tabela_padrão__GM_CONTAS_PAGAR_ABERTOS[[#This Row],[SIGLA_MOEDA]]="US$",Tabela_padrão__GM_CONTAS_PAGAR_ABERTOS[[#This Row],[VALOR_DOCUM]]*$D$4,Tabela_padrão__GM_CONTAS_PAGAR_ABERTOS[[#This Row],[SALDO_CONVERTIDO]])</f>
        <v>202350</v>
      </c>
      <c r="P2214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214" t="s">
        <v>28</v>
      </c>
      <c r="R2214" t="s">
        <v>492</v>
      </c>
      <c r="S2214" s="1">
        <v>42557</v>
      </c>
      <c r="T2214" t="s">
        <v>4376</v>
      </c>
      <c r="U2214" s="3">
        <v>3.5276000000000001</v>
      </c>
      <c r="V2214" s="2">
        <f>Tabela_padrão__GM_CONTAS_PAGAR_ABERTOS[[#This Row],[PTAX DESEMB]]*Tabela_padrão__GM_CONTAS_PAGAR_ABERTOS[[#This Row],[VALOR_DOCUM]]</f>
        <v>201073.2</v>
      </c>
    </row>
    <row r="2215" spans="1:22" hidden="1" x14ac:dyDescent="0.2">
      <c r="A2215" t="s">
        <v>17</v>
      </c>
      <c r="B2215" t="s">
        <v>18</v>
      </c>
      <c r="C2215" s="1">
        <v>42466</v>
      </c>
      <c r="D2215" t="s">
        <v>203</v>
      </c>
      <c r="E2215">
        <v>19105029</v>
      </c>
      <c r="F2215" t="s">
        <v>526</v>
      </c>
      <c r="G2215" s="4">
        <v>42714</v>
      </c>
      <c r="H2215" t="s">
        <v>21</v>
      </c>
      <c r="I2215" s="2">
        <v>27801.58</v>
      </c>
      <c r="K2215" s="2">
        <v>27801.58</v>
      </c>
      <c r="L2215" s="3">
        <v>1</v>
      </c>
      <c r="M2215" s="2">
        <v>27801.58</v>
      </c>
      <c r="N2215" s="3">
        <f t="array" ref="N2215">$D$4</f>
        <v>3.55</v>
      </c>
      <c r="O2215" s="2">
        <f t="array" ref="O2215">IF(Tabela_padrão__GM_CONTAS_PAGAR_ABERTOS[[#This Row],[SIGLA_MOEDA]]="US$",Tabela_padrão__GM_CONTAS_PAGAR_ABERTOS[[#This Row],[VALOR_DOCUM]]*$D$4,Tabela_padrão__GM_CONTAS_PAGAR_ABERTOS[[#This Row],[SALDO_CONVERTIDO]])</f>
        <v>27801.58</v>
      </c>
      <c r="P22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5" t="s">
        <v>527</v>
      </c>
      <c r="R2215" t="s">
        <v>528</v>
      </c>
      <c r="S2215" s="1">
        <v>42557</v>
      </c>
      <c r="T2215" t="s">
        <v>4377</v>
      </c>
      <c r="U2215" s="3">
        <v>3.6581000000000001</v>
      </c>
      <c r="V2215" s="2">
        <f>Tabela_padrão__GM_CONTAS_PAGAR_ABERTOS[[#This Row],[PTAX DESEMB]]*Tabela_padrão__GM_CONTAS_PAGAR_ABERTOS[[#This Row],[VALOR_DOCUM]]</f>
        <v>101700.95979800001</v>
      </c>
    </row>
    <row r="2216" spans="1:22" hidden="1" x14ac:dyDescent="0.2">
      <c r="A2216" t="s">
        <v>17</v>
      </c>
      <c r="B2216" t="s">
        <v>18</v>
      </c>
      <c r="C2216" s="1">
        <v>42466</v>
      </c>
      <c r="D2216" t="s">
        <v>203</v>
      </c>
      <c r="E2216">
        <v>19105029</v>
      </c>
      <c r="F2216" t="s">
        <v>526</v>
      </c>
      <c r="G2216" s="4">
        <v>42804</v>
      </c>
      <c r="H2216" t="s">
        <v>21</v>
      </c>
      <c r="I2216" s="2">
        <v>27801.58</v>
      </c>
      <c r="K2216" s="2">
        <v>27801.58</v>
      </c>
      <c r="L2216" s="3">
        <v>1</v>
      </c>
      <c r="M2216" s="2">
        <v>27801.58</v>
      </c>
      <c r="N2216" s="3">
        <f t="array" ref="N2216">$D$4</f>
        <v>3.55</v>
      </c>
      <c r="O2216" s="2">
        <f t="array" ref="O2216">IF(Tabela_padrão__GM_CONTAS_PAGAR_ABERTOS[[#This Row],[SIGLA_MOEDA]]="US$",Tabela_padrão__GM_CONTAS_PAGAR_ABERTOS[[#This Row],[VALOR_DOCUM]]*$D$4,Tabela_padrão__GM_CONTAS_PAGAR_ABERTOS[[#This Row],[SALDO_CONVERTIDO]])</f>
        <v>27801.58</v>
      </c>
      <c r="P22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6" t="s">
        <v>527</v>
      </c>
      <c r="R2216" t="s">
        <v>528</v>
      </c>
      <c r="S2216" s="1">
        <v>42557</v>
      </c>
      <c r="T2216" t="s">
        <v>4378</v>
      </c>
      <c r="U2216" s="3">
        <v>3.6581000000000001</v>
      </c>
      <c r="V2216" s="2">
        <f>Tabela_padrão__GM_CONTAS_PAGAR_ABERTOS[[#This Row],[PTAX DESEMB]]*Tabela_padrão__GM_CONTAS_PAGAR_ABERTOS[[#This Row],[VALOR_DOCUM]]</f>
        <v>101700.95979800001</v>
      </c>
    </row>
    <row r="2217" spans="1:22" hidden="1" x14ac:dyDescent="0.2">
      <c r="A2217" t="s">
        <v>17</v>
      </c>
      <c r="B2217" t="s">
        <v>18</v>
      </c>
      <c r="C2217" s="1">
        <v>42466</v>
      </c>
      <c r="D2217" t="s">
        <v>203</v>
      </c>
      <c r="E2217">
        <v>19105029</v>
      </c>
      <c r="F2217" t="s">
        <v>526</v>
      </c>
      <c r="G2217" s="4">
        <v>42896</v>
      </c>
      <c r="H2217" t="s">
        <v>21</v>
      </c>
      <c r="I2217" s="2">
        <v>27801.58</v>
      </c>
      <c r="K2217" s="2">
        <v>27801.58</v>
      </c>
      <c r="L2217" s="3">
        <v>1</v>
      </c>
      <c r="M2217" s="2">
        <v>27801.58</v>
      </c>
      <c r="N2217" s="3">
        <f t="array" ref="N2217">$D$4</f>
        <v>3.55</v>
      </c>
      <c r="O2217" s="2">
        <f t="array" ref="O2217">IF(Tabela_padrão__GM_CONTAS_PAGAR_ABERTOS[[#This Row],[SIGLA_MOEDA]]="US$",Tabela_padrão__GM_CONTAS_PAGAR_ABERTOS[[#This Row],[VALOR_DOCUM]]*$D$4,Tabela_padrão__GM_CONTAS_PAGAR_ABERTOS[[#This Row],[SALDO_CONVERTIDO]])</f>
        <v>27801.58</v>
      </c>
      <c r="P22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7" t="s">
        <v>527</v>
      </c>
      <c r="R2217" t="s">
        <v>528</v>
      </c>
      <c r="S2217" s="1">
        <v>42557</v>
      </c>
      <c r="T2217" t="s">
        <v>4379</v>
      </c>
      <c r="U2217" s="3">
        <v>3.6581000000000001</v>
      </c>
      <c r="V2217" s="2">
        <f>Tabela_padrão__GM_CONTAS_PAGAR_ABERTOS[[#This Row],[PTAX DESEMB]]*Tabela_padrão__GM_CONTAS_PAGAR_ABERTOS[[#This Row],[VALOR_DOCUM]]</f>
        <v>101700.95979800001</v>
      </c>
    </row>
    <row r="2218" spans="1:22" hidden="1" x14ac:dyDescent="0.2">
      <c r="A2218" t="s">
        <v>17</v>
      </c>
      <c r="B2218" t="s">
        <v>18</v>
      </c>
      <c r="C2218" s="1">
        <v>42466</v>
      </c>
      <c r="D2218" t="s">
        <v>203</v>
      </c>
      <c r="E2218">
        <v>19105029</v>
      </c>
      <c r="F2218" t="s">
        <v>526</v>
      </c>
      <c r="G2218" s="4">
        <v>43049</v>
      </c>
      <c r="H2218" t="s">
        <v>21</v>
      </c>
      <c r="I2218" s="2">
        <v>27801.58</v>
      </c>
      <c r="K2218" s="2">
        <v>27801.58</v>
      </c>
      <c r="L2218" s="3">
        <v>1</v>
      </c>
      <c r="M2218" s="2">
        <v>27801.58</v>
      </c>
      <c r="N2218" s="3">
        <f t="array" ref="N2218">$D$4</f>
        <v>3.55</v>
      </c>
      <c r="O2218" s="2">
        <f t="array" ref="O2218">IF(Tabela_padrão__GM_CONTAS_PAGAR_ABERTOS[[#This Row],[SIGLA_MOEDA]]="US$",Tabela_padrão__GM_CONTAS_PAGAR_ABERTOS[[#This Row],[VALOR_DOCUM]]*$D$4,Tabela_padrão__GM_CONTAS_PAGAR_ABERTOS[[#This Row],[SALDO_CONVERTIDO]])</f>
        <v>27801.58</v>
      </c>
      <c r="P22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8" t="s">
        <v>527</v>
      </c>
      <c r="R2218" t="s">
        <v>528</v>
      </c>
      <c r="S2218" s="1">
        <v>42557</v>
      </c>
      <c r="T2218" t="s">
        <v>4380</v>
      </c>
      <c r="U2218" s="3">
        <v>3.6581000000000001</v>
      </c>
      <c r="V2218" s="2">
        <f>Tabela_padrão__GM_CONTAS_PAGAR_ABERTOS[[#This Row],[PTAX DESEMB]]*Tabela_padrão__GM_CONTAS_PAGAR_ABERTOS[[#This Row],[VALOR_DOCUM]]</f>
        <v>101700.95979800001</v>
      </c>
    </row>
    <row r="2219" spans="1:22" hidden="1" x14ac:dyDescent="0.2">
      <c r="A2219" t="s">
        <v>17</v>
      </c>
      <c r="B2219" t="s">
        <v>18</v>
      </c>
      <c r="C2219" s="1">
        <v>42466</v>
      </c>
      <c r="D2219" t="s">
        <v>203</v>
      </c>
      <c r="E2219">
        <v>19105029</v>
      </c>
      <c r="F2219" t="s">
        <v>526</v>
      </c>
      <c r="G2219" s="4">
        <v>43353</v>
      </c>
      <c r="H2219" t="s">
        <v>21</v>
      </c>
      <c r="I2219" s="2">
        <v>27801.58</v>
      </c>
      <c r="K2219" s="2">
        <v>27801.58</v>
      </c>
      <c r="L2219" s="3">
        <v>1</v>
      </c>
      <c r="M2219" s="2">
        <v>27801.58</v>
      </c>
      <c r="N2219" s="3">
        <f t="array" ref="N2219">$D$4</f>
        <v>3.55</v>
      </c>
      <c r="O2219" s="2">
        <f t="array" ref="O2219">IF(Tabela_padrão__GM_CONTAS_PAGAR_ABERTOS[[#This Row],[SIGLA_MOEDA]]="US$",Tabela_padrão__GM_CONTAS_PAGAR_ABERTOS[[#This Row],[VALOR_DOCUM]]*$D$4,Tabela_padrão__GM_CONTAS_PAGAR_ABERTOS[[#This Row],[SALDO_CONVERTIDO]])</f>
        <v>27801.58</v>
      </c>
      <c r="P22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19" t="s">
        <v>527</v>
      </c>
      <c r="R2219" t="s">
        <v>528</v>
      </c>
      <c r="S2219" s="1">
        <v>42557</v>
      </c>
      <c r="T2219" t="s">
        <v>4381</v>
      </c>
      <c r="U2219" s="3">
        <v>3.6581000000000001</v>
      </c>
      <c r="V2219" s="2">
        <f>Tabela_padrão__GM_CONTAS_PAGAR_ABERTOS[[#This Row],[PTAX DESEMB]]*Tabela_padrão__GM_CONTAS_PAGAR_ABERTOS[[#This Row],[VALOR_DOCUM]]</f>
        <v>101700.95979800001</v>
      </c>
    </row>
    <row r="2220" spans="1:22" hidden="1" x14ac:dyDescent="0.2">
      <c r="A2220" t="s">
        <v>17</v>
      </c>
      <c r="B2220" t="s">
        <v>18</v>
      </c>
      <c r="C2220" s="1">
        <v>42466</v>
      </c>
      <c r="D2220" t="s">
        <v>203</v>
      </c>
      <c r="E2220">
        <v>19105029</v>
      </c>
      <c r="F2220" t="s">
        <v>526</v>
      </c>
      <c r="G2220" s="4">
        <v>43718</v>
      </c>
      <c r="H2220" t="s">
        <v>21</v>
      </c>
      <c r="I2220" s="2">
        <v>27801.58</v>
      </c>
      <c r="K2220" s="2">
        <v>27801.58</v>
      </c>
      <c r="L2220" s="3">
        <v>1</v>
      </c>
      <c r="M2220" s="2">
        <v>27801.58</v>
      </c>
      <c r="N2220" s="3">
        <f t="array" ref="N2220">$D$4</f>
        <v>3.55</v>
      </c>
      <c r="O2220" s="2">
        <f t="array" ref="O2220">IF(Tabela_padrão__GM_CONTAS_PAGAR_ABERTOS[[#This Row],[SIGLA_MOEDA]]="US$",Tabela_padrão__GM_CONTAS_PAGAR_ABERTOS[[#This Row],[VALOR_DOCUM]]*$D$4,Tabela_padrão__GM_CONTAS_PAGAR_ABERTOS[[#This Row],[SALDO_CONVERTIDO]])</f>
        <v>27801.58</v>
      </c>
      <c r="P22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0" t="s">
        <v>527</v>
      </c>
      <c r="R2220" t="s">
        <v>528</v>
      </c>
      <c r="S2220" s="1">
        <v>42557</v>
      </c>
      <c r="T2220" t="s">
        <v>4382</v>
      </c>
      <c r="U2220" s="3">
        <v>3.6581000000000001</v>
      </c>
      <c r="V2220" s="2">
        <f>Tabela_padrão__GM_CONTAS_PAGAR_ABERTOS[[#This Row],[PTAX DESEMB]]*Tabela_padrão__GM_CONTAS_PAGAR_ABERTOS[[#This Row],[VALOR_DOCUM]]</f>
        <v>101700.95979800001</v>
      </c>
    </row>
    <row r="2221" spans="1:22" hidden="1" x14ac:dyDescent="0.2">
      <c r="A2221" t="s">
        <v>17</v>
      </c>
      <c r="B2221" t="s">
        <v>18</v>
      </c>
      <c r="C2221" s="1">
        <v>42466</v>
      </c>
      <c r="D2221" t="s">
        <v>203</v>
      </c>
      <c r="E2221">
        <v>19105029</v>
      </c>
      <c r="F2221" t="s">
        <v>526</v>
      </c>
      <c r="G2221" s="4">
        <v>44296</v>
      </c>
      <c r="H2221" t="s">
        <v>21</v>
      </c>
      <c r="I2221" s="2">
        <v>27801.58</v>
      </c>
      <c r="K2221" s="2">
        <v>27801.58</v>
      </c>
      <c r="L2221" s="3">
        <v>1</v>
      </c>
      <c r="M2221" s="2">
        <v>27801.58</v>
      </c>
      <c r="N2221" s="3">
        <f t="array" ref="N2221">$D$4</f>
        <v>3.55</v>
      </c>
      <c r="O2221" s="2">
        <f t="array" ref="O2221">IF(Tabela_padrão__GM_CONTAS_PAGAR_ABERTOS[[#This Row],[SIGLA_MOEDA]]="US$",Tabela_padrão__GM_CONTAS_PAGAR_ABERTOS[[#This Row],[VALOR_DOCUM]]*$D$4,Tabela_padrão__GM_CONTAS_PAGAR_ABERTOS[[#This Row],[SALDO_CONVERTIDO]])</f>
        <v>27801.58</v>
      </c>
      <c r="P22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1" t="s">
        <v>527</v>
      </c>
      <c r="R2221" t="s">
        <v>528</v>
      </c>
      <c r="S2221" s="1">
        <v>42557</v>
      </c>
      <c r="T2221" t="s">
        <v>4383</v>
      </c>
      <c r="U2221" s="3">
        <v>3.6581000000000001</v>
      </c>
      <c r="V2221" s="2">
        <f>Tabela_padrão__GM_CONTAS_PAGAR_ABERTOS[[#This Row],[PTAX DESEMB]]*Tabela_padrão__GM_CONTAS_PAGAR_ABERTOS[[#This Row],[VALOR_DOCUM]]</f>
        <v>101700.95979800001</v>
      </c>
    </row>
    <row r="2222" spans="1:22" hidden="1" x14ac:dyDescent="0.2">
      <c r="A2222" t="s">
        <v>17</v>
      </c>
      <c r="B2222" t="s">
        <v>202</v>
      </c>
      <c r="C2222" s="1">
        <v>42495</v>
      </c>
      <c r="D2222" t="s">
        <v>3681</v>
      </c>
      <c r="E2222">
        <v>13130024</v>
      </c>
      <c r="F2222" t="s">
        <v>3682</v>
      </c>
      <c r="G2222" s="4">
        <v>42709</v>
      </c>
      <c r="H2222" t="s">
        <v>21</v>
      </c>
      <c r="I2222" s="2">
        <v>360</v>
      </c>
      <c r="K2222" s="2">
        <v>360</v>
      </c>
      <c r="L2222" s="3">
        <v>1</v>
      </c>
      <c r="M2222" s="2">
        <v>360</v>
      </c>
      <c r="N2222" s="3">
        <f t="array" ref="N2222">$D$4</f>
        <v>3.55</v>
      </c>
      <c r="O2222" s="2">
        <f t="array" ref="O2222">IF(Tabela_padrão__GM_CONTAS_PAGAR_ABERTOS[[#This Row],[SIGLA_MOEDA]]="US$",Tabela_padrão__GM_CONTAS_PAGAR_ABERTOS[[#This Row],[VALOR_DOCUM]]*$D$4,Tabela_padrão__GM_CONTAS_PAGAR_ABERTOS[[#This Row],[SALDO_CONVERTIDO]])</f>
        <v>360</v>
      </c>
      <c r="P22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2" t="s">
        <v>3683</v>
      </c>
      <c r="R2222" t="s">
        <v>3684</v>
      </c>
      <c r="S2222" s="1">
        <v>42557</v>
      </c>
      <c r="T2222" t="s">
        <v>4384</v>
      </c>
      <c r="U2222" s="3">
        <v>3.5396999999999998</v>
      </c>
      <c r="V2222" s="2">
        <f>Tabela_padrão__GM_CONTAS_PAGAR_ABERTOS[[#This Row],[PTAX DESEMB]]*Tabela_padrão__GM_CONTAS_PAGAR_ABERTOS[[#This Row],[VALOR_DOCUM]]</f>
        <v>1274.2919999999999</v>
      </c>
    </row>
    <row r="2223" spans="1:22" hidden="1" x14ac:dyDescent="0.2">
      <c r="A2223" t="s">
        <v>17</v>
      </c>
      <c r="B2223" t="s">
        <v>202</v>
      </c>
      <c r="C2223" s="1">
        <v>42495</v>
      </c>
      <c r="D2223" t="s">
        <v>3681</v>
      </c>
      <c r="E2223">
        <v>13130024</v>
      </c>
      <c r="F2223" t="s">
        <v>3682</v>
      </c>
      <c r="G2223" s="4">
        <v>42587</v>
      </c>
      <c r="H2223" t="s">
        <v>21</v>
      </c>
      <c r="I2223" s="2">
        <v>360</v>
      </c>
      <c r="K2223" s="2">
        <v>360</v>
      </c>
      <c r="L2223" s="3">
        <v>1</v>
      </c>
      <c r="M2223" s="2">
        <v>360</v>
      </c>
      <c r="N2223" s="3">
        <f t="array" ref="N2223">$D$4</f>
        <v>3.55</v>
      </c>
      <c r="O2223" s="2">
        <f t="array" ref="O2223">IF(Tabela_padrão__GM_CONTAS_PAGAR_ABERTOS[[#This Row],[SIGLA_MOEDA]]="US$",Tabela_padrão__GM_CONTAS_PAGAR_ABERTOS[[#This Row],[VALOR_DOCUM]]*$D$4,Tabela_padrão__GM_CONTAS_PAGAR_ABERTOS[[#This Row],[SALDO_CONVERTIDO]])</f>
        <v>360</v>
      </c>
      <c r="P22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3" t="s">
        <v>3683</v>
      </c>
      <c r="R2223" t="s">
        <v>3684</v>
      </c>
      <c r="S2223" s="1">
        <v>42557</v>
      </c>
      <c r="T2223" t="s">
        <v>4385</v>
      </c>
      <c r="U2223" s="3">
        <v>3.5396999999999998</v>
      </c>
      <c r="V2223" s="2">
        <f>Tabela_padrão__GM_CONTAS_PAGAR_ABERTOS[[#This Row],[PTAX DESEMB]]*Tabela_padrão__GM_CONTAS_PAGAR_ABERTOS[[#This Row],[VALOR_DOCUM]]</f>
        <v>1274.2919999999999</v>
      </c>
    </row>
    <row r="2224" spans="1:22" hidden="1" x14ac:dyDescent="0.2">
      <c r="A2224" t="s">
        <v>17</v>
      </c>
      <c r="B2224" t="s">
        <v>202</v>
      </c>
      <c r="C2224" s="1">
        <v>42495</v>
      </c>
      <c r="D2224" t="s">
        <v>3681</v>
      </c>
      <c r="E2224">
        <v>13130024</v>
      </c>
      <c r="F2224" t="s">
        <v>3682</v>
      </c>
      <c r="G2224" s="4">
        <v>42648</v>
      </c>
      <c r="H2224" t="s">
        <v>21</v>
      </c>
      <c r="I2224" s="2">
        <v>360</v>
      </c>
      <c r="K2224" s="2">
        <v>360</v>
      </c>
      <c r="L2224" s="3">
        <v>1</v>
      </c>
      <c r="M2224" s="2">
        <v>360</v>
      </c>
      <c r="N2224" s="3">
        <f t="array" ref="N2224">$D$4</f>
        <v>3.55</v>
      </c>
      <c r="O2224" s="2">
        <f t="array" ref="O2224">IF(Tabela_padrão__GM_CONTAS_PAGAR_ABERTOS[[#This Row],[SIGLA_MOEDA]]="US$",Tabela_padrão__GM_CONTAS_PAGAR_ABERTOS[[#This Row],[VALOR_DOCUM]]*$D$4,Tabela_padrão__GM_CONTAS_PAGAR_ABERTOS[[#This Row],[SALDO_CONVERTIDO]])</f>
        <v>360</v>
      </c>
      <c r="P22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4" t="s">
        <v>3683</v>
      </c>
      <c r="R2224" t="s">
        <v>3684</v>
      </c>
      <c r="S2224" s="1">
        <v>42557</v>
      </c>
      <c r="T2224" t="s">
        <v>4386</v>
      </c>
      <c r="U2224" s="3">
        <v>3.5396999999999998</v>
      </c>
      <c r="V2224" s="2">
        <f>Tabela_padrão__GM_CONTAS_PAGAR_ABERTOS[[#This Row],[PTAX DESEMB]]*Tabela_padrão__GM_CONTAS_PAGAR_ABERTOS[[#This Row],[VALOR_DOCUM]]</f>
        <v>1274.2919999999999</v>
      </c>
    </row>
    <row r="2225" spans="1:22" hidden="1" x14ac:dyDescent="0.2">
      <c r="A2225" t="s">
        <v>17</v>
      </c>
      <c r="B2225" t="s">
        <v>881</v>
      </c>
      <c r="C2225" s="1">
        <v>42506</v>
      </c>
      <c r="D2225" t="s">
        <v>3016</v>
      </c>
      <c r="E2225">
        <v>13103001</v>
      </c>
      <c r="F2225" t="s">
        <v>4387</v>
      </c>
      <c r="G2225" s="4">
        <v>42583</v>
      </c>
      <c r="H2225" t="s">
        <v>21</v>
      </c>
      <c r="I2225" s="2">
        <v>4499.55</v>
      </c>
      <c r="J2225">
        <v>755.55</v>
      </c>
      <c r="K2225" s="2">
        <v>3744</v>
      </c>
      <c r="L2225" s="3">
        <v>1</v>
      </c>
      <c r="M2225" s="2">
        <v>3744</v>
      </c>
      <c r="N2225" s="3">
        <f t="array" ref="N2225">$D$4</f>
        <v>3.55</v>
      </c>
      <c r="O2225" s="2">
        <f t="array" ref="O2225">IF(Tabela_padrão__GM_CONTAS_PAGAR_ABERTOS[[#This Row],[SIGLA_MOEDA]]="US$",Tabela_padrão__GM_CONTAS_PAGAR_ABERTOS[[#This Row],[VALOR_DOCUM]]*$D$4,Tabela_padrão__GM_CONTAS_PAGAR_ABERTOS[[#This Row],[SALDO_CONVERTIDO]])</f>
        <v>3744</v>
      </c>
      <c r="P22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5" t="s">
        <v>28</v>
      </c>
      <c r="R2225" t="s">
        <v>2576</v>
      </c>
      <c r="S2225" s="1">
        <v>42557</v>
      </c>
      <c r="T2225" t="s">
        <v>4388</v>
      </c>
      <c r="U2225" s="3">
        <v>3.5041000000000002</v>
      </c>
      <c r="V2225" s="2">
        <f>Tabela_padrão__GM_CONTAS_PAGAR_ABERTOS[[#This Row],[PTAX DESEMB]]*Tabela_padrão__GM_CONTAS_PAGAR_ABERTOS[[#This Row],[VALOR_DOCUM]]</f>
        <v>15766.873155000001</v>
      </c>
    </row>
    <row r="2226" spans="1:22" hidden="1" x14ac:dyDescent="0.2">
      <c r="A2226" t="s">
        <v>17</v>
      </c>
      <c r="B2226" t="s">
        <v>202</v>
      </c>
      <c r="C2226" s="1">
        <v>42493</v>
      </c>
      <c r="D2226" t="s">
        <v>2993</v>
      </c>
      <c r="E2226">
        <v>13115026</v>
      </c>
      <c r="F2226" t="s">
        <v>4389</v>
      </c>
      <c r="G2226" s="4">
        <v>42585</v>
      </c>
      <c r="H2226" t="s">
        <v>21</v>
      </c>
      <c r="I2226" s="2">
        <v>30</v>
      </c>
      <c r="K2226" s="2">
        <v>30</v>
      </c>
      <c r="L2226" s="3">
        <v>1</v>
      </c>
      <c r="M2226" s="2">
        <v>30</v>
      </c>
      <c r="N2226" s="3">
        <f t="array" ref="N2226">$D$4</f>
        <v>3.55</v>
      </c>
      <c r="O2226" s="2">
        <f t="array" ref="O2226">IF(Tabela_padrão__GM_CONTAS_PAGAR_ABERTOS[[#This Row],[SIGLA_MOEDA]]="US$",Tabela_padrão__GM_CONTAS_PAGAR_ABERTOS[[#This Row],[VALOR_DOCUM]]*$D$4,Tabela_padrão__GM_CONTAS_PAGAR_ABERTOS[[#This Row],[SALDO_CONVERTIDO]])</f>
        <v>30</v>
      </c>
      <c r="P22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6" t="s">
        <v>28</v>
      </c>
      <c r="R2226" t="s">
        <v>4390</v>
      </c>
      <c r="S2226" s="1">
        <v>42557</v>
      </c>
      <c r="T2226" t="s">
        <v>4391</v>
      </c>
      <c r="U2226" s="3">
        <v>3.4990999999999999</v>
      </c>
      <c r="V2226" s="2">
        <f>Tabela_padrão__GM_CONTAS_PAGAR_ABERTOS[[#This Row],[PTAX DESEMB]]*Tabela_padrão__GM_CONTAS_PAGAR_ABERTOS[[#This Row],[VALOR_DOCUM]]</f>
        <v>104.973</v>
      </c>
    </row>
    <row r="2227" spans="1:22" hidden="1" x14ac:dyDescent="0.2">
      <c r="A2227" t="s">
        <v>17</v>
      </c>
      <c r="B2227" t="s">
        <v>25</v>
      </c>
      <c r="C2227" s="1">
        <v>42489</v>
      </c>
      <c r="D2227" t="s">
        <v>3696</v>
      </c>
      <c r="E2227">
        <v>13101001</v>
      </c>
      <c r="F2227" t="s">
        <v>3101</v>
      </c>
      <c r="G2227" s="4">
        <v>42645</v>
      </c>
      <c r="H2227" t="s">
        <v>66</v>
      </c>
      <c r="I2227" s="2">
        <v>23900</v>
      </c>
      <c r="J2227">
        <v>0</v>
      </c>
      <c r="K2227" s="2">
        <v>23900</v>
      </c>
      <c r="L2227" s="3">
        <v>3.2904</v>
      </c>
      <c r="M2227" s="2">
        <v>78640.56</v>
      </c>
      <c r="N2227" s="3">
        <f t="array" ref="N2227">$D$4</f>
        <v>3.55</v>
      </c>
      <c r="O2227" s="2">
        <f t="array" ref="O2227">IF(Tabela_padrão__GM_CONTAS_PAGAR_ABERTOS[[#This Row],[SIGLA_MOEDA]]="US$",Tabela_padrão__GM_CONTAS_PAGAR_ABERTOS[[#This Row],[VALOR_DOCUM]]*$D$4,Tabela_padrão__GM_CONTAS_PAGAR_ABERTOS[[#This Row],[SALDO_CONVERTIDO]])</f>
        <v>84845</v>
      </c>
      <c r="P2227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2227" t="s">
        <v>28</v>
      </c>
      <c r="R2227" t="s">
        <v>492</v>
      </c>
      <c r="S2227" s="1">
        <v>42557</v>
      </c>
      <c r="T2227" t="s">
        <v>4392</v>
      </c>
      <c r="U2227" s="3">
        <v>3.4992000000000001</v>
      </c>
      <c r="V2227" s="2">
        <f>Tabela_padrão__GM_CONTAS_PAGAR_ABERTOS[[#This Row],[PTAX DESEMB]]*Tabela_padrão__GM_CONTAS_PAGAR_ABERTOS[[#This Row],[VALOR_DOCUM]]</f>
        <v>83630.880000000005</v>
      </c>
    </row>
    <row r="2228" spans="1:22" hidden="1" x14ac:dyDescent="0.2">
      <c r="A2228" t="s">
        <v>17</v>
      </c>
      <c r="B2228" t="s">
        <v>25</v>
      </c>
      <c r="C2228" s="1">
        <v>42507</v>
      </c>
      <c r="D2228" t="s">
        <v>490</v>
      </c>
      <c r="E2228">
        <v>13101001</v>
      </c>
      <c r="F2228" t="s">
        <v>4393</v>
      </c>
      <c r="G2228" s="4">
        <v>42790</v>
      </c>
      <c r="H2228" t="s">
        <v>66</v>
      </c>
      <c r="I2228" s="2">
        <v>21060</v>
      </c>
      <c r="J2228">
        <v>0</v>
      </c>
      <c r="K2228" s="2">
        <v>21060</v>
      </c>
      <c r="L2228" s="3">
        <v>3.2904</v>
      </c>
      <c r="M2228" s="2">
        <v>69295.823999999993</v>
      </c>
      <c r="N2228" s="3">
        <f t="array" ref="N2228">$D$4</f>
        <v>3.55</v>
      </c>
      <c r="O2228" s="2">
        <f t="array" ref="O2228">IF(Tabela_padrão__GM_CONTAS_PAGAR_ABERTOS[[#This Row],[SIGLA_MOEDA]]="US$",Tabela_padrão__GM_CONTAS_PAGAR_ABERTOS[[#This Row],[VALOR_DOCUM]]*$D$4,Tabela_padrão__GM_CONTAS_PAGAR_ABERTOS[[#This Row],[SALDO_CONVERTIDO]])</f>
        <v>74763</v>
      </c>
      <c r="P2228" s="5">
        <f>(Tabela_padrão__GM_CONTAS_PAGAR_ABERTOS[[#This Row],[Saldo Projetado]]-Tabela_padrão__GM_CONTAS_PAGAR_ABERTOS[[#This Row],[SALDO_CONVERTIDO]])/Tabela_padrão__GM_CONTAS_PAGAR_ABERTOS[[#This Row],[Saldo Projetado]]</f>
        <v>7.3126760563380369E-2</v>
      </c>
      <c r="Q2228" t="s">
        <v>28</v>
      </c>
      <c r="R2228" t="s">
        <v>492</v>
      </c>
      <c r="S2228" s="1">
        <v>42557</v>
      </c>
      <c r="T2228" t="s">
        <v>4394</v>
      </c>
      <c r="U2228" s="3">
        <v>3.5034999999999998</v>
      </c>
      <c r="V2228" s="2">
        <f>Tabela_padrão__GM_CONTAS_PAGAR_ABERTOS[[#This Row],[PTAX DESEMB]]*Tabela_padrão__GM_CONTAS_PAGAR_ABERTOS[[#This Row],[VALOR_DOCUM]]</f>
        <v>73783.709999999992</v>
      </c>
    </row>
    <row r="2229" spans="1:22" hidden="1" x14ac:dyDescent="0.2">
      <c r="A2229" t="s">
        <v>17</v>
      </c>
      <c r="B2229" t="s">
        <v>80</v>
      </c>
      <c r="C2229" s="1">
        <v>42486</v>
      </c>
      <c r="D2229" t="s">
        <v>548</v>
      </c>
      <c r="E2229">
        <v>15103012</v>
      </c>
      <c r="F2229" t="s">
        <v>4395</v>
      </c>
      <c r="G2229" s="4">
        <v>42563</v>
      </c>
      <c r="H2229" t="s">
        <v>21</v>
      </c>
      <c r="I2229" s="2">
        <v>538.88</v>
      </c>
      <c r="K2229" s="2">
        <v>538.88</v>
      </c>
      <c r="L2229" s="3">
        <v>1</v>
      </c>
      <c r="M2229" s="2">
        <v>538.88</v>
      </c>
      <c r="N2229" s="3">
        <f t="array" ref="N2229">$D$4</f>
        <v>3.55</v>
      </c>
      <c r="O2229" s="2">
        <f t="array" ref="O2229">IF(Tabela_padrão__GM_CONTAS_PAGAR_ABERTOS[[#This Row],[SIGLA_MOEDA]]="US$",Tabela_padrão__GM_CONTAS_PAGAR_ABERTOS[[#This Row],[VALOR_DOCUM]]*$D$4,Tabela_padrão__GM_CONTAS_PAGAR_ABERTOS[[#This Row],[SALDO_CONVERTIDO]])</f>
        <v>538.88</v>
      </c>
      <c r="P22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29" t="s">
        <v>28</v>
      </c>
      <c r="R2229" t="s">
        <v>4396</v>
      </c>
      <c r="S2229" s="1">
        <v>42557</v>
      </c>
      <c r="T2229" t="s">
        <v>4397</v>
      </c>
      <c r="U2229" s="3">
        <v>3.5472000000000001</v>
      </c>
      <c r="V2229" s="2">
        <f>Tabela_padrão__GM_CONTAS_PAGAR_ABERTOS[[#This Row],[PTAX DESEMB]]*Tabela_padrão__GM_CONTAS_PAGAR_ABERTOS[[#This Row],[VALOR_DOCUM]]</f>
        <v>1911.515136</v>
      </c>
    </row>
    <row r="2230" spans="1:22" hidden="1" x14ac:dyDescent="0.2">
      <c r="A2230" t="s">
        <v>17</v>
      </c>
      <c r="B2230" t="s">
        <v>390</v>
      </c>
      <c r="C2230" s="1">
        <v>42495</v>
      </c>
      <c r="D2230" t="s">
        <v>556</v>
      </c>
      <c r="E2230">
        <v>13101001</v>
      </c>
      <c r="F2230" t="s">
        <v>4398</v>
      </c>
      <c r="G2230" s="4">
        <v>42793</v>
      </c>
      <c r="H2230" t="s">
        <v>66</v>
      </c>
      <c r="I2230" s="2">
        <v>57054.080000000002</v>
      </c>
      <c r="J2230">
        <v>0</v>
      </c>
      <c r="K2230" s="2">
        <v>57054.080000000002</v>
      </c>
      <c r="L2230" s="3">
        <v>3.2904</v>
      </c>
      <c r="M2230" s="2">
        <v>187730.744832</v>
      </c>
      <c r="N2230" s="3">
        <f t="array" ref="N2230">$D$4</f>
        <v>3.55</v>
      </c>
      <c r="O2230" s="2">
        <f t="array" ref="O2230">IF(Tabela_padrão__GM_CONTAS_PAGAR_ABERTOS[[#This Row],[SIGLA_MOEDA]]="US$",Tabela_padrão__GM_CONTAS_PAGAR_ABERTOS[[#This Row],[VALOR_DOCUM]]*$D$4,Tabela_padrão__GM_CONTAS_PAGAR_ABERTOS[[#This Row],[SALDO_CONVERTIDO]])</f>
        <v>202541.984</v>
      </c>
      <c r="P2230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230" t="s">
        <v>28</v>
      </c>
      <c r="R2230" t="s">
        <v>492</v>
      </c>
      <c r="S2230" s="1">
        <v>42557</v>
      </c>
      <c r="T2230" t="s">
        <v>4399</v>
      </c>
      <c r="U2230" s="3">
        <v>3.5396999999999998</v>
      </c>
      <c r="V2230" s="2">
        <f>Tabela_padrão__GM_CONTAS_PAGAR_ABERTOS[[#This Row],[PTAX DESEMB]]*Tabela_padrão__GM_CONTAS_PAGAR_ABERTOS[[#This Row],[VALOR_DOCUM]]</f>
        <v>201954.32697600001</v>
      </c>
    </row>
    <row r="2231" spans="1:22" hidden="1" x14ac:dyDescent="0.2">
      <c r="A2231" t="s">
        <v>17</v>
      </c>
      <c r="B2231" t="s">
        <v>80</v>
      </c>
      <c r="C2231" s="1">
        <v>42495</v>
      </c>
      <c r="D2231" t="s">
        <v>556</v>
      </c>
      <c r="E2231">
        <v>13101001</v>
      </c>
      <c r="F2231" t="s">
        <v>4400</v>
      </c>
      <c r="G2231" s="4">
        <v>43008</v>
      </c>
      <c r="H2231" t="s">
        <v>66</v>
      </c>
      <c r="I2231" s="2">
        <v>5461.69</v>
      </c>
      <c r="J2231">
        <v>0</v>
      </c>
      <c r="K2231" s="2">
        <v>5461.69</v>
      </c>
      <c r="L2231" s="3">
        <v>3.2904</v>
      </c>
      <c r="M2231" s="2">
        <v>17971.144776000001</v>
      </c>
      <c r="N2231" s="3">
        <f t="array" ref="N2231">$D$4</f>
        <v>3.55</v>
      </c>
      <c r="O2231" s="2">
        <f t="array" ref="O2231">IF(Tabela_padrão__GM_CONTAS_PAGAR_ABERTOS[[#This Row],[SIGLA_MOEDA]]="US$",Tabela_padrão__GM_CONTAS_PAGAR_ABERTOS[[#This Row],[VALOR_DOCUM]]*$D$4,Tabela_padrão__GM_CONTAS_PAGAR_ABERTOS[[#This Row],[SALDO_CONVERTIDO]])</f>
        <v>19388.999499999998</v>
      </c>
      <c r="P2231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2231" t="s">
        <v>28</v>
      </c>
      <c r="R2231" t="s">
        <v>492</v>
      </c>
      <c r="S2231" s="1">
        <v>42557</v>
      </c>
      <c r="T2231" t="s">
        <v>4401</v>
      </c>
      <c r="U2231" s="3">
        <v>3.5396999999999998</v>
      </c>
      <c r="V2231" s="2">
        <f>Tabela_padrão__GM_CONTAS_PAGAR_ABERTOS[[#This Row],[PTAX DESEMB]]*Tabela_padrão__GM_CONTAS_PAGAR_ABERTOS[[#This Row],[VALOR_DOCUM]]</f>
        <v>19332.744092999998</v>
      </c>
    </row>
    <row r="2232" spans="1:22" hidden="1" x14ac:dyDescent="0.2">
      <c r="A2232" t="s">
        <v>17</v>
      </c>
      <c r="B2232" t="s">
        <v>18</v>
      </c>
      <c r="C2232" s="1">
        <v>42419</v>
      </c>
      <c r="D2232" t="s">
        <v>2188</v>
      </c>
      <c r="E2232">
        <v>19105008</v>
      </c>
      <c r="F2232" t="s">
        <v>4402</v>
      </c>
      <c r="G2232" s="4">
        <v>43150</v>
      </c>
      <c r="H2232" t="s">
        <v>21</v>
      </c>
      <c r="I2232" s="2">
        <v>2427021.9900000002</v>
      </c>
      <c r="K2232" s="2">
        <v>2427021.9900000002</v>
      </c>
      <c r="L2232" s="3">
        <v>1</v>
      </c>
      <c r="M2232" s="2">
        <v>2427021.9900000002</v>
      </c>
      <c r="N2232" s="3">
        <f t="array" ref="N2232">$D$4</f>
        <v>3.55</v>
      </c>
      <c r="O2232" s="2">
        <f t="array" ref="O2232">IF(Tabela_padrão__GM_CONTAS_PAGAR_ABERTOS[[#This Row],[SIGLA_MOEDA]]="US$",Tabela_padrão__GM_CONTAS_PAGAR_ABERTOS[[#This Row],[VALOR_DOCUM]]*$D$4,Tabela_padrão__GM_CONTAS_PAGAR_ABERTOS[[#This Row],[SALDO_CONVERTIDO]])</f>
        <v>2427021.9900000002</v>
      </c>
      <c r="P22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2" t="s">
        <v>3778</v>
      </c>
      <c r="R2232" t="s">
        <v>3699</v>
      </c>
      <c r="S2232" s="1">
        <v>42557</v>
      </c>
      <c r="T2232" t="s">
        <v>4403</v>
      </c>
      <c r="U2232" s="3">
        <v>4.0091000000000001</v>
      </c>
      <c r="V2232" s="2">
        <f>Tabela_padrão__GM_CONTAS_PAGAR_ABERTOS[[#This Row],[PTAX DESEMB]]*Tabela_padrão__GM_CONTAS_PAGAR_ABERTOS[[#This Row],[VALOR_DOCUM]]</f>
        <v>9730173.8601090014</v>
      </c>
    </row>
    <row r="2233" spans="1:22" hidden="1" x14ac:dyDescent="0.2">
      <c r="A2233" t="s">
        <v>17</v>
      </c>
      <c r="B2233" t="s">
        <v>25</v>
      </c>
      <c r="C2233" s="1">
        <v>42495</v>
      </c>
      <c r="D2233" t="s">
        <v>591</v>
      </c>
      <c r="E2233">
        <v>13115016</v>
      </c>
      <c r="F2233" t="s">
        <v>4404</v>
      </c>
      <c r="G2233" s="4">
        <v>42660</v>
      </c>
      <c r="H2233" t="s">
        <v>21</v>
      </c>
      <c r="I2233" s="2">
        <v>429.98</v>
      </c>
      <c r="K2233" s="2">
        <v>429.98</v>
      </c>
      <c r="L2233" s="3">
        <v>1</v>
      </c>
      <c r="M2233" s="2">
        <v>429.98</v>
      </c>
      <c r="N2233" s="3">
        <f t="array" ref="N2233">$D$4</f>
        <v>3.55</v>
      </c>
      <c r="O2233" s="2">
        <f t="array" ref="O2233">IF(Tabela_padrão__GM_CONTAS_PAGAR_ABERTOS[[#This Row],[SIGLA_MOEDA]]="US$",Tabela_padrão__GM_CONTAS_PAGAR_ABERTOS[[#This Row],[VALOR_DOCUM]]*$D$4,Tabela_padrão__GM_CONTAS_PAGAR_ABERTOS[[#This Row],[SALDO_CONVERTIDO]])</f>
        <v>429.98</v>
      </c>
      <c r="P22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3" t="s">
        <v>28</v>
      </c>
      <c r="R2233" t="s">
        <v>4405</v>
      </c>
      <c r="S2233" s="1">
        <v>42557</v>
      </c>
      <c r="T2233" t="s">
        <v>4406</v>
      </c>
      <c r="U2233" s="3">
        <v>3.5396999999999998</v>
      </c>
      <c r="V2233" s="2">
        <f>Tabela_padrão__GM_CONTAS_PAGAR_ABERTOS[[#This Row],[PTAX DESEMB]]*Tabela_padrão__GM_CONTAS_PAGAR_ABERTOS[[#This Row],[VALOR_DOCUM]]</f>
        <v>1522.0002059999999</v>
      </c>
    </row>
    <row r="2234" spans="1:22" hidden="1" x14ac:dyDescent="0.2">
      <c r="A2234" t="s">
        <v>17</v>
      </c>
      <c r="B2234" t="s">
        <v>25</v>
      </c>
      <c r="C2234" s="1">
        <v>42531</v>
      </c>
      <c r="D2234" t="s">
        <v>591</v>
      </c>
      <c r="E2234">
        <v>13115016</v>
      </c>
      <c r="F2234" t="s">
        <v>4407</v>
      </c>
      <c r="G2234" s="4">
        <v>42566</v>
      </c>
      <c r="H2234" t="s">
        <v>21</v>
      </c>
      <c r="I2234" s="2">
        <v>7.63</v>
      </c>
      <c r="J2234">
        <v>0</v>
      </c>
      <c r="K2234" s="2">
        <v>7.63</v>
      </c>
      <c r="L2234" s="3">
        <v>1</v>
      </c>
      <c r="M2234" s="2">
        <v>7.63</v>
      </c>
      <c r="N2234" s="3">
        <f t="array" ref="N2234">$D$4</f>
        <v>3.55</v>
      </c>
      <c r="O2234" s="2">
        <f t="array" ref="O2234">IF(Tabela_padrão__GM_CONTAS_PAGAR_ABERTOS[[#This Row],[SIGLA_MOEDA]]="US$",Tabela_padrão__GM_CONTAS_PAGAR_ABERTOS[[#This Row],[VALOR_DOCUM]]*$D$4,Tabela_padrão__GM_CONTAS_PAGAR_ABERTOS[[#This Row],[SALDO_CONVERTIDO]])</f>
        <v>7.63</v>
      </c>
      <c r="P22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4" t="s">
        <v>28</v>
      </c>
      <c r="R2234" t="s">
        <v>4408</v>
      </c>
      <c r="S2234" s="1">
        <v>42557</v>
      </c>
      <c r="T2234" t="s">
        <v>4409</v>
      </c>
      <c r="U2234" s="3">
        <v>3.3816999999999999</v>
      </c>
      <c r="V2234" s="2">
        <f>Tabela_padrão__GM_CONTAS_PAGAR_ABERTOS[[#This Row],[PTAX DESEMB]]*Tabela_padrão__GM_CONTAS_PAGAR_ABERTOS[[#This Row],[VALOR_DOCUM]]</f>
        <v>25.802371000000001</v>
      </c>
    </row>
    <row r="2235" spans="1:22" hidden="1" x14ac:dyDescent="0.2">
      <c r="A2235" t="s">
        <v>17</v>
      </c>
      <c r="B2235" t="s">
        <v>160</v>
      </c>
      <c r="C2235" s="1">
        <v>42529</v>
      </c>
      <c r="D2235" t="s">
        <v>1536</v>
      </c>
      <c r="E2235">
        <v>13115026</v>
      </c>
      <c r="F2235" t="s">
        <v>4410</v>
      </c>
      <c r="G2235" s="4">
        <v>42575</v>
      </c>
      <c r="H2235" t="s">
        <v>21</v>
      </c>
      <c r="I2235" s="2">
        <v>2532.5</v>
      </c>
      <c r="K2235" s="2">
        <v>2532.5</v>
      </c>
      <c r="L2235" s="3">
        <v>1</v>
      </c>
      <c r="M2235" s="2">
        <v>2532.5</v>
      </c>
      <c r="N2235" s="3">
        <f t="array" ref="N2235">$D$4</f>
        <v>3.55</v>
      </c>
      <c r="O2235" s="2">
        <f t="array" ref="O2235">IF(Tabela_padrão__GM_CONTAS_PAGAR_ABERTOS[[#This Row],[SIGLA_MOEDA]]="US$",Tabela_padrão__GM_CONTAS_PAGAR_ABERTOS[[#This Row],[VALOR_DOCUM]]*$D$4,Tabela_padrão__GM_CONTAS_PAGAR_ABERTOS[[#This Row],[SALDO_CONVERTIDO]])</f>
        <v>2532.5</v>
      </c>
      <c r="P22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5" t="s">
        <v>28</v>
      </c>
      <c r="R2235" t="s">
        <v>4411</v>
      </c>
      <c r="S2235" s="1">
        <v>42557</v>
      </c>
      <c r="T2235" t="s">
        <v>4412</v>
      </c>
      <c r="U2235" s="3">
        <v>3.4744999999999999</v>
      </c>
      <c r="V2235" s="2">
        <f>Tabela_padrão__GM_CONTAS_PAGAR_ABERTOS[[#This Row],[PTAX DESEMB]]*Tabela_padrão__GM_CONTAS_PAGAR_ABERTOS[[#This Row],[VALOR_DOCUM]]</f>
        <v>8799.1712499999994</v>
      </c>
    </row>
    <row r="2236" spans="1:22" hidden="1" x14ac:dyDescent="0.2">
      <c r="A2236" t="s">
        <v>17</v>
      </c>
      <c r="B2236" t="s">
        <v>25</v>
      </c>
      <c r="C2236" s="1">
        <v>42556</v>
      </c>
      <c r="D2236" t="s">
        <v>4413</v>
      </c>
      <c r="E2236">
        <v>13101009</v>
      </c>
      <c r="F2236" t="s">
        <v>4414</v>
      </c>
      <c r="G2236" s="4">
        <v>42571</v>
      </c>
      <c r="H2236" t="s">
        <v>21</v>
      </c>
      <c r="I2236" s="2">
        <v>5556.91</v>
      </c>
      <c r="J2236">
        <v>0</v>
      </c>
      <c r="K2236" s="2">
        <v>5556.91</v>
      </c>
      <c r="L2236" s="3">
        <v>1</v>
      </c>
      <c r="M2236" s="2">
        <v>5556.91</v>
      </c>
      <c r="N2236" s="3">
        <f t="array" ref="N2236">$D$4</f>
        <v>3.55</v>
      </c>
      <c r="O2236" s="2">
        <f t="array" ref="O2236">IF(Tabela_padrão__GM_CONTAS_PAGAR_ABERTOS[[#This Row],[SIGLA_MOEDA]]="US$",Tabela_padrão__GM_CONTAS_PAGAR_ABERTOS[[#This Row],[VALOR_DOCUM]]*$D$4,Tabela_padrão__GM_CONTAS_PAGAR_ABERTOS[[#This Row],[SALDO_CONVERTIDO]])</f>
        <v>5556.91</v>
      </c>
      <c r="P22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6" t="s">
        <v>4415</v>
      </c>
      <c r="R2236" t="s">
        <v>4416</v>
      </c>
      <c r="S2236" s="1">
        <v>42557</v>
      </c>
      <c r="T2236" t="s">
        <v>4417</v>
      </c>
      <c r="U2236" s="3">
        <v>3.2480000000000002</v>
      </c>
      <c r="V2236" s="2">
        <f>Tabela_padrão__GM_CONTAS_PAGAR_ABERTOS[[#This Row],[PTAX DESEMB]]*Tabela_padrão__GM_CONTAS_PAGAR_ABERTOS[[#This Row],[VALOR_DOCUM]]</f>
        <v>18048.843680000002</v>
      </c>
    </row>
    <row r="2237" spans="1:22" hidden="1" x14ac:dyDescent="0.2">
      <c r="A2237" t="s">
        <v>17</v>
      </c>
      <c r="B2237" t="s">
        <v>202</v>
      </c>
      <c r="C2237" s="1">
        <v>42521</v>
      </c>
      <c r="D2237" t="s">
        <v>417</v>
      </c>
      <c r="E2237">
        <v>13115016</v>
      </c>
      <c r="F2237" t="s">
        <v>4418</v>
      </c>
      <c r="G2237" s="4">
        <v>42566</v>
      </c>
      <c r="H2237" t="s">
        <v>21</v>
      </c>
      <c r="I2237" s="2">
        <v>1257.02</v>
      </c>
      <c r="J2237">
        <v>0</v>
      </c>
      <c r="K2237" s="2">
        <v>1257.02</v>
      </c>
      <c r="L2237" s="3">
        <v>1</v>
      </c>
      <c r="M2237" s="2">
        <v>1257.02</v>
      </c>
      <c r="N2237" s="3">
        <f t="array" ref="N2237">$D$4</f>
        <v>3.55</v>
      </c>
      <c r="O2237" s="2">
        <f t="array" ref="O2237">IF(Tabela_padrão__GM_CONTAS_PAGAR_ABERTOS[[#This Row],[SIGLA_MOEDA]]="US$",Tabela_padrão__GM_CONTAS_PAGAR_ABERTOS[[#This Row],[VALOR_DOCUM]]*$D$4,Tabela_padrão__GM_CONTAS_PAGAR_ABERTOS[[#This Row],[SALDO_CONVERTIDO]])</f>
        <v>1257.02</v>
      </c>
      <c r="P22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7" t="s">
        <v>28</v>
      </c>
      <c r="R2237" t="s">
        <v>806</v>
      </c>
      <c r="S2237" s="1">
        <v>42557</v>
      </c>
      <c r="T2237" t="s">
        <v>4419</v>
      </c>
      <c r="U2237" s="3">
        <v>3.5996999999999999</v>
      </c>
      <c r="V2237" s="2">
        <f>Tabela_padrão__GM_CONTAS_PAGAR_ABERTOS[[#This Row],[PTAX DESEMB]]*Tabela_padrão__GM_CONTAS_PAGAR_ABERTOS[[#This Row],[VALOR_DOCUM]]</f>
        <v>4524.894894</v>
      </c>
    </row>
    <row r="2238" spans="1:22" hidden="1" x14ac:dyDescent="0.2">
      <c r="A2238" t="s">
        <v>17</v>
      </c>
      <c r="B2238" t="s">
        <v>202</v>
      </c>
      <c r="C2238" s="1">
        <v>42530</v>
      </c>
      <c r="D2238" t="s">
        <v>4420</v>
      </c>
      <c r="E2238">
        <v>13115016</v>
      </c>
      <c r="F2238" t="s">
        <v>4421</v>
      </c>
      <c r="G2238" s="4">
        <v>42570</v>
      </c>
      <c r="H2238" t="s">
        <v>21</v>
      </c>
      <c r="I2238" s="2">
        <v>900</v>
      </c>
      <c r="K2238" s="2">
        <v>900</v>
      </c>
      <c r="L2238" s="3">
        <v>1</v>
      </c>
      <c r="M2238" s="2">
        <v>900</v>
      </c>
      <c r="N2238" s="3">
        <f t="array" ref="N2238">$D$4</f>
        <v>3.55</v>
      </c>
      <c r="O2238" s="2">
        <f t="array" ref="O2238">IF(Tabela_padrão__GM_CONTAS_PAGAR_ABERTOS[[#This Row],[SIGLA_MOEDA]]="US$",Tabela_padrão__GM_CONTAS_PAGAR_ABERTOS[[#This Row],[VALOR_DOCUM]]*$D$4,Tabela_padrão__GM_CONTAS_PAGAR_ABERTOS[[#This Row],[SALDO_CONVERTIDO]])</f>
        <v>900</v>
      </c>
      <c r="P22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8" t="s">
        <v>28</v>
      </c>
      <c r="R2238" t="s">
        <v>4422</v>
      </c>
      <c r="S2238" s="1">
        <v>42557</v>
      </c>
      <c r="T2238" t="s">
        <v>4423</v>
      </c>
      <c r="U2238" s="3">
        <v>3.3898000000000001</v>
      </c>
      <c r="V2238" s="2">
        <f>Tabela_padrão__GM_CONTAS_PAGAR_ABERTOS[[#This Row],[PTAX DESEMB]]*Tabela_padrão__GM_CONTAS_PAGAR_ABERTOS[[#This Row],[VALOR_DOCUM]]</f>
        <v>3050.82</v>
      </c>
    </row>
    <row r="2239" spans="1:22" hidden="1" x14ac:dyDescent="0.2">
      <c r="A2239" t="s">
        <v>17</v>
      </c>
      <c r="B2239" t="s">
        <v>18</v>
      </c>
      <c r="C2239" s="1">
        <v>42523</v>
      </c>
      <c r="D2239" t="s">
        <v>4424</v>
      </c>
      <c r="E2239">
        <v>13130024</v>
      </c>
      <c r="F2239" t="s">
        <v>4425</v>
      </c>
      <c r="G2239" s="4">
        <v>42583</v>
      </c>
      <c r="H2239" t="s">
        <v>21</v>
      </c>
      <c r="I2239" s="2">
        <v>6000</v>
      </c>
      <c r="K2239" s="2">
        <v>6000</v>
      </c>
      <c r="L2239" s="3">
        <v>1</v>
      </c>
      <c r="M2239" s="2">
        <v>6000</v>
      </c>
      <c r="N2239" s="3">
        <f t="array" ref="N2239">$D$4</f>
        <v>3.55</v>
      </c>
      <c r="O2239" s="2">
        <f t="array" ref="O2239">IF(Tabela_padrão__GM_CONTAS_PAGAR_ABERTOS[[#This Row],[SIGLA_MOEDA]]="US$",Tabela_padrão__GM_CONTAS_PAGAR_ABERTOS[[#This Row],[VALOR_DOCUM]]*$D$4,Tabela_padrão__GM_CONTAS_PAGAR_ABERTOS[[#This Row],[SALDO_CONVERTIDO]])</f>
        <v>6000</v>
      </c>
      <c r="P22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39" t="s">
        <v>3683</v>
      </c>
      <c r="R2239" t="s">
        <v>4426</v>
      </c>
      <c r="S2239" s="1">
        <v>42557</v>
      </c>
      <c r="T2239" t="s">
        <v>4427</v>
      </c>
      <c r="U2239" s="3">
        <v>3.6126</v>
      </c>
      <c r="V2239" s="2">
        <f>Tabela_padrão__GM_CONTAS_PAGAR_ABERTOS[[#This Row],[PTAX DESEMB]]*Tabela_padrão__GM_CONTAS_PAGAR_ABERTOS[[#This Row],[VALOR_DOCUM]]</f>
        <v>21675.599999999999</v>
      </c>
    </row>
    <row r="2240" spans="1:22" hidden="1" x14ac:dyDescent="0.2">
      <c r="A2240" t="s">
        <v>17</v>
      </c>
      <c r="B2240" t="s">
        <v>881</v>
      </c>
      <c r="C2240" s="1">
        <v>42510</v>
      </c>
      <c r="D2240" t="s">
        <v>3016</v>
      </c>
      <c r="E2240">
        <v>13103001</v>
      </c>
      <c r="F2240" t="s">
        <v>4428</v>
      </c>
      <c r="G2240" s="4">
        <v>42592</v>
      </c>
      <c r="H2240" t="s">
        <v>21</v>
      </c>
      <c r="I2240" s="2">
        <v>51759</v>
      </c>
      <c r="J2240">
        <v>0</v>
      </c>
      <c r="K2240" s="2">
        <v>51759</v>
      </c>
      <c r="L2240" s="3">
        <v>1</v>
      </c>
      <c r="M2240" s="2">
        <v>51759</v>
      </c>
      <c r="N2240" s="3">
        <f t="array" ref="N2240">$D$4</f>
        <v>3.55</v>
      </c>
      <c r="O2240" s="2">
        <f t="array" ref="O2240">IF(Tabela_padrão__GM_CONTAS_PAGAR_ABERTOS[[#This Row],[SIGLA_MOEDA]]="US$",Tabela_padrão__GM_CONTAS_PAGAR_ABERTOS[[#This Row],[VALOR_DOCUM]]*$D$4,Tabela_padrão__GM_CONTAS_PAGAR_ABERTOS[[#This Row],[SALDO_CONVERTIDO]])</f>
        <v>51759</v>
      </c>
      <c r="P22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0" t="s">
        <v>28</v>
      </c>
      <c r="R2240" t="s">
        <v>2291</v>
      </c>
      <c r="S2240" s="1">
        <v>42557</v>
      </c>
      <c r="T2240" t="s">
        <v>4429</v>
      </c>
      <c r="U2240" s="3">
        <v>3.6002999999999998</v>
      </c>
      <c r="V2240" s="2">
        <f>Tabela_padrão__GM_CONTAS_PAGAR_ABERTOS[[#This Row],[PTAX DESEMB]]*Tabela_padrão__GM_CONTAS_PAGAR_ABERTOS[[#This Row],[VALOR_DOCUM]]</f>
        <v>186347.9277</v>
      </c>
    </row>
    <row r="2241" spans="1:22" hidden="1" x14ac:dyDescent="0.2">
      <c r="A2241" t="s">
        <v>17</v>
      </c>
      <c r="B2241" t="s">
        <v>80</v>
      </c>
      <c r="C2241" s="1">
        <v>42510</v>
      </c>
      <c r="D2241" t="s">
        <v>548</v>
      </c>
      <c r="E2241">
        <v>15103012</v>
      </c>
      <c r="F2241" t="s">
        <v>625</v>
      </c>
      <c r="G2241" s="4">
        <v>42591</v>
      </c>
      <c r="H2241" t="s">
        <v>21</v>
      </c>
      <c r="I2241" s="2">
        <v>1176.3900000000001</v>
      </c>
      <c r="K2241" s="2">
        <v>1176.3900000000001</v>
      </c>
      <c r="L2241" s="3">
        <v>1</v>
      </c>
      <c r="M2241" s="2">
        <v>1176.3900000000001</v>
      </c>
      <c r="N2241" s="3">
        <f t="array" ref="N2241">$D$4</f>
        <v>3.55</v>
      </c>
      <c r="O2241" s="2">
        <f t="array" ref="O2241">IF(Tabela_padrão__GM_CONTAS_PAGAR_ABERTOS[[#This Row],[SIGLA_MOEDA]]="US$",Tabela_padrão__GM_CONTAS_PAGAR_ABERTOS[[#This Row],[VALOR_DOCUM]]*$D$4,Tabela_padrão__GM_CONTAS_PAGAR_ABERTOS[[#This Row],[SALDO_CONVERTIDO]])</f>
        <v>1176.3900000000001</v>
      </c>
      <c r="P22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1" t="s">
        <v>28</v>
      </c>
      <c r="R2241" t="s">
        <v>626</v>
      </c>
      <c r="S2241" s="1">
        <v>42557</v>
      </c>
      <c r="T2241" t="s">
        <v>4430</v>
      </c>
      <c r="U2241" s="3">
        <v>3.6002999999999998</v>
      </c>
      <c r="V2241" s="2">
        <f>Tabela_padrão__GM_CONTAS_PAGAR_ABERTOS[[#This Row],[PTAX DESEMB]]*Tabela_padrão__GM_CONTAS_PAGAR_ABERTOS[[#This Row],[VALOR_DOCUM]]</f>
        <v>4235.3569170000001</v>
      </c>
    </row>
    <row r="2242" spans="1:22" hidden="1" x14ac:dyDescent="0.2">
      <c r="A2242" t="s">
        <v>17</v>
      </c>
      <c r="B2242" t="s">
        <v>18</v>
      </c>
      <c r="C2242" s="1">
        <v>42277</v>
      </c>
      <c r="D2242" t="s">
        <v>60</v>
      </c>
      <c r="E2242">
        <v>19105002</v>
      </c>
      <c r="F2242" t="s">
        <v>365</v>
      </c>
      <c r="G2242" s="4">
        <v>43444</v>
      </c>
      <c r="H2242" t="s">
        <v>21</v>
      </c>
      <c r="I2242" s="2">
        <v>9113.31</v>
      </c>
      <c r="K2242" s="2">
        <v>9113.31</v>
      </c>
      <c r="L2242" s="3">
        <v>1</v>
      </c>
      <c r="M2242" s="2">
        <v>9113.31</v>
      </c>
      <c r="N2242" s="3">
        <f t="array" ref="N2242">$D$4</f>
        <v>3.55</v>
      </c>
      <c r="O2242" s="2">
        <f t="array" ref="O2242">IF(Tabela_padrão__GM_CONTAS_PAGAR_ABERTOS[[#This Row],[SIGLA_MOEDA]]="US$",Tabela_padrão__GM_CONTAS_PAGAR_ABERTOS[[#This Row],[VALOR_DOCUM]]*$D$4,Tabela_padrão__GM_CONTAS_PAGAR_ABERTOS[[#This Row],[SALDO_CONVERTIDO]])</f>
        <v>9113.31</v>
      </c>
      <c r="P22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2" t="s">
        <v>62</v>
      </c>
      <c r="R2242" t="s">
        <v>366</v>
      </c>
      <c r="S2242" s="1">
        <v>42557</v>
      </c>
      <c r="T2242" t="s">
        <v>1337</v>
      </c>
      <c r="U2242" s="3">
        <v>4.1172000000000004</v>
      </c>
      <c r="V2242" s="2">
        <f>Tabela_padrão__GM_CONTAS_PAGAR_ABERTOS[[#This Row],[PTAX DESEMB]]*Tabela_padrão__GM_CONTAS_PAGAR_ABERTOS[[#This Row],[VALOR_DOCUM]]</f>
        <v>37521.319931999999</v>
      </c>
    </row>
    <row r="2243" spans="1:22" hidden="1" x14ac:dyDescent="0.2">
      <c r="A2243" t="s">
        <v>17</v>
      </c>
      <c r="B2243" t="s">
        <v>18</v>
      </c>
      <c r="C2243" s="1">
        <v>42521</v>
      </c>
      <c r="D2243" t="s">
        <v>3733</v>
      </c>
      <c r="E2243">
        <v>17101001</v>
      </c>
      <c r="F2243" t="s">
        <v>3734</v>
      </c>
      <c r="G2243" s="4">
        <v>42735</v>
      </c>
      <c r="H2243" t="s">
        <v>21</v>
      </c>
      <c r="I2243" s="2">
        <v>805920.6</v>
      </c>
      <c r="K2243" s="2">
        <v>805920.6</v>
      </c>
      <c r="L2243" s="3">
        <v>1</v>
      </c>
      <c r="M2243" s="2">
        <v>805920.6</v>
      </c>
      <c r="N2243" s="3">
        <f t="array" ref="N2243">$D$4</f>
        <v>3.55</v>
      </c>
      <c r="O2243" s="2">
        <f t="array" ref="O2243">IF(Tabela_padrão__GM_CONTAS_PAGAR_ABERTOS[[#This Row],[SIGLA_MOEDA]]="US$",Tabela_padrão__GM_CONTAS_PAGAR_ABERTOS[[#This Row],[VALOR_DOCUM]]*$D$4,Tabela_padrão__GM_CONTAS_PAGAR_ABERTOS[[#This Row],[SALDO_CONVERTIDO]])</f>
        <v>805920.6</v>
      </c>
      <c r="P22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3" t="s">
        <v>597</v>
      </c>
      <c r="R2243" t="s">
        <v>3735</v>
      </c>
      <c r="S2243" s="1">
        <v>42557</v>
      </c>
      <c r="T2243" t="s">
        <v>4432</v>
      </c>
      <c r="U2243" s="3">
        <v>3.5996999999999999</v>
      </c>
      <c r="V2243" s="2">
        <f>Tabela_padrão__GM_CONTAS_PAGAR_ABERTOS[[#This Row],[PTAX DESEMB]]*Tabela_padrão__GM_CONTAS_PAGAR_ABERTOS[[#This Row],[VALOR_DOCUM]]</f>
        <v>2901072.3838199996</v>
      </c>
    </row>
    <row r="2244" spans="1:22" hidden="1" x14ac:dyDescent="0.2">
      <c r="A2244" t="s">
        <v>17</v>
      </c>
      <c r="B2244" t="s">
        <v>25</v>
      </c>
      <c r="C2244" s="1">
        <v>42531</v>
      </c>
      <c r="D2244" t="s">
        <v>642</v>
      </c>
      <c r="E2244">
        <v>13115016</v>
      </c>
      <c r="F2244" t="s">
        <v>4433</v>
      </c>
      <c r="G2244" s="4">
        <v>42566</v>
      </c>
      <c r="H2244" t="s">
        <v>21</v>
      </c>
      <c r="I2244" s="2">
        <v>2579.7800000000002</v>
      </c>
      <c r="J2244">
        <v>0</v>
      </c>
      <c r="K2244" s="2">
        <v>2579.7800000000002</v>
      </c>
      <c r="L2244" s="3">
        <v>1</v>
      </c>
      <c r="M2244" s="2">
        <v>2579.7800000000002</v>
      </c>
      <c r="N2244" s="3">
        <f t="array" ref="N2244">$D$4</f>
        <v>3.55</v>
      </c>
      <c r="O2244" s="2">
        <f t="array" ref="O2244">IF(Tabela_padrão__GM_CONTAS_PAGAR_ABERTOS[[#This Row],[SIGLA_MOEDA]]="US$",Tabela_padrão__GM_CONTAS_PAGAR_ABERTOS[[#This Row],[VALOR_DOCUM]]*$D$4,Tabela_padrão__GM_CONTAS_PAGAR_ABERTOS[[#This Row],[SALDO_CONVERTIDO]])</f>
        <v>2579.7800000000002</v>
      </c>
      <c r="P22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4" t="s">
        <v>28</v>
      </c>
      <c r="R2244" t="s">
        <v>1588</v>
      </c>
      <c r="S2244" s="1">
        <v>42557</v>
      </c>
      <c r="T2244" t="s">
        <v>4434</v>
      </c>
      <c r="U2244" s="3">
        <v>3.3816999999999999</v>
      </c>
      <c r="V2244" s="2">
        <f>Tabela_padrão__GM_CONTAS_PAGAR_ABERTOS[[#This Row],[PTAX DESEMB]]*Tabela_padrão__GM_CONTAS_PAGAR_ABERTOS[[#This Row],[VALOR_DOCUM]]</f>
        <v>8724.042026000001</v>
      </c>
    </row>
    <row r="2245" spans="1:22" hidden="1" x14ac:dyDescent="0.2">
      <c r="A2245" t="s">
        <v>17</v>
      </c>
      <c r="B2245" t="s">
        <v>25</v>
      </c>
      <c r="C2245" s="1">
        <v>42531</v>
      </c>
      <c r="D2245" t="s">
        <v>642</v>
      </c>
      <c r="E2245">
        <v>13115016</v>
      </c>
      <c r="F2245" t="s">
        <v>4435</v>
      </c>
      <c r="G2245" s="4">
        <v>42566</v>
      </c>
      <c r="H2245" t="s">
        <v>21</v>
      </c>
      <c r="I2245" s="2">
        <v>142.97999999999999</v>
      </c>
      <c r="J2245">
        <v>0</v>
      </c>
      <c r="K2245" s="2">
        <v>142.97999999999999</v>
      </c>
      <c r="L2245" s="3">
        <v>1</v>
      </c>
      <c r="M2245" s="2">
        <v>142.97999999999999</v>
      </c>
      <c r="N2245" s="3">
        <f t="array" ref="N2245">$D$4</f>
        <v>3.55</v>
      </c>
      <c r="O2245" s="2">
        <f t="array" ref="O2245">IF(Tabela_padrão__GM_CONTAS_PAGAR_ABERTOS[[#This Row],[SIGLA_MOEDA]]="US$",Tabela_padrão__GM_CONTAS_PAGAR_ABERTOS[[#This Row],[VALOR_DOCUM]]*$D$4,Tabela_padrão__GM_CONTAS_PAGAR_ABERTOS[[#This Row],[SALDO_CONVERTIDO]])</f>
        <v>142.97999999999999</v>
      </c>
      <c r="P22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5" t="s">
        <v>28</v>
      </c>
      <c r="R2245" t="s">
        <v>4436</v>
      </c>
      <c r="S2245" s="1">
        <v>42557</v>
      </c>
      <c r="T2245" t="s">
        <v>4437</v>
      </c>
      <c r="U2245" s="3">
        <v>3.3816999999999999</v>
      </c>
      <c r="V2245" s="2">
        <f>Tabela_padrão__GM_CONTAS_PAGAR_ABERTOS[[#This Row],[PTAX DESEMB]]*Tabela_padrão__GM_CONTAS_PAGAR_ABERTOS[[#This Row],[VALOR_DOCUM]]</f>
        <v>483.51546599999995</v>
      </c>
    </row>
    <row r="2246" spans="1:22" hidden="1" x14ac:dyDescent="0.2">
      <c r="A2246" t="s">
        <v>17</v>
      </c>
      <c r="B2246" t="s">
        <v>25</v>
      </c>
      <c r="C2246" s="1">
        <v>42531</v>
      </c>
      <c r="D2246" t="s">
        <v>642</v>
      </c>
      <c r="E2246">
        <v>13115016</v>
      </c>
      <c r="F2246" t="s">
        <v>4438</v>
      </c>
      <c r="G2246" s="4">
        <v>42566</v>
      </c>
      <c r="H2246" t="s">
        <v>21</v>
      </c>
      <c r="I2246" s="2">
        <v>924.48</v>
      </c>
      <c r="J2246">
        <v>0</v>
      </c>
      <c r="K2246" s="2">
        <v>924.48</v>
      </c>
      <c r="L2246" s="3">
        <v>1</v>
      </c>
      <c r="M2246" s="2">
        <v>924.48</v>
      </c>
      <c r="N2246" s="3">
        <f t="array" ref="N2246">$D$4</f>
        <v>3.55</v>
      </c>
      <c r="O2246" s="2">
        <f t="array" ref="O2246">IF(Tabela_padrão__GM_CONTAS_PAGAR_ABERTOS[[#This Row],[SIGLA_MOEDA]]="US$",Tabela_padrão__GM_CONTAS_PAGAR_ABERTOS[[#This Row],[VALOR_DOCUM]]*$D$4,Tabela_padrão__GM_CONTAS_PAGAR_ABERTOS[[#This Row],[SALDO_CONVERTIDO]])</f>
        <v>924.48</v>
      </c>
      <c r="P22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6" t="s">
        <v>28</v>
      </c>
      <c r="R2246" t="s">
        <v>653</v>
      </c>
      <c r="S2246" s="1">
        <v>42557</v>
      </c>
      <c r="T2246" t="s">
        <v>4439</v>
      </c>
      <c r="U2246" s="3">
        <v>3.3816999999999999</v>
      </c>
      <c r="V2246" s="2">
        <f>Tabela_padrão__GM_CONTAS_PAGAR_ABERTOS[[#This Row],[PTAX DESEMB]]*Tabela_padrão__GM_CONTAS_PAGAR_ABERTOS[[#This Row],[VALOR_DOCUM]]</f>
        <v>3126.3140159999998</v>
      </c>
    </row>
    <row r="2247" spans="1:22" hidden="1" x14ac:dyDescent="0.2">
      <c r="A2247" t="s">
        <v>17</v>
      </c>
      <c r="B2247" t="s">
        <v>390</v>
      </c>
      <c r="C2247" s="1">
        <v>42531</v>
      </c>
      <c r="D2247" t="s">
        <v>783</v>
      </c>
      <c r="E2247">
        <v>13115016</v>
      </c>
      <c r="F2247" t="s">
        <v>4440</v>
      </c>
      <c r="G2247" s="4">
        <v>42581</v>
      </c>
      <c r="H2247" t="s">
        <v>21</v>
      </c>
      <c r="I2247" s="2">
        <v>742.52</v>
      </c>
      <c r="J2247">
        <v>0</v>
      </c>
      <c r="K2247" s="2">
        <v>742.52</v>
      </c>
      <c r="L2247" s="3">
        <v>1</v>
      </c>
      <c r="M2247" s="2">
        <v>742.52</v>
      </c>
      <c r="N2247" s="3">
        <f t="array" ref="N2247">$D$4</f>
        <v>3.55</v>
      </c>
      <c r="O2247" s="2">
        <f t="array" ref="O2247">IF(Tabela_padrão__GM_CONTAS_PAGAR_ABERTOS[[#This Row],[SIGLA_MOEDA]]="US$",Tabela_padrão__GM_CONTAS_PAGAR_ABERTOS[[#This Row],[VALOR_DOCUM]]*$D$4,Tabela_padrão__GM_CONTAS_PAGAR_ABERTOS[[#This Row],[SALDO_CONVERTIDO]])</f>
        <v>742.52</v>
      </c>
      <c r="P22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7" t="s">
        <v>28</v>
      </c>
      <c r="R2247" t="s">
        <v>925</v>
      </c>
      <c r="S2247" s="1">
        <v>42557</v>
      </c>
      <c r="T2247" t="s">
        <v>4441</v>
      </c>
      <c r="U2247" s="3">
        <v>3.3816999999999999</v>
      </c>
      <c r="V2247" s="2">
        <f>Tabela_padrão__GM_CONTAS_PAGAR_ABERTOS[[#This Row],[PTAX DESEMB]]*Tabela_padrão__GM_CONTAS_PAGAR_ABERTOS[[#This Row],[VALOR_DOCUM]]</f>
        <v>2510.9798839999999</v>
      </c>
    </row>
    <row r="2248" spans="1:22" hidden="1" x14ac:dyDescent="0.2">
      <c r="A2248" t="s">
        <v>17</v>
      </c>
      <c r="B2248" t="s">
        <v>25</v>
      </c>
      <c r="C2248" s="1">
        <v>42531</v>
      </c>
      <c r="D2248" t="s">
        <v>1006</v>
      </c>
      <c r="E2248">
        <v>13115016</v>
      </c>
      <c r="F2248" t="s">
        <v>4442</v>
      </c>
      <c r="G2248" s="4">
        <v>42566</v>
      </c>
      <c r="H2248" t="s">
        <v>21</v>
      </c>
      <c r="I2248" s="2">
        <v>539.98</v>
      </c>
      <c r="J2248">
        <v>0</v>
      </c>
      <c r="K2248" s="2">
        <v>539.98</v>
      </c>
      <c r="L2248" s="3">
        <v>1</v>
      </c>
      <c r="M2248" s="2">
        <v>539.98</v>
      </c>
      <c r="N2248" s="3">
        <f t="array" ref="N2248">$D$4</f>
        <v>3.55</v>
      </c>
      <c r="O2248" s="2">
        <f t="array" ref="O2248">IF(Tabela_padrão__GM_CONTAS_PAGAR_ABERTOS[[#This Row],[SIGLA_MOEDA]]="US$",Tabela_padrão__GM_CONTAS_PAGAR_ABERTOS[[#This Row],[VALOR_DOCUM]]*$D$4,Tabela_padrão__GM_CONTAS_PAGAR_ABERTOS[[#This Row],[SALDO_CONVERTIDO]])</f>
        <v>539.98</v>
      </c>
      <c r="P22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8" t="s">
        <v>28</v>
      </c>
      <c r="R2248" t="s">
        <v>4443</v>
      </c>
      <c r="S2248" s="1">
        <v>42557</v>
      </c>
      <c r="T2248" t="s">
        <v>4444</v>
      </c>
      <c r="U2248" s="3">
        <v>3.3816999999999999</v>
      </c>
      <c r="V2248" s="2">
        <f>Tabela_padrão__GM_CONTAS_PAGAR_ABERTOS[[#This Row],[PTAX DESEMB]]*Tabela_padrão__GM_CONTAS_PAGAR_ABERTOS[[#This Row],[VALOR_DOCUM]]</f>
        <v>1826.0503659999999</v>
      </c>
    </row>
    <row r="2249" spans="1:22" hidden="1" x14ac:dyDescent="0.2">
      <c r="A2249" t="s">
        <v>17</v>
      </c>
      <c r="B2249" t="s">
        <v>25</v>
      </c>
      <c r="C2249" s="1">
        <v>42531</v>
      </c>
      <c r="D2249" t="s">
        <v>655</v>
      </c>
      <c r="E2249">
        <v>13115016</v>
      </c>
      <c r="F2249" t="s">
        <v>4445</v>
      </c>
      <c r="G2249" s="4">
        <v>42561</v>
      </c>
      <c r="H2249" t="s">
        <v>21</v>
      </c>
      <c r="I2249" s="2">
        <v>177.92</v>
      </c>
      <c r="J2249">
        <v>0</v>
      </c>
      <c r="K2249" s="2">
        <v>177.92</v>
      </c>
      <c r="L2249" s="3">
        <v>1</v>
      </c>
      <c r="M2249" s="2">
        <v>177.92</v>
      </c>
      <c r="N2249" s="3">
        <f t="array" ref="N2249">$D$4</f>
        <v>3.55</v>
      </c>
      <c r="O2249" s="2">
        <f t="array" ref="O2249">IF(Tabela_padrão__GM_CONTAS_PAGAR_ABERTOS[[#This Row],[SIGLA_MOEDA]]="US$",Tabela_padrão__GM_CONTAS_PAGAR_ABERTOS[[#This Row],[VALOR_DOCUM]]*$D$4,Tabela_padrão__GM_CONTAS_PAGAR_ABERTOS[[#This Row],[SALDO_CONVERTIDO]])</f>
        <v>177.92</v>
      </c>
      <c r="P22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49" t="s">
        <v>28</v>
      </c>
      <c r="R2249" t="s">
        <v>4446</v>
      </c>
      <c r="S2249" s="1">
        <v>42557</v>
      </c>
      <c r="T2249" t="s">
        <v>4447</v>
      </c>
      <c r="U2249" s="3">
        <v>3.3816999999999999</v>
      </c>
      <c r="V2249" s="2">
        <f>Tabela_padrão__GM_CONTAS_PAGAR_ABERTOS[[#This Row],[PTAX DESEMB]]*Tabela_padrão__GM_CONTAS_PAGAR_ABERTOS[[#This Row],[VALOR_DOCUM]]</f>
        <v>601.67206399999998</v>
      </c>
    </row>
    <row r="2250" spans="1:22" hidden="1" x14ac:dyDescent="0.2">
      <c r="A2250" t="s">
        <v>17</v>
      </c>
      <c r="B2250" t="s">
        <v>25</v>
      </c>
      <c r="C2250" s="1">
        <v>42531</v>
      </c>
      <c r="D2250" t="s">
        <v>591</v>
      </c>
      <c r="E2250">
        <v>13115016</v>
      </c>
      <c r="F2250" t="s">
        <v>4448</v>
      </c>
      <c r="G2250" s="4">
        <v>42566</v>
      </c>
      <c r="H2250" t="s">
        <v>21</v>
      </c>
      <c r="I2250" s="2">
        <v>177.2</v>
      </c>
      <c r="J2250">
        <v>0</v>
      </c>
      <c r="K2250" s="2">
        <v>177.2</v>
      </c>
      <c r="L2250" s="3">
        <v>1</v>
      </c>
      <c r="M2250" s="2">
        <v>177.2</v>
      </c>
      <c r="N2250" s="3">
        <f t="array" ref="N2250">$D$4</f>
        <v>3.55</v>
      </c>
      <c r="O2250" s="2">
        <f t="array" ref="O2250">IF(Tabela_padrão__GM_CONTAS_PAGAR_ABERTOS[[#This Row],[SIGLA_MOEDA]]="US$",Tabela_padrão__GM_CONTAS_PAGAR_ABERTOS[[#This Row],[VALOR_DOCUM]]*$D$4,Tabela_padrão__GM_CONTAS_PAGAR_ABERTOS[[#This Row],[SALDO_CONVERTIDO]])</f>
        <v>177.2</v>
      </c>
      <c r="P22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0" t="s">
        <v>28</v>
      </c>
      <c r="R2250" t="s">
        <v>3066</v>
      </c>
      <c r="S2250" s="1">
        <v>42557</v>
      </c>
      <c r="T2250" t="s">
        <v>4449</v>
      </c>
      <c r="U2250" s="3">
        <v>3.3816999999999999</v>
      </c>
      <c r="V2250" s="2">
        <f>Tabela_padrão__GM_CONTAS_PAGAR_ABERTOS[[#This Row],[PTAX DESEMB]]*Tabela_padrão__GM_CONTAS_PAGAR_ABERTOS[[#This Row],[VALOR_DOCUM]]</f>
        <v>599.23723999999993</v>
      </c>
    </row>
    <row r="2251" spans="1:22" hidden="1" x14ac:dyDescent="0.2">
      <c r="A2251" t="s">
        <v>17</v>
      </c>
      <c r="B2251" t="s">
        <v>160</v>
      </c>
      <c r="C2251" s="1">
        <v>42539</v>
      </c>
      <c r="D2251" t="s">
        <v>490</v>
      </c>
      <c r="E2251">
        <v>13101001</v>
      </c>
      <c r="F2251" t="s">
        <v>4450</v>
      </c>
      <c r="G2251" s="4">
        <v>42948</v>
      </c>
      <c r="H2251" t="s">
        <v>66</v>
      </c>
      <c r="I2251" s="2">
        <v>303622</v>
      </c>
      <c r="J2251">
        <v>0</v>
      </c>
      <c r="K2251" s="2">
        <v>303622</v>
      </c>
      <c r="L2251" s="3">
        <v>3.2904</v>
      </c>
      <c r="M2251" s="2">
        <v>999037.82880000002</v>
      </c>
      <c r="N2251" s="3">
        <f t="array" ref="N2251">$D$4</f>
        <v>3.55</v>
      </c>
      <c r="O2251" s="2">
        <f t="array" ref="O2251">IF(Tabela_padrão__GM_CONTAS_PAGAR_ABERTOS[[#This Row],[SIGLA_MOEDA]]="US$",Tabela_padrão__GM_CONTAS_PAGAR_ABERTOS[[#This Row],[VALOR_DOCUM]]*$D$4,Tabela_padrão__GM_CONTAS_PAGAR_ABERTOS[[#This Row],[SALDO_CONVERTIDO]])</f>
        <v>1077858.0999999999</v>
      </c>
      <c r="P2251" s="5">
        <f>(Tabela_padrão__GM_CONTAS_PAGAR_ABERTOS[[#This Row],[Saldo Projetado]]-Tabela_padrão__GM_CONTAS_PAGAR_ABERTOS[[#This Row],[SALDO_CONVERTIDO]])/Tabela_padrão__GM_CONTAS_PAGAR_ABERTOS[[#This Row],[Saldo Projetado]]</f>
        <v>7.3126760563380147E-2</v>
      </c>
      <c r="Q2251" t="s">
        <v>28</v>
      </c>
      <c r="R2251" t="s">
        <v>492</v>
      </c>
      <c r="S2251" s="1">
        <v>42557</v>
      </c>
      <c r="T2251" t="s">
        <v>4451</v>
      </c>
      <c r="U2251" s="3">
        <v>3.4371999999999998</v>
      </c>
      <c r="V2251" s="2">
        <f>Tabela_padrão__GM_CONTAS_PAGAR_ABERTOS[[#This Row],[PTAX DESEMB]]*Tabela_padrão__GM_CONTAS_PAGAR_ABERTOS[[#This Row],[VALOR_DOCUM]]</f>
        <v>1043609.5384</v>
      </c>
    </row>
    <row r="2252" spans="1:22" hidden="1" x14ac:dyDescent="0.2">
      <c r="A2252" t="s">
        <v>17</v>
      </c>
      <c r="B2252" t="s">
        <v>25</v>
      </c>
      <c r="C2252" s="1">
        <v>42556</v>
      </c>
      <c r="D2252" t="s">
        <v>676</v>
      </c>
      <c r="E2252">
        <v>13115016</v>
      </c>
      <c r="F2252" t="s">
        <v>677</v>
      </c>
      <c r="G2252" s="4">
        <v>42580</v>
      </c>
      <c r="H2252" t="s">
        <v>21</v>
      </c>
      <c r="I2252" s="2">
        <v>481</v>
      </c>
      <c r="J2252">
        <v>0</v>
      </c>
      <c r="K2252" s="2">
        <v>481</v>
      </c>
      <c r="L2252" s="3">
        <v>1</v>
      </c>
      <c r="M2252" s="2">
        <v>481</v>
      </c>
      <c r="N2252" s="3">
        <f t="array" ref="N2252">$D$4</f>
        <v>3.55</v>
      </c>
      <c r="O2252" s="2">
        <f t="array" ref="O2252">IF(Tabela_padrão__GM_CONTAS_PAGAR_ABERTOS[[#This Row],[SIGLA_MOEDA]]="US$",Tabela_padrão__GM_CONTAS_PAGAR_ABERTOS[[#This Row],[VALOR_DOCUM]]*$D$4,Tabela_padrão__GM_CONTAS_PAGAR_ABERTOS[[#This Row],[SALDO_CONVERTIDO]])</f>
        <v>481</v>
      </c>
      <c r="P22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2" t="s">
        <v>28</v>
      </c>
      <c r="R2252" t="s">
        <v>678</v>
      </c>
      <c r="S2252" s="1">
        <v>42557</v>
      </c>
      <c r="T2252" t="s">
        <v>4452</v>
      </c>
      <c r="U2252" s="3">
        <v>3.2480000000000002</v>
      </c>
      <c r="V2252" s="2">
        <f>Tabela_padrão__GM_CONTAS_PAGAR_ABERTOS[[#This Row],[PTAX DESEMB]]*Tabela_padrão__GM_CONTAS_PAGAR_ABERTOS[[#This Row],[VALOR_DOCUM]]</f>
        <v>1562.288</v>
      </c>
    </row>
    <row r="2253" spans="1:22" hidden="1" x14ac:dyDescent="0.2">
      <c r="A2253" t="s">
        <v>17</v>
      </c>
      <c r="B2253" t="s">
        <v>25</v>
      </c>
      <c r="C2253" s="1">
        <v>42556</v>
      </c>
      <c r="D2253" t="s">
        <v>2360</v>
      </c>
      <c r="E2253">
        <v>13115020</v>
      </c>
      <c r="F2253" t="s">
        <v>4453</v>
      </c>
      <c r="G2253" s="4">
        <v>42566</v>
      </c>
      <c r="H2253" t="s">
        <v>21</v>
      </c>
      <c r="I2253" s="2">
        <v>1200</v>
      </c>
      <c r="J2253">
        <v>0</v>
      </c>
      <c r="K2253" s="2">
        <v>1200</v>
      </c>
      <c r="L2253" s="3">
        <v>1</v>
      </c>
      <c r="M2253" s="2">
        <v>1200</v>
      </c>
      <c r="N2253" s="3">
        <f t="array" ref="N2253">$D$4</f>
        <v>3.55</v>
      </c>
      <c r="O2253" s="2">
        <f t="array" ref="O2253">IF(Tabela_padrão__GM_CONTAS_PAGAR_ABERTOS[[#This Row],[SIGLA_MOEDA]]="US$",Tabela_padrão__GM_CONTAS_PAGAR_ABERTOS[[#This Row],[VALOR_DOCUM]]*$D$4,Tabela_padrão__GM_CONTAS_PAGAR_ABERTOS[[#This Row],[SALDO_CONVERTIDO]])</f>
        <v>1200</v>
      </c>
      <c r="P22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3" t="s">
        <v>28</v>
      </c>
      <c r="R2253" t="s">
        <v>2362</v>
      </c>
      <c r="S2253" s="1">
        <v>42557</v>
      </c>
      <c r="T2253" t="s">
        <v>4454</v>
      </c>
      <c r="U2253" s="3">
        <v>3.2480000000000002</v>
      </c>
      <c r="V2253" s="2">
        <f>Tabela_padrão__GM_CONTAS_PAGAR_ABERTOS[[#This Row],[PTAX DESEMB]]*Tabela_padrão__GM_CONTAS_PAGAR_ABERTOS[[#This Row],[VALOR_DOCUM]]</f>
        <v>3897.6000000000004</v>
      </c>
    </row>
    <row r="2254" spans="1:22" hidden="1" x14ac:dyDescent="0.2">
      <c r="A2254" t="s">
        <v>17</v>
      </c>
      <c r="B2254" t="s">
        <v>25</v>
      </c>
      <c r="C2254" s="1">
        <v>42545</v>
      </c>
      <c r="D2254" t="s">
        <v>642</v>
      </c>
      <c r="E2254">
        <v>13115016</v>
      </c>
      <c r="F2254" t="s">
        <v>4455</v>
      </c>
      <c r="G2254" s="4">
        <v>42581</v>
      </c>
      <c r="H2254" t="s">
        <v>21</v>
      </c>
      <c r="I2254" s="2">
        <v>334.17</v>
      </c>
      <c r="J2254">
        <v>0</v>
      </c>
      <c r="K2254" s="2">
        <v>334.17</v>
      </c>
      <c r="L2254" s="3">
        <v>1</v>
      </c>
      <c r="M2254" s="2">
        <v>334.17</v>
      </c>
      <c r="N2254" s="3">
        <f t="array" ref="N2254">$D$4</f>
        <v>3.55</v>
      </c>
      <c r="O2254" s="2">
        <f t="array" ref="O2254">IF(Tabela_padrão__GM_CONTAS_PAGAR_ABERTOS[[#This Row],[SIGLA_MOEDA]]="US$",Tabela_padrão__GM_CONTAS_PAGAR_ABERTOS[[#This Row],[VALOR_DOCUM]]*$D$4,Tabela_padrão__GM_CONTAS_PAGAR_ABERTOS[[#This Row],[SALDO_CONVERTIDO]])</f>
        <v>334.17</v>
      </c>
      <c r="P22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4" t="s">
        <v>28</v>
      </c>
      <c r="R2254" t="s">
        <v>1588</v>
      </c>
      <c r="S2254" s="1">
        <v>42557</v>
      </c>
      <c r="T2254" t="s">
        <v>4456</v>
      </c>
      <c r="U2254" s="3">
        <v>3.3532999999999999</v>
      </c>
      <c r="V2254" s="2">
        <f>Tabela_padrão__GM_CONTAS_PAGAR_ABERTOS[[#This Row],[PTAX DESEMB]]*Tabela_padrão__GM_CONTAS_PAGAR_ABERTOS[[#This Row],[VALOR_DOCUM]]</f>
        <v>1120.572261</v>
      </c>
    </row>
    <row r="2255" spans="1:22" hidden="1" x14ac:dyDescent="0.2">
      <c r="A2255" t="s">
        <v>17</v>
      </c>
      <c r="B2255" t="s">
        <v>25</v>
      </c>
      <c r="C2255" s="1">
        <v>42551</v>
      </c>
      <c r="D2255" t="s">
        <v>702</v>
      </c>
      <c r="E2255">
        <v>13108009</v>
      </c>
      <c r="F2255" t="s">
        <v>703</v>
      </c>
      <c r="G2255" s="4">
        <v>42558</v>
      </c>
      <c r="H2255" t="s">
        <v>21</v>
      </c>
      <c r="I2255" s="2">
        <v>55.3</v>
      </c>
      <c r="J2255">
        <v>0</v>
      </c>
      <c r="K2255" s="2">
        <v>55.3</v>
      </c>
      <c r="L2255" s="3">
        <v>1</v>
      </c>
      <c r="M2255" s="2">
        <v>55.3</v>
      </c>
      <c r="N2255" s="3">
        <f t="array" ref="N2255">$D$4</f>
        <v>3.55</v>
      </c>
      <c r="O2255" s="2">
        <f t="array" ref="O2255">IF(Tabela_padrão__GM_CONTAS_PAGAR_ABERTOS[[#This Row],[SIGLA_MOEDA]]="US$",Tabela_padrão__GM_CONTAS_PAGAR_ABERTOS[[#This Row],[VALOR_DOCUM]]*$D$4,Tabela_padrão__GM_CONTAS_PAGAR_ABERTOS[[#This Row],[SALDO_CONVERTIDO]])</f>
        <v>55.3</v>
      </c>
      <c r="P22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5" t="s">
        <v>2326</v>
      </c>
      <c r="R2255" t="s">
        <v>2327</v>
      </c>
      <c r="S2255" s="1">
        <v>42557</v>
      </c>
      <c r="T2255" t="s">
        <v>4457</v>
      </c>
      <c r="U2255" s="3">
        <v>3.2435</v>
      </c>
      <c r="V2255" s="2">
        <f>Tabela_padrão__GM_CONTAS_PAGAR_ABERTOS[[#This Row],[PTAX DESEMB]]*Tabela_padrão__GM_CONTAS_PAGAR_ABERTOS[[#This Row],[VALOR_DOCUM]]</f>
        <v>179.36554999999998</v>
      </c>
    </row>
    <row r="2256" spans="1:22" hidden="1" x14ac:dyDescent="0.2">
      <c r="A2256" t="s">
        <v>17</v>
      </c>
      <c r="B2256" t="s">
        <v>25</v>
      </c>
      <c r="C2256" s="1">
        <v>42551</v>
      </c>
      <c r="D2256" t="s">
        <v>702</v>
      </c>
      <c r="E2256">
        <v>13108009</v>
      </c>
      <c r="F2256" t="s">
        <v>1625</v>
      </c>
      <c r="G2256" s="4">
        <v>42558</v>
      </c>
      <c r="H2256" t="s">
        <v>21</v>
      </c>
      <c r="I2256" s="2">
        <v>13.65</v>
      </c>
      <c r="J2256">
        <v>0</v>
      </c>
      <c r="K2256" s="2">
        <v>13.65</v>
      </c>
      <c r="L2256" s="3">
        <v>1</v>
      </c>
      <c r="M2256" s="2">
        <v>13.65</v>
      </c>
      <c r="N2256" s="3">
        <f t="array" ref="N2256">$D$4</f>
        <v>3.55</v>
      </c>
      <c r="O2256" s="2">
        <f t="array" ref="O2256">IF(Tabela_padrão__GM_CONTAS_PAGAR_ABERTOS[[#This Row],[SIGLA_MOEDA]]="US$",Tabela_padrão__GM_CONTAS_PAGAR_ABERTOS[[#This Row],[VALOR_DOCUM]]*$D$4,Tabela_padrão__GM_CONTAS_PAGAR_ABERTOS[[#This Row],[SALDO_CONVERTIDO]])</f>
        <v>13.65</v>
      </c>
      <c r="P22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6" t="s">
        <v>2326</v>
      </c>
      <c r="R2256" t="s">
        <v>2327</v>
      </c>
      <c r="S2256" s="1">
        <v>42557</v>
      </c>
      <c r="T2256" t="s">
        <v>4458</v>
      </c>
      <c r="U2256" s="3">
        <v>3.2435</v>
      </c>
      <c r="V2256" s="2">
        <f>Tabela_padrão__GM_CONTAS_PAGAR_ABERTOS[[#This Row],[PTAX DESEMB]]*Tabela_padrão__GM_CONTAS_PAGAR_ABERTOS[[#This Row],[VALOR_DOCUM]]</f>
        <v>44.273775000000001</v>
      </c>
    </row>
    <row r="2257" spans="1:22" hidden="1" x14ac:dyDescent="0.2">
      <c r="A2257" t="s">
        <v>17</v>
      </c>
      <c r="B2257" t="s">
        <v>25</v>
      </c>
      <c r="C2257" s="1">
        <v>42556</v>
      </c>
      <c r="D2257" t="s">
        <v>725</v>
      </c>
      <c r="E2257">
        <v>13115016</v>
      </c>
      <c r="F2257" t="s">
        <v>4459</v>
      </c>
      <c r="G2257" s="4">
        <v>42583</v>
      </c>
      <c r="H2257" t="s">
        <v>21</v>
      </c>
      <c r="I2257" s="2">
        <v>2172.1999999999998</v>
      </c>
      <c r="J2257">
        <v>0</v>
      </c>
      <c r="K2257" s="2">
        <v>2172.1999999999998</v>
      </c>
      <c r="L2257" s="3">
        <v>1</v>
      </c>
      <c r="M2257" s="2">
        <v>2172.1999999999998</v>
      </c>
      <c r="N2257" s="3">
        <f t="array" ref="N2257">$D$4</f>
        <v>3.55</v>
      </c>
      <c r="O2257" s="2">
        <f t="array" ref="O2257">IF(Tabela_padrão__GM_CONTAS_PAGAR_ABERTOS[[#This Row],[SIGLA_MOEDA]]="US$",Tabela_padrão__GM_CONTAS_PAGAR_ABERTOS[[#This Row],[VALOR_DOCUM]]*$D$4,Tabela_padrão__GM_CONTAS_PAGAR_ABERTOS[[#This Row],[SALDO_CONVERTIDO]])</f>
        <v>2172.1999999999998</v>
      </c>
      <c r="P22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7" t="s">
        <v>28</v>
      </c>
      <c r="R2257" t="s">
        <v>960</v>
      </c>
      <c r="S2257" s="1">
        <v>42557</v>
      </c>
      <c r="T2257" t="s">
        <v>4460</v>
      </c>
      <c r="U2257" s="3">
        <v>3.2480000000000002</v>
      </c>
      <c r="V2257" s="2">
        <f>Tabela_padrão__GM_CONTAS_PAGAR_ABERTOS[[#This Row],[PTAX DESEMB]]*Tabela_padrão__GM_CONTAS_PAGAR_ABERTOS[[#This Row],[VALOR_DOCUM]]</f>
        <v>7055.3055999999997</v>
      </c>
    </row>
    <row r="2258" spans="1:22" hidden="1" x14ac:dyDescent="0.2">
      <c r="A2258" t="s">
        <v>17</v>
      </c>
      <c r="B2258" t="s">
        <v>25</v>
      </c>
      <c r="C2258" s="1">
        <v>42556</v>
      </c>
      <c r="D2258" t="s">
        <v>705</v>
      </c>
      <c r="E2258">
        <v>13115016</v>
      </c>
      <c r="F2258" t="s">
        <v>4461</v>
      </c>
      <c r="G2258" s="4">
        <v>42573</v>
      </c>
      <c r="H2258" t="s">
        <v>21</v>
      </c>
      <c r="I2258" s="2">
        <v>11.34</v>
      </c>
      <c r="J2258">
        <v>0</v>
      </c>
      <c r="K2258" s="2">
        <v>11.34</v>
      </c>
      <c r="L2258" s="3">
        <v>1</v>
      </c>
      <c r="M2258" s="2">
        <v>11.34</v>
      </c>
      <c r="N2258" s="3">
        <f t="array" ref="N2258">$D$4</f>
        <v>3.55</v>
      </c>
      <c r="O2258" s="2">
        <f t="array" ref="O2258">IF(Tabela_padrão__GM_CONTAS_PAGAR_ABERTOS[[#This Row],[SIGLA_MOEDA]]="US$",Tabela_padrão__GM_CONTAS_PAGAR_ABERTOS[[#This Row],[VALOR_DOCUM]]*$D$4,Tabela_padrão__GM_CONTAS_PAGAR_ABERTOS[[#This Row],[SALDO_CONVERTIDO]])</f>
        <v>11.34</v>
      </c>
      <c r="P22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8" t="s">
        <v>28</v>
      </c>
      <c r="R2258" t="s">
        <v>707</v>
      </c>
      <c r="S2258" s="1">
        <v>42557</v>
      </c>
      <c r="T2258" t="s">
        <v>4462</v>
      </c>
      <c r="U2258" s="3">
        <v>3.2480000000000002</v>
      </c>
      <c r="V2258" s="2">
        <f>Tabela_padrão__GM_CONTAS_PAGAR_ABERTOS[[#This Row],[PTAX DESEMB]]*Tabela_padrão__GM_CONTAS_PAGAR_ABERTOS[[#This Row],[VALOR_DOCUM]]</f>
        <v>36.832320000000003</v>
      </c>
    </row>
    <row r="2259" spans="1:22" hidden="1" x14ac:dyDescent="0.2">
      <c r="A2259" t="s">
        <v>709</v>
      </c>
      <c r="B2259" t="s">
        <v>710</v>
      </c>
      <c r="C2259" s="1">
        <v>42542</v>
      </c>
      <c r="D2259" t="s">
        <v>4463</v>
      </c>
      <c r="E2259">
        <v>13115016</v>
      </c>
      <c r="F2259" t="s">
        <v>2361</v>
      </c>
      <c r="G2259" s="4">
        <v>42561</v>
      </c>
      <c r="H2259" t="s">
        <v>21</v>
      </c>
      <c r="I2259" s="2">
        <v>750</v>
      </c>
      <c r="J2259">
        <v>0</v>
      </c>
      <c r="K2259" s="2">
        <v>750</v>
      </c>
      <c r="L2259" s="3">
        <v>1</v>
      </c>
      <c r="M2259" s="2">
        <v>750</v>
      </c>
      <c r="N2259" s="3">
        <f t="array" ref="N2259">$D$4</f>
        <v>3.55</v>
      </c>
      <c r="O2259" s="2">
        <f t="array" ref="O2259">IF(Tabela_padrão__GM_CONTAS_PAGAR_ABERTOS[[#This Row],[SIGLA_MOEDA]]="US$",Tabela_padrão__GM_CONTAS_PAGAR_ABERTOS[[#This Row],[VALOR_DOCUM]]*$D$4,Tabela_padrão__GM_CONTAS_PAGAR_ABERTOS[[#This Row],[SALDO_CONVERTIDO]])</f>
        <v>750</v>
      </c>
      <c r="P22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59" t="s">
        <v>28</v>
      </c>
      <c r="R2259" t="s">
        <v>4464</v>
      </c>
      <c r="S2259" s="1">
        <v>42557</v>
      </c>
      <c r="T2259" t="s">
        <v>4465</v>
      </c>
      <c r="U2259" s="3">
        <v>3.3835000000000002</v>
      </c>
      <c r="V2259" s="2">
        <f>Tabela_padrão__GM_CONTAS_PAGAR_ABERTOS[[#This Row],[PTAX DESEMB]]*Tabela_padrão__GM_CONTAS_PAGAR_ABERTOS[[#This Row],[VALOR_DOCUM]]</f>
        <v>2537.625</v>
      </c>
    </row>
    <row r="2260" spans="1:22" hidden="1" x14ac:dyDescent="0.2">
      <c r="A2260" t="s">
        <v>17</v>
      </c>
      <c r="B2260" t="s">
        <v>25</v>
      </c>
      <c r="C2260" s="1">
        <v>42552</v>
      </c>
      <c r="D2260" t="s">
        <v>4466</v>
      </c>
      <c r="E2260">
        <v>13115002</v>
      </c>
      <c r="F2260" t="s">
        <v>4467</v>
      </c>
      <c r="G2260" s="4">
        <v>42581</v>
      </c>
      <c r="H2260" t="s">
        <v>21</v>
      </c>
      <c r="I2260" s="2">
        <v>6986.9</v>
      </c>
      <c r="J2260">
        <v>0</v>
      </c>
      <c r="K2260" s="2">
        <v>6986.9</v>
      </c>
      <c r="L2260" s="3">
        <v>1</v>
      </c>
      <c r="M2260" s="2">
        <v>6986.9</v>
      </c>
      <c r="N2260" s="3">
        <f t="array" ref="N2260">$D$4</f>
        <v>3.55</v>
      </c>
      <c r="O2260" s="2">
        <f t="array" ref="O2260">IF(Tabela_padrão__GM_CONTAS_PAGAR_ABERTOS[[#This Row],[SIGLA_MOEDA]]="US$",Tabela_padrão__GM_CONTAS_PAGAR_ABERTOS[[#This Row],[VALOR_DOCUM]]*$D$4,Tabela_padrão__GM_CONTAS_PAGAR_ABERTOS[[#This Row],[SALDO_CONVERTIDO]])</f>
        <v>6986.9</v>
      </c>
      <c r="P22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0" t="s">
        <v>28</v>
      </c>
      <c r="R2260" t="s">
        <v>620</v>
      </c>
      <c r="S2260" s="1">
        <v>42557</v>
      </c>
      <c r="T2260" t="s">
        <v>4468</v>
      </c>
      <c r="U2260" s="3">
        <v>3.2098</v>
      </c>
      <c r="V2260" s="2">
        <f>Tabela_padrão__GM_CONTAS_PAGAR_ABERTOS[[#This Row],[PTAX DESEMB]]*Tabela_padrão__GM_CONTAS_PAGAR_ABERTOS[[#This Row],[VALOR_DOCUM]]</f>
        <v>22426.551619999998</v>
      </c>
    </row>
    <row r="2261" spans="1:22" hidden="1" x14ac:dyDescent="0.2">
      <c r="A2261" t="s">
        <v>17</v>
      </c>
      <c r="B2261" t="s">
        <v>25</v>
      </c>
      <c r="C2261" s="1">
        <v>42555</v>
      </c>
      <c r="D2261" t="s">
        <v>1713</v>
      </c>
      <c r="E2261">
        <v>13115016</v>
      </c>
      <c r="F2261" t="s">
        <v>4469</v>
      </c>
      <c r="G2261" s="4">
        <v>42566</v>
      </c>
      <c r="H2261" t="s">
        <v>21</v>
      </c>
      <c r="I2261" s="2">
        <v>190</v>
      </c>
      <c r="J2261">
        <v>0</v>
      </c>
      <c r="K2261" s="2">
        <v>190</v>
      </c>
      <c r="L2261" s="3">
        <v>1</v>
      </c>
      <c r="M2261" s="2">
        <v>190</v>
      </c>
      <c r="N2261" s="3">
        <f t="array" ref="N2261">$D$4</f>
        <v>3.55</v>
      </c>
      <c r="O2261" s="2">
        <f t="array" ref="O2261">IF(Tabela_padrão__GM_CONTAS_PAGAR_ABERTOS[[#This Row],[SIGLA_MOEDA]]="US$",Tabela_padrão__GM_CONTAS_PAGAR_ABERTOS[[#This Row],[VALOR_DOCUM]]*$D$4,Tabela_padrão__GM_CONTAS_PAGAR_ABERTOS[[#This Row],[SALDO_CONVERTIDO]])</f>
        <v>190</v>
      </c>
      <c r="P22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1" t="s">
        <v>28</v>
      </c>
      <c r="R2261" t="s">
        <v>4470</v>
      </c>
      <c r="S2261" s="1">
        <v>42557</v>
      </c>
      <c r="T2261" t="s">
        <v>4471</v>
      </c>
      <c r="U2261" s="3">
        <v>3.2298</v>
      </c>
      <c r="V2261" s="2">
        <f>Tabela_padrão__GM_CONTAS_PAGAR_ABERTOS[[#This Row],[PTAX DESEMB]]*Tabela_padrão__GM_CONTAS_PAGAR_ABERTOS[[#This Row],[VALOR_DOCUM]]</f>
        <v>613.66200000000003</v>
      </c>
    </row>
    <row r="2262" spans="1:22" hidden="1" x14ac:dyDescent="0.2">
      <c r="A2262" t="s">
        <v>17</v>
      </c>
      <c r="B2262" t="s">
        <v>25</v>
      </c>
      <c r="C2262" s="1">
        <v>42555</v>
      </c>
      <c r="D2262" t="s">
        <v>3896</v>
      </c>
      <c r="E2262">
        <v>13115016</v>
      </c>
      <c r="F2262" t="s">
        <v>4472</v>
      </c>
      <c r="G2262" s="4">
        <v>42583</v>
      </c>
      <c r="H2262" t="s">
        <v>21</v>
      </c>
      <c r="I2262" s="2">
        <v>1195</v>
      </c>
      <c r="J2262">
        <v>0</v>
      </c>
      <c r="K2262" s="2">
        <v>1195</v>
      </c>
      <c r="L2262" s="3">
        <v>1</v>
      </c>
      <c r="M2262" s="2">
        <v>1195</v>
      </c>
      <c r="N2262" s="3">
        <f t="array" ref="N2262">$D$4</f>
        <v>3.55</v>
      </c>
      <c r="O2262" s="2">
        <f t="array" ref="O2262">IF(Tabela_padrão__GM_CONTAS_PAGAR_ABERTOS[[#This Row],[SIGLA_MOEDA]]="US$",Tabela_padrão__GM_CONTAS_PAGAR_ABERTOS[[#This Row],[VALOR_DOCUM]]*$D$4,Tabela_padrão__GM_CONTAS_PAGAR_ABERTOS[[#This Row],[SALDO_CONVERTIDO]])</f>
        <v>1195</v>
      </c>
      <c r="P22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2" t="s">
        <v>28</v>
      </c>
      <c r="R2262" t="s">
        <v>4473</v>
      </c>
      <c r="S2262" s="1">
        <v>42557</v>
      </c>
      <c r="T2262" t="s">
        <v>4474</v>
      </c>
      <c r="U2262" s="3">
        <v>3.2298</v>
      </c>
      <c r="V2262" s="2">
        <f>Tabela_padrão__GM_CONTAS_PAGAR_ABERTOS[[#This Row],[PTAX DESEMB]]*Tabela_padrão__GM_CONTAS_PAGAR_ABERTOS[[#This Row],[VALOR_DOCUM]]</f>
        <v>3859.6109999999999</v>
      </c>
    </row>
    <row r="2263" spans="1:22" hidden="1" x14ac:dyDescent="0.2">
      <c r="A2263" t="s">
        <v>17</v>
      </c>
      <c r="B2263" t="s">
        <v>25</v>
      </c>
      <c r="C2263" s="1">
        <v>42553</v>
      </c>
      <c r="D2263" t="s">
        <v>583</v>
      </c>
      <c r="E2263">
        <v>13115002</v>
      </c>
      <c r="F2263" t="s">
        <v>4475</v>
      </c>
      <c r="G2263" s="4">
        <v>42583</v>
      </c>
      <c r="H2263" t="s">
        <v>21</v>
      </c>
      <c r="I2263" s="2">
        <v>1701.56</v>
      </c>
      <c r="J2263">
        <v>0</v>
      </c>
      <c r="K2263" s="2">
        <v>1701.56</v>
      </c>
      <c r="L2263" s="3">
        <v>1</v>
      </c>
      <c r="M2263" s="2">
        <v>1701.56</v>
      </c>
      <c r="N2263" s="3">
        <f t="array" ref="N2263">$D$4</f>
        <v>3.55</v>
      </c>
      <c r="O2263" s="2">
        <f t="array" ref="O2263">IF(Tabela_padrão__GM_CONTAS_PAGAR_ABERTOS[[#This Row],[SIGLA_MOEDA]]="US$",Tabela_padrão__GM_CONTAS_PAGAR_ABERTOS[[#This Row],[VALOR_DOCUM]]*$D$4,Tabela_padrão__GM_CONTAS_PAGAR_ABERTOS[[#This Row],[SALDO_CONVERTIDO]])</f>
        <v>1701.56</v>
      </c>
      <c r="P22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3" t="s">
        <v>28</v>
      </c>
      <c r="R2263" t="s">
        <v>620</v>
      </c>
      <c r="S2263" s="1">
        <v>42557</v>
      </c>
      <c r="T2263" t="s">
        <v>4476</v>
      </c>
      <c r="U2263" s="3">
        <v>3.2298</v>
      </c>
      <c r="V2263" s="2">
        <f>Tabela_padrão__GM_CONTAS_PAGAR_ABERTOS[[#This Row],[PTAX DESEMB]]*Tabela_padrão__GM_CONTAS_PAGAR_ABERTOS[[#This Row],[VALOR_DOCUM]]</f>
        <v>5495.698488</v>
      </c>
    </row>
    <row r="2264" spans="1:22" hidden="1" x14ac:dyDescent="0.2">
      <c r="A2264" t="s">
        <v>17</v>
      </c>
      <c r="B2264" t="s">
        <v>202</v>
      </c>
      <c r="C2264" s="1">
        <v>42555</v>
      </c>
      <c r="D2264" t="s">
        <v>804</v>
      </c>
      <c r="E2264">
        <v>13115016</v>
      </c>
      <c r="F2264" t="s">
        <v>4477</v>
      </c>
      <c r="G2264" s="4">
        <v>42570</v>
      </c>
      <c r="H2264" t="s">
        <v>21</v>
      </c>
      <c r="I2264" s="2">
        <v>898</v>
      </c>
      <c r="J2264">
        <v>0</v>
      </c>
      <c r="K2264" s="2">
        <v>898</v>
      </c>
      <c r="L2264" s="3">
        <v>1</v>
      </c>
      <c r="M2264" s="2">
        <v>898</v>
      </c>
      <c r="N2264" s="3">
        <f t="array" ref="N2264">$D$4</f>
        <v>3.55</v>
      </c>
      <c r="O2264" s="2">
        <f t="array" ref="O2264">IF(Tabela_padrão__GM_CONTAS_PAGAR_ABERTOS[[#This Row],[SIGLA_MOEDA]]="US$",Tabela_padrão__GM_CONTAS_PAGAR_ABERTOS[[#This Row],[VALOR_DOCUM]]*$D$4,Tabela_padrão__GM_CONTAS_PAGAR_ABERTOS[[#This Row],[SALDO_CONVERTIDO]])</f>
        <v>898</v>
      </c>
      <c r="P22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4" t="s">
        <v>28</v>
      </c>
      <c r="R2264" t="s">
        <v>806</v>
      </c>
      <c r="S2264" s="1">
        <v>42557</v>
      </c>
      <c r="T2264" t="s">
        <v>4478</v>
      </c>
      <c r="U2264" s="3">
        <v>3.2298</v>
      </c>
      <c r="V2264" s="2">
        <f>Tabela_padrão__GM_CONTAS_PAGAR_ABERTOS[[#This Row],[PTAX DESEMB]]*Tabela_padrão__GM_CONTAS_PAGAR_ABERTOS[[#This Row],[VALOR_DOCUM]]</f>
        <v>2900.3604</v>
      </c>
    </row>
    <row r="2265" spans="1:22" hidden="1" x14ac:dyDescent="0.2">
      <c r="A2265" t="s">
        <v>17</v>
      </c>
      <c r="B2265" t="s">
        <v>202</v>
      </c>
      <c r="C2265" s="1">
        <v>42556</v>
      </c>
      <c r="D2265" t="s">
        <v>1657</v>
      </c>
      <c r="E2265">
        <v>13115016</v>
      </c>
      <c r="F2265" t="s">
        <v>4479</v>
      </c>
      <c r="G2265" s="4">
        <v>42560</v>
      </c>
      <c r="H2265" t="s">
        <v>21</v>
      </c>
      <c r="I2265" s="2">
        <v>66.2</v>
      </c>
      <c r="J2265">
        <v>0</v>
      </c>
      <c r="K2265" s="2">
        <v>66.2</v>
      </c>
      <c r="L2265" s="3">
        <v>1</v>
      </c>
      <c r="M2265" s="2">
        <v>66.2</v>
      </c>
      <c r="N2265" s="3">
        <f t="array" ref="N2265">$D$4</f>
        <v>3.55</v>
      </c>
      <c r="O2265" s="2">
        <f t="array" ref="O2265">IF(Tabela_padrão__GM_CONTAS_PAGAR_ABERTOS[[#This Row],[SIGLA_MOEDA]]="US$",Tabela_padrão__GM_CONTAS_PAGAR_ABERTOS[[#This Row],[VALOR_DOCUM]]*$D$4,Tabela_padrão__GM_CONTAS_PAGAR_ABERTOS[[#This Row],[SALDO_CONVERTIDO]])</f>
        <v>66.2</v>
      </c>
      <c r="P22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5" t="s">
        <v>28</v>
      </c>
      <c r="R2265" t="s">
        <v>806</v>
      </c>
      <c r="S2265" s="1">
        <v>42557</v>
      </c>
      <c r="T2265" t="s">
        <v>4480</v>
      </c>
      <c r="U2265" s="3">
        <v>3.2480000000000002</v>
      </c>
      <c r="V2265" s="2">
        <f>Tabela_padrão__GM_CONTAS_PAGAR_ABERTOS[[#This Row],[PTAX DESEMB]]*Tabela_padrão__GM_CONTAS_PAGAR_ABERTOS[[#This Row],[VALOR_DOCUM]]</f>
        <v>215.01760000000002</v>
      </c>
    </row>
    <row r="2266" spans="1:22" hidden="1" x14ac:dyDescent="0.2">
      <c r="A2266" t="s">
        <v>17</v>
      </c>
      <c r="B2266" t="s">
        <v>202</v>
      </c>
      <c r="C2266" s="1">
        <v>42556</v>
      </c>
      <c r="D2266" t="s">
        <v>901</v>
      </c>
      <c r="E2266">
        <v>13115016</v>
      </c>
      <c r="F2266" t="s">
        <v>4481</v>
      </c>
      <c r="G2266" s="4">
        <v>42571</v>
      </c>
      <c r="H2266" t="s">
        <v>21</v>
      </c>
      <c r="I2266" s="2">
        <v>690</v>
      </c>
      <c r="J2266">
        <v>0</v>
      </c>
      <c r="K2266" s="2">
        <v>690</v>
      </c>
      <c r="L2266" s="3">
        <v>1</v>
      </c>
      <c r="M2266" s="2">
        <v>690</v>
      </c>
      <c r="N2266" s="3">
        <f t="array" ref="N2266">$D$4</f>
        <v>3.55</v>
      </c>
      <c r="O2266" s="2">
        <f t="array" ref="O2266">IF(Tabela_padrão__GM_CONTAS_PAGAR_ABERTOS[[#This Row],[SIGLA_MOEDA]]="US$",Tabela_padrão__GM_CONTAS_PAGAR_ABERTOS[[#This Row],[VALOR_DOCUM]]*$D$4,Tabela_padrão__GM_CONTAS_PAGAR_ABERTOS[[#This Row],[SALDO_CONVERTIDO]])</f>
        <v>690</v>
      </c>
      <c r="P22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6" t="s">
        <v>28</v>
      </c>
      <c r="R2266" t="s">
        <v>806</v>
      </c>
      <c r="S2266" s="1">
        <v>42557</v>
      </c>
      <c r="T2266" t="s">
        <v>4482</v>
      </c>
      <c r="U2266" s="3">
        <v>3.2480000000000002</v>
      </c>
      <c r="V2266" s="2">
        <f>Tabela_padrão__GM_CONTAS_PAGAR_ABERTOS[[#This Row],[PTAX DESEMB]]*Tabela_padrão__GM_CONTAS_PAGAR_ABERTOS[[#This Row],[VALOR_DOCUM]]</f>
        <v>2241.1200000000003</v>
      </c>
    </row>
    <row r="2267" spans="1:22" hidden="1" x14ac:dyDescent="0.2">
      <c r="A2267" t="s">
        <v>709</v>
      </c>
      <c r="B2267" t="s">
        <v>710</v>
      </c>
      <c r="C2267" s="1">
        <v>42543</v>
      </c>
      <c r="D2267" t="s">
        <v>668</v>
      </c>
      <c r="E2267">
        <v>13115016</v>
      </c>
      <c r="F2267" t="s">
        <v>2405</v>
      </c>
      <c r="G2267" s="4">
        <v>42601</v>
      </c>
      <c r="H2267" t="s">
        <v>21</v>
      </c>
      <c r="I2267" s="2">
        <v>912.91</v>
      </c>
      <c r="K2267" s="2">
        <v>912.91</v>
      </c>
      <c r="L2267" s="3">
        <v>1</v>
      </c>
      <c r="M2267" s="2">
        <v>912.91</v>
      </c>
      <c r="N2267" s="3">
        <f t="array" ref="N2267">$D$4</f>
        <v>3.55</v>
      </c>
      <c r="O2267" s="2">
        <f t="array" ref="O2267">IF(Tabela_padrão__GM_CONTAS_PAGAR_ABERTOS[[#This Row],[SIGLA_MOEDA]]="US$",Tabela_padrão__GM_CONTAS_PAGAR_ABERTOS[[#This Row],[VALOR_DOCUM]]*$D$4,Tabela_padrão__GM_CONTAS_PAGAR_ABERTOS[[#This Row],[SALDO_CONVERTIDO]])</f>
        <v>912.91</v>
      </c>
      <c r="P22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7" t="s">
        <v>28</v>
      </c>
      <c r="R2267" t="s">
        <v>2406</v>
      </c>
      <c r="S2267" s="1">
        <v>42557</v>
      </c>
      <c r="T2267" t="s">
        <v>4483</v>
      </c>
      <c r="U2267" s="3">
        <v>3.3896999999999999</v>
      </c>
      <c r="V2267" s="2">
        <f>Tabela_padrão__GM_CONTAS_PAGAR_ABERTOS[[#This Row],[PTAX DESEMB]]*Tabela_padrão__GM_CONTAS_PAGAR_ABERTOS[[#This Row],[VALOR_DOCUM]]</f>
        <v>3094.491027</v>
      </c>
    </row>
    <row r="2268" spans="1:22" hidden="1" x14ac:dyDescent="0.2">
      <c r="A2268" t="s">
        <v>17</v>
      </c>
      <c r="B2268" t="s">
        <v>160</v>
      </c>
      <c r="C2268" s="1">
        <v>42552</v>
      </c>
      <c r="D2268" t="s">
        <v>735</v>
      </c>
      <c r="E2268">
        <v>13108011</v>
      </c>
      <c r="F2268" t="s">
        <v>4484</v>
      </c>
      <c r="G2268" s="4">
        <v>42571</v>
      </c>
      <c r="H2268" t="s">
        <v>21</v>
      </c>
      <c r="I2268" s="2">
        <v>2628</v>
      </c>
      <c r="J2268">
        <v>0</v>
      </c>
      <c r="K2268" s="2">
        <v>2628</v>
      </c>
      <c r="L2268" s="3">
        <v>1</v>
      </c>
      <c r="M2268" s="2">
        <v>2628</v>
      </c>
      <c r="N2268" s="3">
        <f t="array" ref="N2268">$D$4</f>
        <v>3.55</v>
      </c>
      <c r="O2268" s="2">
        <f t="array" ref="O2268">IF(Tabela_padrão__GM_CONTAS_PAGAR_ABERTOS[[#This Row],[SIGLA_MOEDA]]="US$",Tabela_padrão__GM_CONTAS_PAGAR_ABERTOS[[#This Row],[VALOR_DOCUM]]*$D$4,Tabela_padrão__GM_CONTAS_PAGAR_ABERTOS[[#This Row],[SALDO_CONVERTIDO]])</f>
        <v>2628</v>
      </c>
      <c r="P22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8" t="s">
        <v>737</v>
      </c>
      <c r="R2268" t="s">
        <v>4485</v>
      </c>
      <c r="S2268" s="1">
        <v>42557</v>
      </c>
      <c r="T2268" t="s">
        <v>4486</v>
      </c>
      <c r="U2268" s="3">
        <v>3.2098</v>
      </c>
      <c r="V2268" s="2">
        <f>Tabela_padrão__GM_CONTAS_PAGAR_ABERTOS[[#This Row],[PTAX DESEMB]]*Tabela_padrão__GM_CONTAS_PAGAR_ABERTOS[[#This Row],[VALOR_DOCUM]]</f>
        <v>8435.3544000000002</v>
      </c>
    </row>
    <row r="2269" spans="1:22" hidden="1" x14ac:dyDescent="0.2">
      <c r="A2269" t="s">
        <v>17</v>
      </c>
      <c r="B2269" t="s">
        <v>160</v>
      </c>
      <c r="C2269" s="1">
        <v>42550</v>
      </c>
      <c r="D2269" t="s">
        <v>746</v>
      </c>
      <c r="E2269">
        <v>13115006</v>
      </c>
      <c r="F2269" t="s">
        <v>4487</v>
      </c>
      <c r="G2269" s="4">
        <v>42569</v>
      </c>
      <c r="H2269" t="s">
        <v>21</v>
      </c>
      <c r="I2269" s="2">
        <v>269.08999999999997</v>
      </c>
      <c r="J2269">
        <v>0</v>
      </c>
      <c r="K2269" s="2">
        <v>269.08999999999997</v>
      </c>
      <c r="L2269" s="3">
        <v>1</v>
      </c>
      <c r="M2269" s="2">
        <v>269.08999999999997</v>
      </c>
      <c r="N2269" s="3">
        <f t="array" ref="N2269">$D$4</f>
        <v>3.55</v>
      </c>
      <c r="O2269" s="2">
        <f t="array" ref="O2269">IF(Tabela_padrão__GM_CONTAS_PAGAR_ABERTOS[[#This Row],[SIGLA_MOEDA]]="US$",Tabela_padrão__GM_CONTAS_PAGAR_ABERTOS[[#This Row],[VALOR_DOCUM]]*$D$4,Tabela_padrão__GM_CONTAS_PAGAR_ABERTOS[[#This Row],[SALDO_CONVERTIDO]])</f>
        <v>269.08999999999997</v>
      </c>
      <c r="P22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69" t="s">
        <v>28</v>
      </c>
      <c r="R2269" t="s">
        <v>4488</v>
      </c>
      <c r="S2269" s="1">
        <v>42557</v>
      </c>
      <c r="T2269" t="s">
        <v>4489</v>
      </c>
      <c r="U2269" s="3">
        <v>3.3267000000000002</v>
      </c>
      <c r="V2269" s="2">
        <f>Tabela_padrão__GM_CONTAS_PAGAR_ABERTOS[[#This Row],[PTAX DESEMB]]*Tabela_padrão__GM_CONTAS_PAGAR_ABERTOS[[#This Row],[VALOR_DOCUM]]</f>
        <v>895.18170299999997</v>
      </c>
    </row>
    <row r="2270" spans="1:22" hidden="1" x14ac:dyDescent="0.2">
      <c r="A2270" t="s">
        <v>17</v>
      </c>
      <c r="B2270" t="s">
        <v>160</v>
      </c>
      <c r="C2270" s="1">
        <v>42550</v>
      </c>
      <c r="D2270" t="s">
        <v>746</v>
      </c>
      <c r="E2270">
        <v>13115006</v>
      </c>
      <c r="F2270" t="s">
        <v>4490</v>
      </c>
      <c r="G2270" s="4">
        <v>42569</v>
      </c>
      <c r="H2270" t="s">
        <v>21</v>
      </c>
      <c r="I2270" s="2">
        <v>797.43</v>
      </c>
      <c r="J2270">
        <v>0</v>
      </c>
      <c r="K2270" s="2">
        <v>797.43</v>
      </c>
      <c r="L2270" s="3">
        <v>1</v>
      </c>
      <c r="M2270" s="2">
        <v>797.43</v>
      </c>
      <c r="N2270" s="3">
        <f t="array" ref="N2270">$D$4</f>
        <v>3.55</v>
      </c>
      <c r="O2270" s="2">
        <f t="array" ref="O2270">IF(Tabela_padrão__GM_CONTAS_PAGAR_ABERTOS[[#This Row],[SIGLA_MOEDA]]="US$",Tabela_padrão__GM_CONTAS_PAGAR_ABERTOS[[#This Row],[VALOR_DOCUM]]*$D$4,Tabela_padrão__GM_CONTAS_PAGAR_ABERTOS[[#This Row],[SALDO_CONVERTIDO]])</f>
        <v>797.43</v>
      </c>
      <c r="P22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0" t="s">
        <v>28</v>
      </c>
      <c r="R2270" t="s">
        <v>4491</v>
      </c>
      <c r="S2270" s="1">
        <v>42557</v>
      </c>
      <c r="T2270" t="s">
        <v>4492</v>
      </c>
      <c r="U2270" s="3">
        <v>3.3267000000000002</v>
      </c>
      <c r="V2270" s="2">
        <f>Tabela_padrão__GM_CONTAS_PAGAR_ABERTOS[[#This Row],[PTAX DESEMB]]*Tabela_padrão__GM_CONTAS_PAGAR_ABERTOS[[#This Row],[VALOR_DOCUM]]</f>
        <v>2652.8103809999998</v>
      </c>
    </row>
    <row r="2271" spans="1:22" hidden="1" x14ac:dyDescent="0.2">
      <c r="A2271" t="s">
        <v>17</v>
      </c>
      <c r="B2271" t="s">
        <v>25</v>
      </c>
      <c r="C2271" s="1">
        <v>42534</v>
      </c>
      <c r="D2271" t="s">
        <v>642</v>
      </c>
      <c r="E2271">
        <v>13115016</v>
      </c>
      <c r="F2271" t="s">
        <v>4493</v>
      </c>
      <c r="G2271" s="4">
        <v>42566</v>
      </c>
      <c r="H2271" t="s">
        <v>21</v>
      </c>
      <c r="I2271" s="2">
        <v>4019.22</v>
      </c>
      <c r="J2271">
        <v>0</v>
      </c>
      <c r="K2271" s="2">
        <v>4019.22</v>
      </c>
      <c r="L2271" s="3">
        <v>1</v>
      </c>
      <c r="M2271" s="2">
        <v>4019.22</v>
      </c>
      <c r="N2271" s="3">
        <f t="array" ref="N2271">$D$4</f>
        <v>3.55</v>
      </c>
      <c r="O2271" s="2">
        <f t="array" ref="O2271">IF(Tabela_padrão__GM_CONTAS_PAGAR_ABERTOS[[#This Row],[SIGLA_MOEDA]]="US$",Tabela_padrão__GM_CONTAS_PAGAR_ABERTOS[[#This Row],[VALOR_DOCUM]]*$D$4,Tabela_padrão__GM_CONTAS_PAGAR_ABERTOS[[#This Row],[SALDO_CONVERTIDO]])</f>
        <v>4019.22</v>
      </c>
      <c r="P22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1" t="s">
        <v>28</v>
      </c>
      <c r="R2271" t="s">
        <v>4494</v>
      </c>
      <c r="S2271" s="1">
        <v>42557</v>
      </c>
      <c r="T2271" t="s">
        <v>4495</v>
      </c>
      <c r="U2271" s="3">
        <v>3.4260999999999999</v>
      </c>
      <c r="V2271" s="2">
        <f>Tabela_padrão__GM_CONTAS_PAGAR_ABERTOS[[#This Row],[PTAX DESEMB]]*Tabela_padrão__GM_CONTAS_PAGAR_ABERTOS[[#This Row],[VALOR_DOCUM]]</f>
        <v>13770.249641999999</v>
      </c>
    </row>
    <row r="2272" spans="1:22" hidden="1" x14ac:dyDescent="0.2">
      <c r="A2272" t="s">
        <v>17</v>
      </c>
      <c r="B2272" t="s">
        <v>160</v>
      </c>
      <c r="C2272" s="1">
        <v>42550</v>
      </c>
      <c r="D2272" t="s">
        <v>750</v>
      </c>
      <c r="E2272">
        <v>13101001</v>
      </c>
      <c r="F2272" t="s">
        <v>4496</v>
      </c>
      <c r="G2272" s="4">
        <v>42648</v>
      </c>
      <c r="H2272" t="s">
        <v>21</v>
      </c>
      <c r="I2272" s="2">
        <v>60000</v>
      </c>
      <c r="K2272" s="2">
        <v>60000</v>
      </c>
      <c r="L2272" s="3">
        <v>1</v>
      </c>
      <c r="M2272" s="2">
        <v>60000</v>
      </c>
      <c r="N2272" s="3">
        <f t="array" ref="N2272">$D$4</f>
        <v>3.55</v>
      </c>
      <c r="O2272" s="2">
        <f t="array" ref="O2272">IF(Tabela_padrão__GM_CONTAS_PAGAR_ABERTOS[[#This Row],[SIGLA_MOEDA]]="US$",Tabela_padrão__GM_CONTAS_PAGAR_ABERTOS[[#This Row],[VALOR_DOCUM]]*$D$4,Tabela_padrão__GM_CONTAS_PAGAR_ABERTOS[[#This Row],[SALDO_CONVERTIDO]])</f>
        <v>60000</v>
      </c>
      <c r="P22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2" t="s">
        <v>28</v>
      </c>
      <c r="R2272" t="s">
        <v>4497</v>
      </c>
      <c r="S2272" s="1">
        <v>42557</v>
      </c>
      <c r="T2272" t="s">
        <v>4498</v>
      </c>
      <c r="U2272" s="3">
        <v>3.3267000000000002</v>
      </c>
      <c r="V2272" s="2">
        <f>Tabela_padrão__GM_CONTAS_PAGAR_ABERTOS[[#This Row],[PTAX DESEMB]]*Tabela_padrão__GM_CONTAS_PAGAR_ABERTOS[[#This Row],[VALOR_DOCUM]]</f>
        <v>199602</v>
      </c>
    </row>
    <row r="2273" spans="1:22" hidden="1" x14ac:dyDescent="0.2">
      <c r="A2273" t="s">
        <v>17</v>
      </c>
      <c r="B2273" t="s">
        <v>25</v>
      </c>
      <c r="C2273" s="1">
        <v>42550</v>
      </c>
      <c r="D2273" t="s">
        <v>417</v>
      </c>
      <c r="E2273">
        <v>13115016</v>
      </c>
      <c r="F2273" t="s">
        <v>4499</v>
      </c>
      <c r="G2273" s="4">
        <v>42573</v>
      </c>
      <c r="H2273" t="s">
        <v>21</v>
      </c>
      <c r="I2273" s="2">
        <v>7581.48</v>
      </c>
      <c r="J2273">
        <v>0</v>
      </c>
      <c r="K2273" s="2">
        <v>7581.48</v>
      </c>
      <c r="L2273" s="3">
        <v>1</v>
      </c>
      <c r="M2273" s="2">
        <v>7581.48</v>
      </c>
      <c r="N2273" s="3">
        <f t="array" ref="N2273">$D$4</f>
        <v>3.55</v>
      </c>
      <c r="O2273" s="2">
        <f t="array" ref="O2273">IF(Tabela_padrão__GM_CONTAS_PAGAR_ABERTOS[[#This Row],[SIGLA_MOEDA]]="US$",Tabela_padrão__GM_CONTAS_PAGAR_ABERTOS[[#This Row],[VALOR_DOCUM]]*$D$4,Tabela_padrão__GM_CONTAS_PAGAR_ABERTOS[[#This Row],[SALDO_CONVERTIDO]])</f>
        <v>7581.48</v>
      </c>
      <c r="P22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3" t="s">
        <v>28</v>
      </c>
      <c r="R2273" t="s">
        <v>4500</v>
      </c>
      <c r="S2273" s="1">
        <v>42557</v>
      </c>
      <c r="T2273" t="s">
        <v>4501</v>
      </c>
      <c r="U2273" s="3">
        <v>3.3267000000000002</v>
      </c>
      <c r="V2273" s="2">
        <f>Tabela_padrão__GM_CONTAS_PAGAR_ABERTOS[[#This Row],[PTAX DESEMB]]*Tabela_padrão__GM_CONTAS_PAGAR_ABERTOS[[#This Row],[VALOR_DOCUM]]</f>
        <v>25221.309516000001</v>
      </c>
    </row>
    <row r="2274" spans="1:22" hidden="1" x14ac:dyDescent="0.2">
      <c r="A2274" t="s">
        <v>17</v>
      </c>
      <c r="B2274" t="s">
        <v>25</v>
      </c>
      <c r="C2274" s="1">
        <v>42550</v>
      </c>
      <c r="D2274" t="s">
        <v>3835</v>
      </c>
      <c r="E2274">
        <v>13115026</v>
      </c>
      <c r="F2274" t="s">
        <v>4502</v>
      </c>
      <c r="G2274" s="4">
        <v>42559</v>
      </c>
      <c r="H2274" t="s">
        <v>21</v>
      </c>
      <c r="I2274" s="2">
        <v>4480.5</v>
      </c>
      <c r="J2274">
        <v>0</v>
      </c>
      <c r="K2274" s="2">
        <v>4480.5</v>
      </c>
      <c r="L2274" s="3">
        <v>1</v>
      </c>
      <c r="M2274" s="2">
        <v>4480.5</v>
      </c>
      <c r="N2274" s="3">
        <f t="array" ref="N2274">$D$4</f>
        <v>3.55</v>
      </c>
      <c r="O2274" s="2">
        <f t="array" ref="O2274">IF(Tabela_padrão__GM_CONTAS_PAGAR_ABERTOS[[#This Row],[SIGLA_MOEDA]]="US$",Tabela_padrão__GM_CONTAS_PAGAR_ABERTOS[[#This Row],[VALOR_DOCUM]]*$D$4,Tabela_padrão__GM_CONTAS_PAGAR_ABERTOS[[#This Row],[SALDO_CONVERTIDO]])</f>
        <v>4480.5</v>
      </c>
      <c r="P22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4" t="s">
        <v>28</v>
      </c>
      <c r="R2274" t="s">
        <v>960</v>
      </c>
      <c r="S2274" s="1">
        <v>42557</v>
      </c>
      <c r="T2274" t="s">
        <v>4503</v>
      </c>
      <c r="U2274" s="3">
        <v>3.3267000000000002</v>
      </c>
      <c r="V2274" s="2">
        <f>Tabela_padrão__GM_CONTAS_PAGAR_ABERTOS[[#This Row],[PTAX DESEMB]]*Tabela_padrão__GM_CONTAS_PAGAR_ABERTOS[[#This Row],[VALOR_DOCUM]]</f>
        <v>14905.279350000001</v>
      </c>
    </row>
    <row r="2275" spans="1:22" hidden="1" x14ac:dyDescent="0.2">
      <c r="A2275" t="s">
        <v>17</v>
      </c>
      <c r="B2275" t="s">
        <v>881</v>
      </c>
      <c r="C2275" s="1">
        <v>42548</v>
      </c>
      <c r="D2275" t="s">
        <v>1021</v>
      </c>
      <c r="E2275">
        <v>13115014</v>
      </c>
      <c r="F2275" t="s">
        <v>4504</v>
      </c>
      <c r="G2275" s="4">
        <v>42576</v>
      </c>
      <c r="H2275" t="s">
        <v>21</v>
      </c>
      <c r="I2275" s="2">
        <v>164.25</v>
      </c>
      <c r="J2275">
        <v>0</v>
      </c>
      <c r="K2275" s="2">
        <v>164.25</v>
      </c>
      <c r="L2275" s="3">
        <v>1</v>
      </c>
      <c r="M2275" s="2">
        <v>164.25</v>
      </c>
      <c r="N2275" s="3">
        <f t="array" ref="N2275">$D$4</f>
        <v>3.55</v>
      </c>
      <c r="O2275" s="2">
        <f t="array" ref="O2275">IF(Tabela_padrão__GM_CONTAS_PAGAR_ABERTOS[[#This Row],[SIGLA_MOEDA]]="US$",Tabela_padrão__GM_CONTAS_PAGAR_ABERTOS[[#This Row],[VALOR_DOCUM]]*$D$4,Tabela_padrão__GM_CONTAS_PAGAR_ABERTOS[[#This Row],[SALDO_CONVERTIDO]])</f>
        <v>164.25</v>
      </c>
      <c r="P22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5" t="s">
        <v>28</v>
      </c>
      <c r="R2275" t="s">
        <v>2576</v>
      </c>
      <c r="S2275" s="1">
        <v>42557</v>
      </c>
      <c r="T2275" t="s">
        <v>4505</v>
      </c>
      <c r="U2275" s="3">
        <v>3.3772000000000002</v>
      </c>
      <c r="V2275" s="2">
        <f>Tabela_padrão__GM_CONTAS_PAGAR_ABERTOS[[#This Row],[PTAX DESEMB]]*Tabela_padrão__GM_CONTAS_PAGAR_ABERTOS[[#This Row],[VALOR_DOCUM]]</f>
        <v>554.70510000000002</v>
      </c>
    </row>
    <row r="2276" spans="1:22" hidden="1" x14ac:dyDescent="0.2">
      <c r="A2276" t="s">
        <v>45</v>
      </c>
      <c r="B2276" t="s">
        <v>25</v>
      </c>
      <c r="C2276" s="1">
        <v>42549</v>
      </c>
      <c r="D2276" t="s">
        <v>1061</v>
      </c>
      <c r="E2276">
        <v>13130004</v>
      </c>
      <c r="F2276" t="s">
        <v>4506</v>
      </c>
      <c r="G2276" s="4">
        <v>42555</v>
      </c>
      <c r="H2276" t="s">
        <v>21</v>
      </c>
      <c r="I2276" s="2">
        <v>720.95</v>
      </c>
      <c r="J2276">
        <v>0</v>
      </c>
      <c r="K2276" s="2">
        <v>720.95</v>
      </c>
      <c r="L2276" s="3">
        <v>1</v>
      </c>
      <c r="M2276" s="2">
        <v>720.95</v>
      </c>
      <c r="N2276" s="3">
        <f t="array" ref="N2276">$D$4</f>
        <v>3.55</v>
      </c>
      <c r="O2276" s="2">
        <f t="array" ref="O2276">IF(Tabela_padrão__GM_CONTAS_PAGAR_ABERTOS[[#This Row],[SIGLA_MOEDA]]="US$",Tabela_padrão__GM_CONTAS_PAGAR_ABERTOS[[#This Row],[VALOR_DOCUM]]*$D$4,Tabela_padrão__GM_CONTAS_PAGAR_ABERTOS[[#This Row],[SALDO_CONVERTIDO]])</f>
        <v>720.95</v>
      </c>
      <c r="P22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6" t="s">
        <v>28</v>
      </c>
      <c r="R2276" t="s">
        <v>4507</v>
      </c>
      <c r="S2276" s="1">
        <v>42557</v>
      </c>
      <c r="T2276" t="s">
        <v>4508</v>
      </c>
      <c r="U2276" s="3">
        <v>3.3934000000000002</v>
      </c>
      <c r="V2276" s="2">
        <f>Tabela_padrão__GM_CONTAS_PAGAR_ABERTOS[[#This Row],[PTAX DESEMB]]*Tabela_padrão__GM_CONTAS_PAGAR_ABERTOS[[#This Row],[VALOR_DOCUM]]</f>
        <v>2446.4717300000002</v>
      </c>
    </row>
    <row r="2277" spans="1:22" hidden="1" x14ac:dyDescent="0.2">
      <c r="A2277" t="s">
        <v>17</v>
      </c>
      <c r="B2277" t="s">
        <v>80</v>
      </c>
      <c r="C2277" s="1">
        <v>42557</v>
      </c>
      <c r="D2277" t="s">
        <v>417</v>
      </c>
      <c r="E2277">
        <v>13115016</v>
      </c>
      <c r="F2277" t="s">
        <v>4509</v>
      </c>
      <c r="G2277" s="4">
        <v>42579</v>
      </c>
      <c r="H2277" t="s">
        <v>21</v>
      </c>
      <c r="I2277" s="2">
        <v>793.8</v>
      </c>
      <c r="J2277">
        <v>0</v>
      </c>
      <c r="K2277" s="2">
        <v>793.8</v>
      </c>
      <c r="L2277" s="3">
        <v>1</v>
      </c>
      <c r="M2277" s="2">
        <v>793.8</v>
      </c>
      <c r="N2277" s="3">
        <f t="array" ref="N2277">$D$4</f>
        <v>3.55</v>
      </c>
      <c r="O2277" s="2">
        <f t="array" ref="O2277">IF(Tabela_padrão__GM_CONTAS_PAGAR_ABERTOS[[#This Row],[SIGLA_MOEDA]]="US$",Tabela_padrão__GM_CONTAS_PAGAR_ABERTOS[[#This Row],[VALOR_DOCUM]]*$D$4,Tabela_padrão__GM_CONTAS_PAGAR_ABERTOS[[#This Row],[SALDO_CONVERTIDO]])</f>
        <v>793.8</v>
      </c>
      <c r="P22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7" t="s">
        <v>28</v>
      </c>
      <c r="R2277" t="s">
        <v>4510</v>
      </c>
      <c r="S2277" s="1">
        <v>42557</v>
      </c>
      <c r="T2277" t="s">
        <v>4511</v>
      </c>
      <c r="U2277" s="3">
        <v>3.2904</v>
      </c>
      <c r="V2277" s="2">
        <f>Tabela_padrão__GM_CONTAS_PAGAR_ABERTOS[[#This Row],[PTAX DESEMB]]*Tabela_padrão__GM_CONTAS_PAGAR_ABERTOS[[#This Row],[VALOR_DOCUM]]</f>
        <v>2611.9195199999999</v>
      </c>
    </row>
    <row r="2278" spans="1:22" hidden="1" x14ac:dyDescent="0.2">
      <c r="A2278" t="s">
        <v>17</v>
      </c>
      <c r="B2278" t="s">
        <v>25</v>
      </c>
      <c r="C2278" s="1">
        <v>42538</v>
      </c>
      <c r="D2278" t="s">
        <v>655</v>
      </c>
      <c r="E2278">
        <v>13115016</v>
      </c>
      <c r="F2278" t="s">
        <v>4512</v>
      </c>
      <c r="G2278" s="4">
        <v>42561</v>
      </c>
      <c r="H2278" t="s">
        <v>21</v>
      </c>
      <c r="I2278" s="2">
        <v>749.26</v>
      </c>
      <c r="J2278">
        <v>0</v>
      </c>
      <c r="K2278" s="2">
        <v>749.26</v>
      </c>
      <c r="L2278" s="3">
        <v>1</v>
      </c>
      <c r="M2278" s="2">
        <v>749.26</v>
      </c>
      <c r="N2278" s="3">
        <f t="array" ref="N2278">$D$4</f>
        <v>3.55</v>
      </c>
      <c r="O2278" s="2">
        <f t="array" ref="O2278">IF(Tabela_padrão__GM_CONTAS_PAGAR_ABERTOS[[#This Row],[SIGLA_MOEDA]]="US$",Tabela_padrão__GM_CONTAS_PAGAR_ABERTOS[[#This Row],[VALOR_DOCUM]]*$D$4,Tabela_padrão__GM_CONTAS_PAGAR_ABERTOS[[#This Row],[SALDO_CONVERTIDO]])</f>
        <v>749.26</v>
      </c>
      <c r="P22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8" t="s">
        <v>28</v>
      </c>
      <c r="R2278" t="s">
        <v>657</v>
      </c>
      <c r="S2278" s="1">
        <v>42557</v>
      </c>
      <c r="T2278" t="s">
        <v>4513</v>
      </c>
      <c r="U2278" s="3">
        <v>3.4904000000000002</v>
      </c>
      <c r="V2278" s="2">
        <f>Tabela_padrão__GM_CONTAS_PAGAR_ABERTOS[[#This Row],[PTAX DESEMB]]*Tabela_padrão__GM_CONTAS_PAGAR_ABERTOS[[#This Row],[VALOR_DOCUM]]</f>
        <v>2615.2171040000003</v>
      </c>
    </row>
    <row r="2279" spans="1:22" hidden="1" x14ac:dyDescent="0.2">
      <c r="A2279" t="s">
        <v>17</v>
      </c>
      <c r="B2279" t="s">
        <v>25</v>
      </c>
      <c r="C2279" s="1">
        <v>42545</v>
      </c>
      <c r="D2279" t="s">
        <v>4514</v>
      </c>
      <c r="E2279">
        <v>13115016</v>
      </c>
      <c r="F2279" t="s">
        <v>4515</v>
      </c>
      <c r="G2279" s="4">
        <v>42565</v>
      </c>
      <c r="H2279" t="s">
        <v>21</v>
      </c>
      <c r="I2279" s="2">
        <v>1800</v>
      </c>
      <c r="J2279">
        <v>0</v>
      </c>
      <c r="K2279" s="2">
        <v>1800</v>
      </c>
      <c r="L2279" s="3">
        <v>1</v>
      </c>
      <c r="M2279" s="2">
        <v>1800</v>
      </c>
      <c r="N2279" s="3">
        <f t="array" ref="N2279">$D$4</f>
        <v>3.55</v>
      </c>
      <c r="O2279" s="2">
        <f t="array" ref="O2279">IF(Tabela_padrão__GM_CONTAS_PAGAR_ABERTOS[[#This Row],[SIGLA_MOEDA]]="US$",Tabela_padrão__GM_CONTAS_PAGAR_ABERTOS[[#This Row],[VALOR_DOCUM]]*$D$4,Tabela_padrão__GM_CONTAS_PAGAR_ABERTOS[[#This Row],[SALDO_CONVERTIDO]])</f>
        <v>1800</v>
      </c>
      <c r="P22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79" t="s">
        <v>28</v>
      </c>
      <c r="R2279" t="s">
        <v>935</v>
      </c>
      <c r="S2279" s="1">
        <v>42557</v>
      </c>
      <c r="T2279" t="s">
        <v>4516</v>
      </c>
      <c r="U2279" s="3">
        <v>3.3532999999999999</v>
      </c>
      <c r="V2279" s="2">
        <f>Tabela_padrão__GM_CONTAS_PAGAR_ABERTOS[[#This Row],[PTAX DESEMB]]*Tabela_padrão__GM_CONTAS_PAGAR_ABERTOS[[#This Row],[VALOR_DOCUM]]</f>
        <v>6035.94</v>
      </c>
    </row>
    <row r="2280" spans="1:22" hidden="1" x14ac:dyDescent="0.2">
      <c r="A2280" t="s">
        <v>17</v>
      </c>
      <c r="B2280" t="s">
        <v>80</v>
      </c>
      <c r="C2280" s="1">
        <v>42551</v>
      </c>
      <c r="D2280" t="s">
        <v>668</v>
      </c>
      <c r="E2280">
        <v>13115016</v>
      </c>
      <c r="F2280" t="s">
        <v>4517</v>
      </c>
      <c r="G2280" s="4">
        <v>42576</v>
      </c>
      <c r="H2280" t="s">
        <v>21</v>
      </c>
      <c r="I2280" s="2">
        <v>15.75</v>
      </c>
      <c r="J2280">
        <v>0</v>
      </c>
      <c r="K2280" s="2">
        <v>15.75</v>
      </c>
      <c r="L2280" s="3">
        <v>1</v>
      </c>
      <c r="M2280" s="2">
        <v>15.75</v>
      </c>
      <c r="N2280" s="3">
        <f t="array" ref="N2280">$D$4</f>
        <v>3.55</v>
      </c>
      <c r="O2280" s="2">
        <f t="array" ref="O2280">IF(Tabela_padrão__GM_CONTAS_PAGAR_ABERTOS[[#This Row],[SIGLA_MOEDA]]="US$",Tabela_padrão__GM_CONTAS_PAGAR_ABERTOS[[#This Row],[VALOR_DOCUM]]*$D$4,Tabela_padrão__GM_CONTAS_PAGAR_ABERTOS[[#This Row],[SALDO_CONVERTIDO]])</f>
        <v>15.75</v>
      </c>
      <c r="P22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0" t="s">
        <v>28</v>
      </c>
      <c r="R2280" t="s">
        <v>4518</v>
      </c>
      <c r="S2280" s="1">
        <v>42557</v>
      </c>
      <c r="T2280" t="s">
        <v>4519</v>
      </c>
      <c r="U2280" s="3">
        <v>3.2435</v>
      </c>
      <c r="V2280" s="2">
        <f>Tabela_padrão__GM_CONTAS_PAGAR_ABERTOS[[#This Row],[PTAX DESEMB]]*Tabela_padrão__GM_CONTAS_PAGAR_ABERTOS[[#This Row],[VALOR_DOCUM]]</f>
        <v>51.085124999999998</v>
      </c>
    </row>
    <row r="2281" spans="1:22" hidden="1" x14ac:dyDescent="0.2">
      <c r="A2281" t="s">
        <v>17</v>
      </c>
      <c r="B2281" t="s">
        <v>80</v>
      </c>
      <c r="C2281" s="1">
        <v>42551</v>
      </c>
      <c r="D2281" t="s">
        <v>923</v>
      </c>
      <c r="E2281">
        <v>13115016</v>
      </c>
      <c r="F2281" t="s">
        <v>4520</v>
      </c>
      <c r="G2281" s="4">
        <v>42575</v>
      </c>
      <c r="H2281" t="s">
        <v>21</v>
      </c>
      <c r="I2281" s="2">
        <v>94.23</v>
      </c>
      <c r="J2281">
        <v>0</v>
      </c>
      <c r="K2281" s="2">
        <v>94.23</v>
      </c>
      <c r="L2281" s="3">
        <v>1</v>
      </c>
      <c r="M2281" s="2">
        <v>94.23</v>
      </c>
      <c r="N2281" s="3">
        <f t="array" ref="N2281">$D$4</f>
        <v>3.55</v>
      </c>
      <c r="O2281" s="2">
        <f t="array" ref="O2281">IF(Tabela_padrão__GM_CONTAS_PAGAR_ABERTOS[[#This Row],[SIGLA_MOEDA]]="US$",Tabela_padrão__GM_CONTAS_PAGAR_ABERTOS[[#This Row],[VALOR_DOCUM]]*$D$4,Tabela_padrão__GM_CONTAS_PAGAR_ABERTOS[[#This Row],[SALDO_CONVERTIDO]])</f>
        <v>94.23</v>
      </c>
      <c r="P22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1" t="s">
        <v>28</v>
      </c>
      <c r="R2281" t="s">
        <v>1689</v>
      </c>
      <c r="S2281" s="1">
        <v>42557</v>
      </c>
      <c r="T2281" t="s">
        <v>4521</v>
      </c>
      <c r="U2281" s="3">
        <v>3.2435</v>
      </c>
      <c r="V2281" s="2">
        <f>Tabela_padrão__GM_CONTAS_PAGAR_ABERTOS[[#This Row],[PTAX DESEMB]]*Tabela_padrão__GM_CONTAS_PAGAR_ABERTOS[[#This Row],[VALOR_DOCUM]]</f>
        <v>305.63500500000004</v>
      </c>
    </row>
    <row r="2282" spans="1:22" hidden="1" x14ac:dyDescent="0.2">
      <c r="A2282" t="s">
        <v>17</v>
      </c>
      <c r="B2282" t="s">
        <v>80</v>
      </c>
      <c r="C2282" s="1">
        <v>42551</v>
      </c>
      <c r="D2282" t="s">
        <v>1076</v>
      </c>
      <c r="E2282">
        <v>13101012</v>
      </c>
      <c r="F2282" t="s">
        <v>4522</v>
      </c>
      <c r="G2282" s="4">
        <v>42855</v>
      </c>
      <c r="H2282" t="s">
        <v>21</v>
      </c>
      <c r="I2282" s="2">
        <v>450</v>
      </c>
      <c r="J2282">
        <v>0</v>
      </c>
      <c r="K2282" s="2">
        <v>450</v>
      </c>
      <c r="L2282" s="3">
        <v>1</v>
      </c>
      <c r="M2282" s="2">
        <v>450</v>
      </c>
      <c r="N2282" s="3">
        <f t="array" ref="N2282">$D$4</f>
        <v>3.55</v>
      </c>
      <c r="O2282" s="2">
        <f t="array" ref="O2282">IF(Tabela_padrão__GM_CONTAS_PAGAR_ABERTOS[[#This Row],[SIGLA_MOEDA]]="US$",Tabela_padrão__GM_CONTAS_PAGAR_ABERTOS[[#This Row],[VALOR_DOCUM]]*$D$4,Tabela_padrão__GM_CONTAS_PAGAR_ABERTOS[[#This Row],[SALDO_CONVERTIDO]])</f>
        <v>450</v>
      </c>
      <c r="P22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2" t="s">
        <v>28</v>
      </c>
      <c r="R2282" t="s">
        <v>4523</v>
      </c>
      <c r="S2282" s="1">
        <v>42557</v>
      </c>
      <c r="T2282" t="s">
        <v>4524</v>
      </c>
      <c r="U2282" s="3">
        <v>3.2435</v>
      </c>
      <c r="V2282" s="2">
        <f>Tabela_padrão__GM_CONTAS_PAGAR_ABERTOS[[#This Row],[PTAX DESEMB]]*Tabela_padrão__GM_CONTAS_PAGAR_ABERTOS[[#This Row],[VALOR_DOCUM]]</f>
        <v>1459.575</v>
      </c>
    </row>
    <row r="2283" spans="1:22" hidden="1" x14ac:dyDescent="0.2">
      <c r="A2283" t="s">
        <v>17</v>
      </c>
      <c r="B2283" t="s">
        <v>80</v>
      </c>
      <c r="C2283" s="1">
        <v>42557</v>
      </c>
      <c r="D2283" t="s">
        <v>4525</v>
      </c>
      <c r="E2283">
        <v>13115016</v>
      </c>
      <c r="F2283" t="s">
        <v>4526</v>
      </c>
      <c r="G2283" s="4">
        <v>42574</v>
      </c>
      <c r="H2283" t="s">
        <v>21</v>
      </c>
      <c r="I2283" s="2">
        <v>351</v>
      </c>
      <c r="J2283">
        <v>0</v>
      </c>
      <c r="K2283" s="2">
        <v>351</v>
      </c>
      <c r="L2283" s="3">
        <v>1</v>
      </c>
      <c r="M2283" s="2">
        <v>351</v>
      </c>
      <c r="N2283" s="3">
        <f t="array" ref="N2283">$D$4</f>
        <v>3.55</v>
      </c>
      <c r="O2283" s="2">
        <f t="array" ref="O2283">IF(Tabela_padrão__GM_CONTAS_PAGAR_ABERTOS[[#This Row],[SIGLA_MOEDA]]="US$",Tabela_padrão__GM_CONTAS_PAGAR_ABERTOS[[#This Row],[VALOR_DOCUM]]*$D$4,Tabela_padrão__GM_CONTAS_PAGAR_ABERTOS[[#This Row],[SALDO_CONVERTIDO]])</f>
        <v>351</v>
      </c>
      <c r="P22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3" t="s">
        <v>28</v>
      </c>
      <c r="R2283" t="s">
        <v>4527</v>
      </c>
      <c r="S2283" s="1">
        <v>42557</v>
      </c>
      <c r="T2283" t="s">
        <v>4528</v>
      </c>
      <c r="U2283" s="3">
        <v>3.2904</v>
      </c>
      <c r="V2283" s="2">
        <f>Tabela_padrão__GM_CONTAS_PAGAR_ABERTOS[[#This Row],[PTAX DESEMB]]*Tabela_padrão__GM_CONTAS_PAGAR_ABERTOS[[#This Row],[VALOR_DOCUM]]</f>
        <v>1154.9304</v>
      </c>
    </row>
    <row r="2284" spans="1:22" hidden="1" x14ac:dyDescent="0.2">
      <c r="A2284" t="s">
        <v>17</v>
      </c>
      <c r="B2284" t="s">
        <v>80</v>
      </c>
      <c r="C2284" s="1">
        <v>42557</v>
      </c>
      <c r="D2284" t="s">
        <v>417</v>
      </c>
      <c r="E2284">
        <v>13115016</v>
      </c>
      <c r="F2284" t="s">
        <v>4529</v>
      </c>
      <c r="G2284" s="4">
        <v>42579</v>
      </c>
      <c r="H2284" t="s">
        <v>21</v>
      </c>
      <c r="I2284" s="2">
        <v>61.37</v>
      </c>
      <c r="J2284">
        <v>0</v>
      </c>
      <c r="K2284" s="2">
        <v>61.37</v>
      </c>
      <c r="L2284" s="3">
        <v>1</v>
      </c>
      <c r="M2284" s="2">
        <v>61.37</v>
      </c>
      <c r="N2284" s="3">
        <f t="array" ref="N2284">$D$4</f>
        <v>3.55</v>
      </c>
      <c r="O2284" s="2">
        <f t="array" ref="O2284">IF(Tabela_padrão__GM_CONTAS_PAGAR_ABERTOS[[#This Row],[SIGLA_MOEDA]]="US$",Tabela_padrão__GM_CONTAS_PAGAR_ABERTOS[[#This Row],[VALOR_DOCUM]]*$D$4,Tabela_padrão__GM_CONTAS_PAGAR_ABERTOS[[#This Row],[SALDO_CONVERTIDO]])</f>
        <v>61.37</v>
      </c>
      <c r="P22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4" t="s">
        <v>28</v>
      </c>
      <c r="R2284" t="s">
        <v>4530</v>
      </c>
      <c r="S2284" s="1">
        <v>42557</v>
      </c>
      <c r="T2284" t="s">
        <v>4531</v>
      </c>
      <c r="U2284" s="3">
        <v>3.2904</v>
      </c>
      <c r="V2284" s="2">
        <f>Tabela_padrão__GM_CONTAS_PAGAR_ABERTOS[[#This Row],[PTAX DESEMB]]*Tabela_padrão__GM_CONTAS_PAGAR_ABERTOS[[#This Row],[VALOR_DOCUM]]</f>
        <v>201.931848</v>
      </c>
    </row>
    <row r="2285" spans="1:22" hidden="1" x14ac:dyDescent="0.2">
      <c r="A2285" t="s">
        <v>17</v>
      </c>
      <c r="B2285" t="s">
        <v>80</v>
      </c>
      <c r="C2285" s="1">
        <v>42557</v>
      </c>
      <c r="D2285" t="s">
        <v>614</v>
      </c>
      <c r="E2285">
        <v>13115002</v>
      </c>
      <c r="F2285" t="s">
        <v>4532</v>
      </c>
      <c r="G2285" s="4">
        <v>42569</v>
      </c>
      <c r="H2285" t="s">
        <v>21</v>
      </c>
      <c r="I2285" s="2">
        <v>240</v>
      </c>
      <c r="J2285">
        <v>0</v>
      </c>
      <c r="K2285" s="2">
        <v>240</v>
      </c>
      <c r="L2285" s="3">
        <v>1</v>
      </c>
      <c r="M2285" s="2">
        <v>240</v>
      </c>
      <c r="N2285" s="3">
        <f t="array" ref="N2285">$D$4</f>
        <v>3.55</v>
      </c>
      <c r="O2285" s="2">
        <f t="array" ref="O2285">IF(Tabela_padrão__GM_CONTAS_PAGAR_ABERTOS[[#This Row],[SIGLA_MOEDA]]="US$",Tabela_padrão__GM_CONTAS_PAGAR_ABERTOS[[#This Row],[VALOR_DOCUM]]*$D$4,Tabela_padrão__GM_CONTAS_PAGAR_ABERTOS[[#This Row],[SALDO_CONVERTIDO]])</f>
        <v>240</v>
      </c>
      <c r="P22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5" t="s">
        <v>28</v>
      </c>
      <c r="R2285" t="s">
        <v>793</v>
      </c>
      <c r="S2285" s="1">
        <v>42557</v>
      </c>
      <c r="T2285" t="s">
        <v>4533</v>
      </c>
      <c r="U2285" s="3">
        <v>3.2904</v>
      </c>
      <c r="V2285" s="2">
        <f>Tabela_padrão__GM_CONTAS_PAGAR_ABERTOS[[#This Row],[PTAX DESEMB]]*Tabela_padrão__GM_CONTAS_PAGAR_ABERTOS[[#This Row],[VALOR_DOCUM]]</f>
        <v>789.69600000000003</v>
      </c>
    </row>
    <row r="2286" spans="1:22" hidden="1" x14ac:dyDescent="0.2">
      <c r="A2286" t="s">
        <v>17</v>
      </c>
      <c r="B2286" t="s">
        <v>80</v>
      </c>
      <c r="C2286" s="1">
        <v>42557</v>
      </c>
      <c r="D2286" t="s">
        <v>764</v>
      </c>
      <c r="E2286">
        <v>13101012</v>
      </c>
      <c r="F2286" t="s">
        <v>4534</v>
      </c>
      <c r="G2286" s="4">
        <v>42585</v>
      </c>
      <c r="H2286" t="s">
        <v>21</v>
      </c>
      <c r="I2286" s="2">
        <v>92.9</v>
      </c>
      <c r="J2286">
        <v>0</v>
      </c>
      <c r="K2286" s="2">
        <v>92.9</v>
      </c>
      <c r="L2286" s="3">
        <v>1</v>
      </c>
      <c r="M2286" s="2">
        <v>92.9</v>
      </c>
      <c r="N2286" s="3">
        <f t="array" ref="N2286">$D$4</f>
        <v>3.55</v>
      </c>
      <c r="O2286" s="2">
        <f t="array" ref="O2286">IF(Tabela_padrão__GM_CONTAS_PAGAR_ABERTOS[[#This Row],[SIGLA_MOEDA]]="US$",Tabela_padrão__GM_CONTAS_PAGAR_ABERTOS[[#This Row],[VALOR_DOCUM]]*$D$4,Tabela_padrão__GM_CONTAS_PAGAR_ABERTOS[[#This Row],[SALDO_CONVERTIDO]])</f>
        <v>92.9</v>
      </c>
      <c r="P22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6" t="s">
        <v>28</v>
      </c>
      <c r="R2286" t="s">
        <v>4535</v>
      </c>
      <c r="S2286" s="1">
        <v>42557</v>
      </c>
      <c r="T2286" t="s">
        <v>4536</v>
      </c>
      <c r="U2286" s="3">
        <v>3.2904</v>
      </c>
      <c r="V2286" s="2">
        <f>Tabela_padrão__GM_CONTAS_PAGAR_ABERTOS[[#This Row],[PTAX DESEMB]]*Tabela_padrão__GM_CONTAS_PAGAR_ABERTOS[[#This Row],[VALOR_DOCUM]]</f>
        <v>305.67815999999999</v>
      </c>
    </row>
    <row r="2287" spans="1:22" hidden="1" x14ac:dyDescent="0.2">
      <c r="A2287" t="s">
        <v>17</v>
      </c>
      <c r="B2287" t="s">
        <v>160</v>
      </c>
      <c r="C2287" s="1">
        <v>42557</v>
      </c>
      <c r="D2287" t="s">
        <v>4537</v>
      </c>
      <c r="E2287">
        <v>13115016</v>
      </c>
      <c r="F2287" t="s">
        <v>4538</v>
      </c>
      <c r="G2287" s="4">
        <v>42573</v>
      </c>
      <c r="H2287" t="s">
        <v>21</v>
      </c>
      <c r="I2287" s="2">
        <v>2144.5</v>
      </c>
      <c r="J2287">
        <v>0</v>
      </c>
      <c r="K2287" s="2">
        <v>2144.5</v>
      </c>
      <c r="L2287" s="3">
        <v>1</v>
      </c>
      <c r="M2287" s="2">
        <v>2144.5</v>
      </c>
      <c r="N2287" s="3">
        <f t="array" ref="N2287">$D$4</f>
        <v>3.55</v>
      </c>
      <c r="O2287" s="2">
        <f t="array" ref="O2287">IF(Tabela_padrão__GM_CONTAS_PAGAR_ABERTOS[[#This Row],[SIGLA_MOEDA]]="US$",Tabela_padrão__GM_CONTAS_PAGAR_ABERTOS[[#This Row],[VALOR_DOCUM]]*$D$4,Tabela_padrão__GM_CONTAS_PAGAR_ABERTOS[[#This Row],[SALDO_CONVERTIDO]])</f>
        <v>2144.5</v>
      </c>
      <c r="P22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7" t="s">
        <v>28</v>
      </c>
      <c r="R2287" t="s">
        <v>4539</v>
      </c>
      <c r="S2287" s="1">
        <v>42557</v>
      </c>
      <c r="T2287" t="s">
        <v>4540</v>
      </c>
      <c r="U2287" s="3">
        <v>3.2904</v>
      </c>
      <c r="V2287" s="2">
        <f>Tabela_padrão__GM_CONTAS_PAGAR_ABERTOS[[#This Row],[PTAX DESEMB]]*Tabela_padrão__GM_CONTAS_PAGAR_ABERTOS[[#This Row],[VALOR_DOCUM]]</f>
        <v>7056.2628000000004</v>
      </c>
    </row>
    <row r="2288" spans="1:22" x14ac:dyDescent="0.2">
      <c r="A2288" t="s">
        <v>17</v>
      </c>
      <c r="B2288" t="s">
        <v>18</v>
      </c>
      <c r="C2288" s="1">
        <v>42283</v>
      </c>
      <c r="D2288" t="s">
        <v>263</v>
      </c>
      <c r="E2288">
        <v>19105006</v>
      </c>
      <c r="F2288" t="s">
        <v>372</v>
      </c>
      <c r="G2288" s="4">
        <v>43449</v>
      </c>
      <c r="H2288" t="s">
        <v>66</v>
      </c>
      <c r="I2288" s="2">
        <v>500000</v>
      </c>
      <c r="K2288" s="2">
        <v>500000</v>
      </c>
      <c r="L2288" s="3">
        <v>3.2904</v>
      </c>
      <c r="M2288" s="2">
        <v>1645200</v>
      </c>
      <c r="N2288" s="3">
        <f t="array" ref="N2288">$D$4</f>
        <v>3.55</v>
      </c>
      <c r="O2288" s="2">
        <f t="array" ref="O2288">IF(Tabela_padrão__GM_CONTAS_PAGAR_ABERTOS[[#This Row],[SIGLA_MOEDA]]="US$",Tabela_padrão__GM_CONTAS_PAGAR_ABERTOS[[#This Row],[VALOR_DOCUM]]*$D$4,Tabela_padrão__GM_CONTAS_PAGAR_ABERTOS[[#This Row],[SALDO_CONVERTIDO]])</f>
        <v>1775000</v>
      </c>
      <c r="P2288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288" t="s">
        <v>265</v>
      </c>
      <c r="R2288" t="s">
        <v>373</v>
      </c>
      <c r="S2288" s="1">
        <v>42557</v>
      </c>
      <c r="T2288" t="s">
        <v>374</v>
      </c>
      <c r="U2288" s="3">
        <v>3.9140999999999999</v>
      </c>
      <c r="V2288" s="2">
        <f>Tabela_padrão__GM_CONTAS_PAGAR_ABERTOS[[#This Row],[PTAX DESEMB]]*Tabela_padrão__GM_CONTAS_PAGAR_ABERTOS[[#This Row],[VALOR_DOCUM]]</f>
        <v>1957050</v>
      </c>
    </row>
    <row r="2289" spans="1:22" hidden="1" x14ac:dyDescent="0.2">
      <c r="A2289" t="s">
        <v>17</v>
      </c>
      <c r="B2289" t="s">
        <v>808</v>
      </c>
      <c r="C2289" s="1">
        <v>42537</v>
      </c>
      <c r="D2289" t="s">
        <v>809</v>
      </c>
      <c r="E2289">
        <v>13115028</v>
      </c>
      <c r="F2289" t="s">
        <v>810</v>
      </c>
      <c r="G2289" s="4">
        <v>42597</v>
      </c>
      <c r="H2289" t="s">
        <v>21</v>
      </c>
      <c r="I2289" s="2">
        <v>1986.42</v>
      </c>
      <c r="K2289" s="2">
        <v>1986.42</v>
      </c>
      <c r="L2289" s="3">
        <v>1</v>
      </c>
      <c r="M2289" s="2">
        <v>1986.42</v>
      </c>
      <c r="N2289" s="3">
        <f t="array" ref="N2289">$D$4</f>
        <v>3.55</v>
      </c>
      <c r="O2289" s="2">
        <f t="array" ref="O2289">IF(Tabela_padrão__GM_CONTAS_PAGAR_ABERTOS[[#This Row],[SIGLA_MOEDA]]="US$",Tabela_padrão__GM_CONTAS_PAGAR_ABERTOS[[#This Row],[VALOR_DOCUM]]*$D$4,Tabela_padrão__GM_CONTAS_PAGAR_ABERTOS[[#This Row],[SALDO_CONVERTIDO]])</f>
        <v>1986.42</v>
      </c>
      <c r="P22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89" t="s">
        <v>811</v>
      </c>
      <c r="R2289" t="s">
        <v>812</v>
      </c>
      <c r="S2289" s="1">
        <v>42557</v>
      </c>
      <c r="T2289" t="s">
        <v>4542</v>
      </c>
      <c r="U2289" s="3">
        <v>3.4767999999999999</v>
      </c>
      <c r="V2289" s="2">
        <f>Tabela_padrão__GM_CONTAS_PAGAR_ABERTOS[[#This Row],[PTAX DESEMB]]*Tabela_padrão__GM_CONTAS_PAGAR_ABERTOS[[#This Row],[VALOR_DOCUM]]</f>
        <v>6906.3850560000001</v>
      </c>
    </row>
    <row r="2290" spans="1:22" hidden="1" x14ac:dyDescent="0.2">
      <c r="A2290" t="s">
        <v>17</v>
      </c>
      <c r="B2290" t="s">
        <v>808</v>
      </c>
      <c r="C2290" s="1">
        <v>42537</v>
      </c>
      <c r="D2290" t="s">
        <v>809</v>
      </c>
      <c r="E2290">
        <v>13115028</v>
      </c>
      <c r="F2290" t="s">
        <v>810</v>
      </c>
      <c r="G2290" s="4">
        <v>42719</v>
      </c>
      <c r="H2290" t="s">
        <v>21</v>
      </c>
      <c r="I2290" s="2">
        <v>1986.42</v>
      </c>
      <c r="K2290" s="2">
        <v>1986.42</v>
      </c>
      <c r="L2290" s="3">
        <v>1</v>
      </c>
      <c r="M2290" s="2">
        <v>1986.42</v>
      </c>
      <c r="N2290" s="3">
        <f t="array" ref="N2290">$D$4</f>
        <v>3.55</v>
      </c>
      <c r="O2290" s="2">
        <f t="array" ref="O2290">IF(Tabela_padrão__GM_CONTAS_PAGAR_ABERTOS[[#This Row],[SIGLA_MOEDA]]="US$",Tabela_padrão__GM_CONTAS_PAGAR_ABERTOS[[#This Row],[VALOR_DOCUM]]*$D$4,Tabela_padrão__GM_CONTAS_PAGAR_ABERTOS[[#This Row],[SALDO_CONVERTIDO]])</f>
        <v>1986.42</v>
      </c>
      <c r="P22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0" t="s">
        <v>811</v>
      </c>
      <c r="R2290" t="s">
        <v>812</v>
      </c>
      <c r="S2290" s="1">
        <v>42557</v>
      </c>
      <c r="T2290" t="s">
        <v>4543</v>
      </c>
      <c r="U2290" s="3">
        <v>3.4767999999999999</v>
      </c>
      <c r="V2290" s="2">
        <f>Tabela_padrão__GM_CONTAS_PAGAR_ABERTOS[[#This Row],[PTAX DESEMB]]*Tabela_padrão__GM_CONTAS_PAGAR_ABERTOS[[#This Row],[VALOR_DOCUM]]</f>
        <v>6906.3850560000001</v>
      </c>
    </row>
    <row r="2291" spans="1:22" hidden="1" x14ac:dyDescent="0.2">
      <c r="A2291" t="s">
        <v>17</v>
      </c>
      <c r="B2291" t="s">
        <v>808</v>
      </c>
      <c r="C2291" s="1">
        <v>42537</v>
      </c>
      <c r="D2291" t="s">
        <v>809</v>
      </c>
      <c r="E2291">
        <v>13115028</v>
      </c>
      <c r="F2291" t="s">
        <v>810</v>
      </c>
      <c r="G2291" s="4">
        <v>42901</v>
      </c>
      <c r="H2291" t="s">
        <v>21</v>
      </c>
      <c r="I2291" s="2">
        <v>1986.42</v>
      </c>
      <c r="K2291" s="2">
        <v>1986.42</v>
      </c>
      <c r="L2291" s="3">
        <v>1</v>
      </c>
      <c r="M2291" s="2">
        <v>1986.42</v>
      </c>
      <c r="N2291" s="3">
        <f t="array" ref="N2291">$D$4</f>
        <v>3.55</v>
      </c>
      <c r="O2291" s="2">
        <f t="array" ref="O2291">IF(Tabela_padrão__GM_CONTAS_PAGAR_ABERTOS[[#This Row],[SIGLA_MOEDA]]="US$",Tabela_padrão__GM_CONTAS_PAGAR_ABERTOS[[#This Row],[VALOR_DOCUM]]*$D$4,Tabela_padrão__GM_CONTAS_PAGAR_ABERTOS[[#This Row],[SALDO_CONVERTIDO]])</f>
        <v>1986.42</v>
      </c>
      <c r="P22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1" t="s">
        <v>811</v>
      </c>
      <c r="R2291" t="s">
        <v>812</v>
      </c>
      <c r="S2291" s="1">
        <v>42557</v>
      </c>
      <c r="T2291" t="s">
        <v>4544</v>
      </c>
      <c r="U2291" s="3">
        <v>3.4767999999999999</v>
      </c>
      <c r="V2291" s="2">
        <f>Tabela_padrão__GM_CONTAS_PAGAR_ABERTOS[[#This Row],[PTAX DESEMB]]*Tabela_padrão__GM_CONTAS_PAGAR_ABERTOS[[#This Row],[VALOR_DOCUM]]</f>
        <v>6906.3850560000001</v>
      </c>
    </row>
    <row r="2292" spans="1:22" hidden="1" x14ac:dyDescent="0.2">
      <c r="A2292" t="s">
        <v>17</v>
      </c>
      <c r="B2292" t="s">
        <v>25</v>
      </c>
      <c r="C2292" s="1">
        <v>42553</v>
      </c>
      <c r="D2292" t="s">
        <v>4545</v>
      </c>
      <c r="E2292">
        <v>13115001</v>
      </c>
      <c r="F2292" t="s">
        <v>4546</v>
      </c>
      <c r="G2292" s="4">
        <v>42576</v>
      </c>
      <c r="H2292" t="s">
        <v>21</v>
      </c>
      <c r="I2292" s="2">
        <v>20470</v>
      </c>
      <c r="J2292">
        <v>0</v>
      </c>
      <c r="K2292" s="2">
        <v>20470</v>
      </c>
      <c r="L2292" s="3">
        <v>1</v>
      </c>
      <c r="M2292" s="2">
        <v>20470</v>
      </c>
      <c r="N2292" s="3">
        <f t="array" ref="N2292">$D$4</f>
        <v>3.55</v>
      </c>
      <c r="O2292" s="2">
        <f t="array" ref="O2292">IF(Tabela_padrão__GM_CONTAS_PAGAR_ABERTOS[[#This Row],[SIGLA_MOEDA]]="US$",Tabela_padrão__GM_CONTAS_PAGAR_ABERTOS[[#This Row],[VALOR_DOCUM]]*$D$4,Tabela_padrão__GM_CONTAS_PAGAR_ABERTOS[[#This Row],[SALDO_CONVERTIDO]])</f>
        <v>20470</v>
      </c>
      <c r="P22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2" t="s">
        <v>28</v>
      </c>
      <c r="R2292" t="s">
        <v>3875</v>
      </c>
      <c r="S2292" s="1">
        <v>42557</v>
      </c>
      <c r="T2292" t="s">
        <v>4547</v>
      </c>
      <c r="U2292" s="3">
        <v>3.2298</v>
      </c>
      <c r="V2292" s="2">
        <f>Tabela_padrão__GM_CONTAS_PAGAR_ABERTOS[[#This Row],[PTAX DESEMB]]*Tabela_padrão__GM_CONTAS_PAGAR_ABERTOS[[#This Row],[VALOR_DOCUM]]</f>
        <v>66114.005999999994</v>
      </c>
    </row>
    <row r="2293" spans="1:22" hidden="1" x14ac:dyDescent="0.2">
      <c r="A2293" t="s">
        <v>17</v>
      </c>
      <c r="B2293" t="s">
        <v>25</v>
      </c>
      <c r="C2293" s="1">
        <v>42553</v>
      </c>
      <c r="D2293" t="s">
        <v>3864</v>
      </c>
      <c r="E2293">
        <v>13115020</v>
      </c>
      <c r="F2293" t="s">
        <v>4548</v>
      </c>
      <c r="G2293" s="4">
        <v>42564</v>
      </c>
      <c r="H2293" t="s">
        <v>21</v>
      </c>
      <c r="I2293" s="2">
        <v>2025</v>
      </c>
      <c r="J2293">
        <v>0</v>
      </c>
      <c r="K2293" s="2">
        <v>2025</v>
      </c>
      <c r="L2293" s="3">
        <v>1</v>
      </c>
      <c r="M2293" s="2">
        <v>2025</v>
      </c>
      <c r="N2293" s="3">
        <f t="array" ref="N2293">$D$4</f>
        <v>3.55</v>
      </c>
      <c r="O2293" s="2">
        <f t="array" ref="O2293">IF(Tabela_padrão__GM_CONTAS_PAGAR_ABERTOS[[#This Row],[SIGLA_MOEDA]]="US$",Tabela_padrão__GM_CONTAS_PAGAR_ABERTOS[[#This Row],[VALOR_DOCUM]]*$D$4,Tabela_padrão__GM_CONTAS_PAGAR_ABERTOS[[#This Row],[SALDO_CONVERTIDO]])</f>
        <v>2025</v>
      </c>
      <c r="P22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3" t="s">
        <v>28</v>
      </c>
      <c r="R2293" t="s">
        <v>4549</v>
      </c>
      <c r="S2293" s="1">
        <v>42557</v>
      </c>
      <c r="T2293" t="s">
        <v>4550</v>
      </c>
      <c r="U2293" s="3">
        <v>3.2298</v>
      </c>
      <c r="V2293" s="2">
        <f>Tabela_padrão__GM_CONTAS_PAGAR_ABERTOS[[#This Row],[PTAX DESEMB]]*Tabela_padrão__GM_CONTAS_PAGAR_ABERTOS[[#This Row],[VALOR_DOCUM]]</f>
        <v>6540.3450000000003</v>
      </c>
    </row>
    <row r="2294" spans="1:22" hidden="1" x14ac:dyDescent="0.2">
      <c r="A2294" t="s">
        <v>17</v>
      </c>
      <c r="B2294" t="s">
        <v>881</v>
      </c>
      <c r="C2294" s="1">
        <v>42553</v>
      </c>
      <c r="D2294" t="s">
        <v>695</v>
      </c>
      <c r="E2294">
        <v>13115020</v>
      </c>
      <c r="F2294" t="s">
        <v>4551</v>
      </c>
      <c r="G2294" s="4">
        <v>42578</v>
      </c>
      <c r="H2294" t="s">
        <v>21</v>
      </c>
      <c r="I2294" s="2">
        <v>7722.69</v>
      </c>
      <c r="J2294">
        <v>0</v>
      </c>
      <c r="K2294" s="2">
        <v>7722.69</v>
      </c>
      <c r="L2294" s="3">
        <v>1</v>
      </c>
      <c r="M2294" s="2">
        <v>7722.69</v>
      </c>
      <c r="N2294" s="3">
        <f t="array" ref="N2294">$D$4</f>
        <v>3.55</v>
      </c>
      <c r="O2294" s="2">
        <f t="array" ref="O2294">IF(Tabela_padrão__GM_CONTAS_PAGAR_ABERTOS[[#This Row],[SIGLA_MOEDA]]="US$",Tabela_padrão__GM_CONTAS_PAGAR_ABERTOS[[#This Row],[VALOR_DOCUM]]*$D$4,Tabela_padrão__GM_CONTAS_PAGAR_ABERTOS[[#This Row],[SALDO_CONVERTIDO]])</f>
        <v>7722.69</v>
      </c>
      <c r="P22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4" t="s">
        <v>28</v>
      </c>
      <c r="R2294" t="s">
        <v>4552</v>
      </c>
      <c r="S2294" s="1">
        <v>42557</v>
      </c>
      <c r="T2294" t="s">
        <v>4553</v>
      </c>
      <c r="U2294" s="3">
        <v>3.2298</v>
      </c>
      <c r="V2294" s="2">
        <f>Tabela_padrão__GM_CONTAS_PAGAR_ABERTOS[[#This Row],[PTAX DESEMB]]*Tabela_padrão__GM_CONTAS_PAGAR_ABERTOS[[#This Row],[VALOR_DOCUM]]</f>
        <v>24942.744161999999</v>
      </c>
    </row>
    <row r="2295" spans="1:22" hidden="1" x14ac:dyDescent="0.2">
      <c r="A2295" t="s">
        <v>17</v>
      </c>
      <c r="B2295" t="s">
        <v>881</v>
      </c>
      <c r="C2295" s="1">
        <v>42553</v>
      </c>
      <c r="D2295" t="s">
        <v>591</v>
      </c>
      <c r="E2295">
        <v>13115016</v>
      </c>
      <c r="F2295" t="s">
        <v>4554</v>
      </c>
      <c r="G2295" s="4">
        <v>42566</v>
      </c>
      <c r="H2295" t="s">
        <v>21</v>
      </c>
      <c r="I2295" s="2">
        <v>192.28</v>
      </c>
      <c r="J2295">
        <v>0</v>
      </c>
      <c r="K2295" s="2">
        <v>192.28</v>
      </c>
      <c r="L2295" s="3">
        <v>1</v>
      </c>
      <c r="M2295" s="2">
        <v>192.28</v>
      </c>
      <c r="N2295" s="3">
        <f t="array" ref="N2295">$D$4</f>
        <v>3.55</v>
      </c>
      <c r="O2295" s="2">
        <f t="array" ref="O2295">IF(Tabela_padrão__GM_CONTAS_PAGAR_ABERTOS[[#This Row],[SIGLA_MOEDA]]="US$",Tabela_padrão__GM_CONTAS_PAGAR_ABERTOS[[#This Row],[VALOR_DOCUM]]*$D$4,Tabela_padrão__GM_CONTAS_PAGAR_ABERTOS[[#This Row],[SALDO_CONVERTIDO]])</f>
        <v>192.28</v>
      </c>
      <c r="P22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5" t="s">
        <v>28</v>
      </c>
      <c r="R2295" t="s">
        <v>2576</v>
      </c>
      <c r="S2295" s="1">
        <v>42557</v>
      </c>
      <c r="T2295" t="s">
        <v>4555</v>
      </c>
      <c r="U2295" s="3">
        <v>3.2298</v>
      </c>
      <c r="V2295" s="2">
        <f>Tabela_padrão__GM_CONTAS_PAGAR_ABERTOS[[#This Row],[PTAX DESEMB]]*Tabela_padrão__GM_CONTAS_PAGAR_ABERTOS[[#This Row],[VALOR_DOCUM]]</f>
        <v>621.02594399999998</v>
      </c>
    </row>
    <row r="2296" spans="1:22" hidden="1" x14ac:dyDescent="0.2">
      <c r="A2296" t="s">
        <v>17</v>
      </c>
      <c r="B2296" t="s">
        <v>25</v>
      </c>
      <c r="C2296" s="1">
        <v>42553</v>
      </c>
      <c r="D2296" t="s">
        <v>4556</v>
      </c>
      <c r="E2296">
        <v>13115016</v>
      </c>
      <c r="F2296" t="s">
        <v>4557</v>
      </c>
      <c r="G2296" s="4">
        <v>42565</v>
      </c>
      <c r="H2296" t="s">
        <v>21</v>
      </c>
      <c r="I2296" s="2">
        <v>390</v>
      </c>
      <c r="J2296">
        <v>0</v>
      </c>
      <c r="K2296" s="2">
        <v>390</v>
      </c>
      <c r="L2296" s="3">
        <v>1</v>
      </c>
      <c r="M2296" s="2">
        <v>390</v>
      </c>
      <c r="N2296" s="3">
        <f t="array" ref="N2296">$D$4</f>
        <v>3.55</v>
      </c>
      <c r="O2296" s="2">
        <f t="array" ref="O2296">IF(Tabela_padrão__GM_CONTAS_PAGAR_ABERTOS[[#This Row],[SIGLA_MOEDA]]="US$",Tabela_padrão__GM_CONTAS_PAGAR_ABERTOS[[#This Row],[VALOR_DOCUM]]*$D$4,Tabela_padrão__GM_CONTAS_PAGAR_ABERTOS[[#This Row],[SALDO_CONVERTIDO]])</f>
        <v>390</v>
      </c>
      <c r="P22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6" t="s">
        <v>28</v>
      </c>
      <c r="R2296" t="s">
        <v>4558</v>
      </c>
      <c r="S2296" s="1">
        <v>42557</v>
      </c>
      <c r="T2296" t="s">
        <v>4559</v>
      </c>
      <c r="U2296" s="3">
        <v>3.2298</v>
      </c>
      <c r="V2296" s="2">
        <f>Tabela_padrão__GM_CONTAS_PAGAR_ABERTOS[[#This Row],[PTAX DESEMB]]*Tabela_padrão__GM_CONTAS_PAGAR_ABERTOS[[#This Row],[VALOR_DOCUM]]</f>
        <v>1259.6220000000001</v>
      </c>
    </row>
    <row r="2297" spans="1:22" hidden="1" x14ac:dyDescent="0.2">
      <c r="A2297" t="s">
        <v>709</v>
      </c>
      <c r="B2297" t="s">
        <v>710</v>
      </c>
      <c r="C2297" s="1">
        <v>42556</v>
      </c>
      <c r="D2297" t="s">
        <v>1618</v>
      </c>
      <c r="E2297">
        <v>13115016</v>
      </c>
      <c r="F2297" t="s">
        <v>4560</v>
      </c>
      <c r="G2297" s="4">
        <v>42584</v>
      </c>
      <c r="H2297" t="s">
        <v>21</v>
      </c>
      <c r="I2297" s="2">
        <v>276.97000000000003</v>
      </c>
      <c r="J2297">
        <v>0</v>
      </c>
      <c r="K2297" s="2">
        <v>276.97000000000003</v>
      </c>
      <c r="L2297" s="3">
        <v>1</v>
      </c>
      <c r="M2297" s="2">
        <v>276.97000000000003</v>
      </c>
      <c r="N2297" s="3">
        <f t="array" ref="N2297">$D$4</f>
        <v>3.55</v>
      </c>
      <c r="O2297" s="2">
        <f t="array" ref="O2297">IF(Tabela_padrão__GM_CONTAS_PAGAR_ABERTOS[[#This Row],[SIGLA_MOEDA]]="US$",Tabela_padrão__GM_CONTAS_PAGAR_ABERTOS[[#This Row],[VALOR_DOCUM]]*$D$4,Tabela_padrão__GM_CONTAS_PAGAR_ABERTOS[[#This Row],[SALDO_CONVERTIDO]])</f>
        <v>276.97000000000003</v>
      </c>
      <c r="P22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7" t="s">
        <v>28</v>
      </c>
      <c r="R2297" t="s">
        <v>4561</v>
      </c>
      <c r="S2297" s="1">
        <v>42557</v>
      </c>
      <c r="T2297" t="s">
        <v>4562</v>
      </c>
      <c r="U2297" s="3">
        <v>3.2480000000000002</v>
      </c>
      <c r="V2297" s="2">
        <f>Tabela_padrão__GM_CONTAS_PAGAR_ABERTOS[[#This Row],[PTAX DESEMB]]*Tabela_padrão__GM_CONTAS_PAGAR_ABERTOS[[#This Row],[VALOR_DOCUM]]</f>
        <v>899.59856000000013</v>
      </c>
    </row>
    <row r="2298" spans="1:22" hidden="1" x14ac:dyDescent="0.2">
      <c r="A2298" t="s">
        <v>17</v>
      </c>
      <c r="B2298" t="s">
        <v>25</v>
      </c>
      <c r="C2298" s="1">
        <v>42538</v>
      </c>
      <c r="D2298" t="s">
        <v>1536</v>
      </c>
      <c r="E2298">
        <v>13115020</v>
      </c>
      <c r="F2298" t="s">
        <v>4563</v>
      </c>
      <c r="G2298" s="4">
        <v>42619</v>
      </c>
      <c r="H2298" t="s">
        <v>21</v>
      </c>
      <c r="I2298" s="2">
        <v>1444.96</v>
      </c>
      <c r="K2298" s="2">
        <v>1444.96</v>
      </c>
      <c r="L2298" s="3">
        <v>1</v>
      </c>
      <c r="M2298" s="2">
        <v>1444.96</v>
      </c>
      <c r="N2298" s="3">
        <f t="array" ref="N2298">$D$4</f>
        <v>3.55</v>
      </c>
      <c r="O2298" s="2">
        <f t="array" ref="O2298">IF(Tabela_padrão__GM_CONTAS_PAGAR_ABERTOS[[#This Row],[SIGLA_MOEDA]]="US$",Tabela_padrão__GM_CONTAS_PAGAR_ABERTOS[[#This Row],[VALOR_DOCUM]]*$D$4,Tabela_padrão__GM_CONTAS_PAGAR_ABERTOS[[#This Row],[SALDO_CONVERTIDO]])</f>
        <v>1444.96</v>
      </c>
      <c r="P22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8" t="s">
        <v>28</v>
      </c>
      <c r="R2298" t="s">
        <v>4564</v>
      </c>
      <c r="S2298" s="1">
        <v>42557</v>
      </c>
      <c r="T2298" t="s">
        <v>4565</v>
      </c>
      <c r="U2298" s="3">
        <v>3.4904000000000002</v>
      </c>
      <c r="V2298" s="2">
        <f>Tabela_padrão__GM_CONTAS_PAGAR_ABERTOS[[#This Row],[PTAX DESEMB]]*Tabela_padrão__GM_CONTAS_PAGAR_ABERTOS[[#This Row],[VALOR_DOCUM]]</f>
        <v>5043.4883840000002</v>
      </c>
    </row>
    <row r="2299" spans="1:22" hidden="1" x14ac:dyDescent="0.2">
      <c r="A2299" t="s">
        <v>17</v>
      </c>
      <c r="B2299" t="s">
        <v>25</v>
      </c>
      <c r="C2299" s="1">
        <v>42538</v>
      </c>
      <c r="D2299" t="s">
        <v>591</v>
      </c>
      <c r="E2299">
        <v>13115016</v>
      </c>
      <c r="F2299" t="s">
        <v>4566</v>
      </c>
      <c r="G2299" s="4">
        <v>42566</v>
      </c>
      <c r="H2299" t="s">
        <v>21</v>
      </c>
      <c r="I2299" s="2">
        <v>22.32</v>
      </c>
      <c r="J2299">
        <v>0</v>
      </c>
      <c r="K2299" s="2">
        <v>22.32</v>
      </c>
      <c r="L2299" s="3">
        <v>1</v>
      </c>
      <c r="M2299" s="2">
        <v>22.32</v>
      </c>
      <c r="N2299" s="3">
        <f t="array" ref="N2299">$D$4</f>
        <v>3.55</v>
      </c>
      <c r="O2299" s="2">
        <f t="array" ref="O2299">IF(Tabela_padrão__GM_CONTAS_PAGAR_ABERTOS[[#This Row],[SIGLA_MOEDA]]="US$",Tabela_padrão__GM_CONTAS_PAGAR_ABERTOS[[#This Row],[VALOR_DOCUM]]*$D$4,Tabela_padrão__GM_CONTAS_PAGAR_ABERTOS[[#This Row],[SALDO_CONVERTIDO]])</f>
        <v>22.32</v>
      </c>
      <c r="P22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299" t="s">
        <v>28</v>
      </c>
      <c r="R2299" t="s">
        <v>657</v>
      </c>
      <c r="S2299" s="1">
        <v>42557</v>
      </c>
      <c r="T2299" t="s">
        <v>4567</v>
      </c>
      <c r="U2299" s="3">
        <v>3.4904000000000002</v>
      </c>
      <c r="V2299" s="2">
        <f>Tabela_padrão__GM_CONTAS_PAGAR_ABERTOS[[#This Row],[PTAX DESEMB]]*Tabela_padrão__GM_CONTAS_PAGAR_ABERTOS[[#This Row],[VALOR_DOCUM]]</f>
        <v>77.905728000000011</v>
      </c>
    </row>
    <row r="2300" spans="1:22" hidden="1" x14ac:dyDescent="0.2">
      <c r="A2300" t="s">
        <v>17</v>
      </c>
      <c r="B2300" t="s">
        <v>25</v>
      </c>
      <c r="C2300" s="1">
        <v>42538</v>
      </c>
      <c r="D2300" t="s">
        <v>870</v>
      </c>
      <c r="E2300">
        <v>13115016</v>
      </c>
      <c r="F2300" t="s">
        <v>4568</v>
      </c>
      <c r="G2300" s="4">
        <v>42561</v>
      </c>
      <c r="H2300" t="s">
        <v>21</v>
      </c>
      <c r="I2300" s="2">
        <v>1780</v>
      </c>
      <c r="J2300">
        <v>0</v>
      </c>
      <c r="K2300" s="2">
        <v>1780</v>
      </c>
      <c r="L2300" s="3">
        <v>1</v>
      </c>
      <c r="M2300" s="2">
        <v>1780</v>
      </c>
      <c r="N2300" s="3">
        <f t="array" ref="N2300">$D$4</f>
        <v>3.55</v>
      </c>
      <c r="O2300" s="2">
        <f t="array" ref="O2300">IF(Tabela_padrão__GM_CONTAS_PAGAR_ABERTOS[[#This Row],[SIGLA_MOEDA]]="US$",Tabela_padrão__GM_CONTAS_PAGAR_ABERTOS[[#This Row],[VALOR_DOCUM]]*$D$4,Tabela_padrão__GM_CONTAS_PAGAR_ABERTOS[[#This Row],[SALDO_CONVERTIDO]])</f>
        <v>1780</v>
      </c>
      <c r="P23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0" t="s">
        <v>28</v>
      </c>
      <c r="R2300" t="s">
        <v>657</v>
      </c>
      <c r="S2300" s="1">
        <v>42557</v>
      </c>
      <c r="T2300" t="s">
        <v>4569</v>
      </c>
      <c r="U2300" s="3">
        <v>3.4904000000000002</v>
      </c>
      <c r="V2300" s="2">
        <f>Tabela_padrão__GM_CONTAS_PAGAR_ABERTOS[[#This Row],[PTAX DESEMB]]*Tabela_padrão__GM_CONTAS_PAGAR_ABERTOS[[#This Row],[VALOR_DOCUM]]</f>
        <v>6212.9120000000003</v>
      </c>
    </row>
    <row r="2301" spans="1:22" hidden="1" x14ac:dyDescent="0.2">
      <c r="A2301" t="s">
        <v>17</v>
      </c>
      <c r="B2301" t="s">
        <v>25</v>
      </c>
      <c r="C2301" s="1">
        <v>42553</v>
      </c>
      <c r="D2301" t="s">
        <v>4570</v>
      </c>
      <c r="E2301">
        <v>15101004</v>
      </c>
      <c r="F2301" t="s">
        <v>4571</v>
      </c>
      <c r="G2301" s="4">
        <v>42558</v>
      </c>
      <c r="H2301" t="s">
        <v>21</v>
      </c>
      <c r="I2301" s="2">
        <v>14000.01</v>
      </c>
      <c r="J2301">
        <v>0</v>
      </c>
      <c r="K2301" s="2">
        <v>14000.01</v>
      </c>
      <c r="L2301" s="3">
        <v>1</v>
      </c>
      <c r="M2301" s="2">
        <v>14000.01</v>
      </c>
      <c r="N2301" s="3">
        <f t="array" ref="N2301">$D$4</f>
        <v>3.55</v>
      </c>
      <c r="O2301" s="2">
        <f t="array" ref="O2301">IF(Tabela_padrão__GM_CONTAS_PAGAR_ABERTOS[[#This Row],[SIGLA_MOEDA]]="US$",Tabela_padrão__GM_CONTAS_PAGAR_ABERTOS[[#This Row],[VALOR_DOCUM]]*$D$4,Tabela_padrão__GM_CONTAS_PAGAR_ABERTOS[[#This Row],[SALDO_CONVERTIDO]])</f>
        <v>14000.01</v>
      </c>
      <c r="P23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1" t="s">
        <v>28</v>
      </c>
      <c r="R2301" t="s">
        <v>956</v>
      </c>
      <c r="S2301" s="1">
        <v>42557</v>
      </c>
      <c r="T2301" t="s">
        <v>4572</v>
      </c>
      <c r="U2301" s="3">
        <v>3.2298</v>
      </c>
      <c r="V2301" s="2">
        <f>Tabela_padrão__GM_CONTAS_PAGAR_ABERTOS[[#This Row],[PTAX DESEMB]]*Tabela_padrão__GM_CONTAS_PAGAR_ABERTOS[[#This Row],[VALOR_DOCUM]]</f>
        <v>45217.232298000003</v>
      </c>
    </row>
    <row r="2302" spans="1:22" hidden="1" x14ac:dyDescent="0.2">
      <c r="A2302" t="s">
        <v>17</v>
      </c>
      <c r="B2302" t="s">
        <v>25</v>
      </c>
      <c r="C2302" s="1">
        <v>42544</v>
      </c>
      <c r="D2302" t="s">
        <v>1713</v>
      </c>
      <c r="E2302">
        <v>13115016</v>
      </c>
      <c r="F2302" t="s">
        <v>4573</v>
      </c>
      <c r="G2302" s="4">
        <v>42569</v>
      </c>
      <c r="H2302" t="s">
        <v>21</v>
      </c>
      <c r="I2302" s="2">
        <v>2100</v>
      </c>
      <c r="J2302">
        <v>0</v>
      </c>
      <c r="K2302" s="2">
        <v>2100</v>
      </c>
      <c r="L2302" s="3">
        <v>1</v>
      </c>
      <c r="M2302" s="2">
        <v>2100</v>
      </c>
      <c r="N2302" s="3">
        <f t="array" ref="N2302">$D$4</f>
        <v>3.55</v>
      </c>
      <c r="O2302" s="2">
        <f t="array" ref="O2302">IF(Tabela_padrão__GM_CONTAS_PAGAR_ABERTOS[[#This Row],[SIGLA_MOEDA]]="US$",Tabela_padrão__GM_CONTAS_PAGAR_ABERTOS[[#This Row],[VALOR_DOCUM]]*$D$4,Tabela_padrão__GM_CONTAS_PAGAR_ABERTOS[[#This Row],[SALDO_CONVERTIDO]])</f>
        <v>2100</v>
      </c>
      <c r="P23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2" t="s">
        <v>28</v>
      </c>
      <c r="R2302" t="s">
        <v>660</v>
      </c>
      <c r="S2302" s="1">
        <v>42557</v>
      </c>
      <c r="T2302" t="s">
        <v>4574</v>
      </c>
      <c r="U2302" s="3">
        <v>3.3883000000000001</v>
      </c>
      <c r="V2302" s="2">
        <f>Tabela_padrão__GM_CONTAS_PAGAR_ABERTOS[[#This Row],[PTAX DESEMB]]*Tabela_padrão__GM_CONTAS_PAGAR_ABERTOS[[#This Row],[VALOR_DOCUM]]</f>
        <v>7115.43</v>
      </c>
    </row>
    <row r="2303" spans="1:22" hidden="1" x14ac:dyDescent="0.2">
      <c r="A2303" t="s">
        <v>17</v>
      </c>
      <c r="B2303" t="s">
        <v>80</v>
      </c>
      <c r="C2303" s="1">
        <v>42556</v>
      </c>
      <c r="D2303" t="s">
        <v>433</v>
      </c>
      <c r="E2303">
        <v>13130024</v>
      </c>
      <c r="F2303" t="s">
        <v>4575</v>
      </c>
      <c r="G2303" s="4">
        <v>42561</v>
      </c>
      <c r="H2303" t="s">
        <v>21</v>
      </c>
      <c r="I2303" s="2">
        <v>2700</v>
      </c>
      <c r="J2303">
        <v>0</v>
      </c>
      <c r="K2303" s="2">
        <v>2700</v>
      </c>
      <c r="L2303" s="3">
        <v>1</v>
      </c>
      <c r="M2303" s="2">
        <v>2700</v>
      </c>
      <c r="N2303" s="3">
        <f t="array" ref="N2303">$D$4</f>
        <v>3.55</v>
      </c>
      <c r="O2303" s="2">
        <f t="array" ref="O2303">IF(Tabela_padrão__GM_CONTAS_PAGAR_ABERTOS[[#This Row],[SIGLA_MOEDA]]="US$",Tabela_padrão__GM_CONTAS_PAGAR_ABERTOS[[#This Row],[VALOR_DOCUM]]*$D$4,Tabela_padrão__GM_CONTAS_PAGAR_ABERTOS[[#This Row],[SALDO_CONVERTIDO]])</f>
        <v>2700</v>
      </c>
      <c r="P23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3" t="s">
        <v>28</v>
      </c>
      <c r="R2303" t="s">
        <v>4576</v>
      </c>
      <c r="S2303" s="1">
        <v>42557</v>
      </c>
      <c r="T2303" t="s">
        <v>4577</v>
      </c>
      <c r="U2303" s="3">
        <v>3.2480000000000002</v>
      </c>
      <c r="V2303" s="2">
        <f>Tabela_padrão__GM_CONTAS_PAGAR_ABERTOS[[#This Row],[PTAX DESEMB]]*Tabela_padrão__GM_CONTAS_PAGAR_ABERTOS[[#This Row],[VALOR_DOCUM]]</f>
        <v>8769.6</v>
      </c>
    </row>
    <row r="2304" spans="1:22" hidden="1" x14ac:dyDescent="0.2">
      <c r="A2304" t="s">
        <v>17</v>
      </c>
      <c r="B2304" t="s">
        <v>18</v>
      </c>
      <c r="C2304" s="1">
        <v>42556</v>
      </c>
      <c r="D2304" t="s">
        <v>4578</v>
      </c>
      <c r="E2304">
        <v>13130024</v>
      </c>
      <c r="F2304" t="s">
        <v>4579</v>
      </c>
      <c r="G2304" s="4">
        <v>42562</v>
      </c>
      <c r="H2304" t="s">
        <v>21</v>
      </c>
      <c r="I2304" s="2">
        <v>250</v>
      </c>
      <c r="J2304">
        <v>0</v>
      </c>
      <c r="K2304" s="2">
        <v>250</v>
      </c>
      <c r="L2304" s="3">
        <v>1</v>
      </c>
      <c r="M2304" s="2">
        <v>250</v>
      </c>
      <c r="N2304" s="3">
        <f t="array" ref="N2304">$D$4</f>
        <v>3.55</v>
      </c>
      <c r="O2304" s="2">
        <f t="array" ref="O2304">IF(Tabela_padrão__GM_CONTAS_PAGAR_ABERTOS[[#This Row],[SIGLA_MOEDA]]="US$",Tabela_padrão__GM_CONTAS_PAGAR_ABERTOS[[#This Row],[VALOR_DOCUM]]*$D$4,Tabela_padrão__GM_CONTAS_PAGAR_ABERTOS[[#This Row],[SALDO_CONVERTIDO]])</f>
        <v>250</v>
      </c>
      <c r="P23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4" t="s">
        <v>28</v>
      </c>
      <c r="R2304" t="s">
        <v>4580</v>
      </c>
      <c r="S2304" s="1">
        <v>42557</v>
      </c>
      <c r="T2304" t="s">
        <v>4581</v>
      </c>
      <c r="U2304" s="3">
        <v>3.2480000000000002</v>
      </c>
      <c r="V2304" s="2">
        <f>Tabela_padrão__GM_CONTAS_PAGAR_ABERTOS[[#This Row],[PTAX DESEMB]]*Tabela_padrão__GM_CONTAS_PAGAR_ABERTOS[[#This Row],[VALOR_DOCUM]]</f>
        <v>812</v>
      </c>
    </row>
    <row r="2305" spans="1:22" hidden="1" x14ac:dyDescent="0.2">
      <c r="A2305" t="s">
        <v>17</v>
      </c>
      <c r="B2305" t="s">
        <v>323</v>
      </c>
      <c r="C2305" s="1">
        <v>42555</v>
      </c>
      <c r="D2305" t="s">
        <v>735</v>
      </c>
      <c r="E2305">
        <v>13106007</v>
      </c>
      <c r="F2305" t="s">
        <v>3198</v>
      </c>
      <c r="G2305" s="4">
        <v>42571</v>
      </c>
      <c r="H2305" t="s">
        <v>21</v>
      </c>
      <c r="I2305" s="2">
        <v>15957.16</v>
      </c>
      <c r="J2305">
        <v>0</v>
      </c>
      <c r="K2305" s="2">
        <v>15957.16</v>
      </c>
      <c r="L2305" s="3">
        <v>1</v>
      </c>
      <c r="M2305" s="2">
        <v>15957.16</v>
      </c>
      <c r="N2305" s="3">
        <f t="array" ref="N2305">$D$4</f>
        <v>3.55</v>
      </c>
      <c r="O2305" s="2">
        <f t="array" ref="O2305">IF(Tabela_padrão__GM_CONTAS_PAGAR_ABERTOS[[#This Row],[SIGLA_MOEDA]]="US$",Tabela_padrão__GM_CONTAS_PAGAR_ABERTOS[[#This Row],[VALOR_DOCUM]]*$D$4,Tabela_padrão__GM_CONTAS_PAGAR_ABERTOS[[#This Row],[SALDO_CONVERTIDO]])</f>
        <v>15957.16</v>
      </c>
      <c r="P23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5" t="s">
        <v>864</v>
      </c>
      <c r="R2305" t="s">
        <v>3913</v>
      </c>
      <c r="S2305" s="1">
        <v>42557</v>
      </c>
      <c r="T2305" t="s">
        <v>4582</v>
      </c>
      <c r="U2305" s="3">
        <v>3.2298</v>
      </c>
      <c r="V2305" s="2">
        <f>Tabela_padrão__GM_CONTAS_PAGAR_ABERTOS[[#This Row],[PTAX DESEMB]]*Tabela_padrão__GM_CONTAS_PAGAR_ABERTOS[[#This Row],[VALOR_DOCUM]]</f>
        <v>51538.435367999999</v>
      </c>
    </row>
    <row r="2306" spans="1:22" hidden="1" x14ac:dyDescent="0.2">
      <c r="A2306" t="s">
        <v>17</v>
      </c>
      <c r="B2306" t="s">
        <v>202</v>
      </c>
      <c r="C2306" s="1">
        <v>42544</v>
      </c>
      <c r="D2306" t="s">
        <v>1076</v>
      </c>
      <c r="E2306">
        <v>13101012</v>
      </c>
      <c r="F2306" t="s">
        <v>4583</v>
      </c>
      <c r="G2306" s="4">
        <v>42855</v>
      </c>
      <c r="H2306" t="s">
        <v>21</v>
      </c>
      <c r="I2306" s="2">
        <v>3150</v>
      </c>
      <c r="J2306">
        <v>0</v>
      </c>
      <c r="K2306" s="2">
        <v>3150</v>
      </c>
      <c r="L2306" s="3">
        <v>1</v>
      </c>
      <c r="M2306" s="2">
        <v>3150</v>
      </c>
      <c r="N2306" s="3">
        <f t="array" ref="N2306">$D$4</f>
        <v>3.55</v>
      </c>
      <c r="O2306" s="2">
        <f t="array" ref="O2306">IF(Tabela_padrão__GM_CONTAS_PAGAR_ABERTOS[[#This Row],[SIGLA_MOEDA]]="US$",Tabela_padrão__GM_CONTAS_PAGAR_ABERTOS[[#This Row],[VALOR_DOCUM]]*$D$4,Tabela_padrão__GM_CONTAS_PAGAR_ABERTOS[[#This Row],[SALDO_CONVERTIDO]])</f>
        <v>3150</v>
      </c>
      <c r="P23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6" t="s">
        <v>28</v>
      </c>
      <c r="R2306" t="s">
        <v>4584</v>
      </c>
      <c r="S2306" s="1">
        <v>42557</v>
      </c>
      <c r="T2306" t="s">
        <v>4585</v>
      </c>
      <c r="U2306" s="3">
        <v>3.3883000000000001</v>
      </c>
      <c r="V2306" s="2">
        <f>Tabela_padrão__GM_CONTAS_PAGAR_ABERTOS[[#This Row],[PTAX DESEMB]]*Tabela_padrão__GM_CONTAS_PAGAR_ABERTOS[[#This Row],[VALOR_DOCUM]]</f>
        <v>10673.145</v>
      </c>
    </row>
    <row r="2307" spans="1:22" hidden="1" x14ac:dyDescent="0.2">
      <c r="A2307" t="s">
        <v>17</v>
      </c>
      <c r="B2307" t="s">
        <v>25</v>
      </c>
      <c r="C2307" s="1">
        <v>42535</v>
      </c>
      <c r="D2307" t="s">
        <v>1820</v>
      </c>
      <c r="E2307">
        <v>13115020</v>
      </c>
      <c r="F2307" t="s">
        <v>4586</v>
      </c>
      <c r="G2307" s="4">
        <v>42558</v>
      </c>
      <c r="H2307" t="s">
        <v>21</v>
      </c>
      <c r="I2307" s="2">
        <v>185</v>
      </c>
      <c r="J2307">
        <v>0</v>
      </c>
      <c r="K2307" s="2">
        <v>185</v>
      </c>
      <c r="L2307" s="3">
        <v>1</v>
      </c>
      <c r="M2307" s="2">
        <v>185</v>
      </c>
      <c r="N2307" s="3">
        <f t="array" ref="N2307">$D$4</f>
        <v>3.55</v>
      </c>
      <c r="O2307" s="2">
        <f t="array" ref="O2307">IF(Tabela_padrão__GM_CONTAS_PAGAR_ABERTOS[[#This Row],[SIGLA_MOEDA]]="US$",Tabela_padrão__GM_CONTAS_PAGAR_ABERTOS[[#This Row],[VALOR_DOCUM]]*$D$4,Tabela_padrão__GM_CONTAS_PAGAR_ABERTOS[[#This Row],[SALDO_CONVERTIDO]])</f>
        <v>185</v>
      </c>
      <c r="P23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7" t="s">
        <v>28</v>
      </c>
      <c r="R2307" t="s">
        <v>4587</v>
      </c>
      <c r="S2307" s="1">
        <v>42557</v>
      </c>
      <c r="T2307" t="s">
        <v>4588</v>
      </c>
      <c r="U2307" s="3">
        <v>3.4533</v>
      </c>
      <c r="V2307" s="2">
        <f>Tabela_padrão__GM_CONTAS_PAGAR_ABERTOS[[#This Row],[PTAX DESEMB]]*Tabela_padrão__GM_CONTAS_PAGAR_ABERTOS[[#This Row],[VALOR_DOCUM]]</f>
        <v>638.8605</v>
      </c>
    </row>
    <row r="2308" spans="1:22" hidden="1" x14ac:dyDescent="0.2">
      <c r="A2308" t="s">
        <v>17</v>
      </c>
      <c r="B2308" t="s">
        <v>80</v>
      </c>
      <c r="C2308" s="1">
        <v>42544</v>
      </c>
      <c r="D2308" t="s">
        <v>998</v>
      </c>
      <c r="E2308">
        <v>13115016</v>
      </c>
      <c r="F2308" t="s">
        <v>4589</v>
      </c>
      <c r="G2308" s="4">
        <v>42561</v>
      </c>
      <c r="H2308" t="s">
        <v>21</v>
      </c>
      <c r="I2308" s="2">
        <v>60</v>
      </c>
      <c r="J2308">
        <v>0</v>
      </c>
      <c r="K2308" s="2">
        <v>60</v>
      </c>
      <c r="L2308" s="3">
        <v>1</v>
      </c>
      <c r="M2308" s="2">
        <v>60</v>
      </c>
      <c r="N2308" s="3">
        <f t="array" ref="N2308">$D$4</f>
        <v>3.55</v>
      </c>
      <c r="O2308" s="2">
        <f t="array" ref="O2308">IF(Tabela_padrão__GM_CONTAS_PAGAR_ABERTOS[[#This Row],[SIGLA_MOEDA]]="US$",Tabela_padrão__GM_CONTAS_PAGAR_ABERTOS[[#This Row],[VALOR_DOCUM]]*$D$4,Tabela_padrão__GM_CONTAS_PAGAR_ABERTOS[[#This Row],[SALDO_CONVERTIDO]])</f>
        <v>60</v>
      </c>
      <c r="P23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8" t="s">
        <v>28</v>
      </c>
      <c r="R2308" t="s">
        <v>4590</v>
      </c>
      <c r="S2308" s="1">
        <v>42557</v>
      </c>
      <c r="T2308" t="s">
        <v>4591</v>
      </c>
      <c r="U2308" s="3">
        <v>3.3883000000000001</v>
      </c>
      <c r="V2308" s="2">
        <f>Tabela_padrão__GM_CONTAS_PAGAR_ABERTOS[[#This Row],[PTAX DESEMB]]*Tabela_padrão__GM_CONTAS_PAGAR_ABERTOS[[#This Row],[VALOR_DOCUM]]</f>
        <v>203.298</v>
      </c>
    </row>
    <row r="2309" spans="1:22" hidden="1" x14ac:dyDescent="0.2">
      <c r="A2309" t="s">
        <v>17</v>
      </c>
      <c r="B2309" t="s">
        <v>80</v>
      </c>
      <c r="C2309" s="1">
        <v>42544</v>
      </c>
      <c r="D2309" t="s">
        <v>998</v>
      </c>
      <c r="E2309">
        <v>13115026</v>
      </c>
      <c r="F2309" t="s">
        <v>4592</v>
      </c>
      <c r="G2309" s="4">
        <v>42561</v>
      </c>
      <c r="H2309" t="s">
        <v>21</v>
      </c>
      <c r="I2309" s="2">
        <v>90</v>
      </c>
      <c r="J2309">
        <v>0</v>
      </c>
      <c r="K2309" s="2">
        <v>90</v>
      </c>
      <c r="L2309" s="3">
        <v>1</v>
      </c>
      <c r="M2309" s="2">
        <v>90</v>
      </c>
      <c r="N2309" s="3">
        <f t="array" ref="N2309">$D$4</f>
        <v>3.55</v>
      </c>
      <c r="O2309" s="2">
        <f t="array" ref="O2309">IF(Tabela_padrão__GM_CONTAS_PAGAR_ABERTOS[[#This Row],[SIGLA_MOEDA]]="US$",Tabela_padrão__GM_CONTAS_PAGAR_ABERTOS[[#This Row],[VALOR_DOCUM]]*$D$4,Tabela_padrão__GM_CONTAS_PAGAR_ABERTOS[[#This Row],[SALDO_CONVERTIDO]])</f>
        <v>90</v>
      </c>
      <c r="P23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09" t="s">
        <v>28</v>
      </c>
      <c r="R2309" t="s">
        <v>3212</v>
      </c>
      <c r="S2309" s="1">
        <v>42557</v>
      </c>
      <c r="T2309" t="s">
        <v>4593</v>
      </c>
      <c r="U2309" s="3">
        <v>3.3883000000000001</v>
      </c>
      <c r="V2309" s="2">
        <f>Tabela_padrão__GM_CONTAS_PAGAR_ABERTOS[[#This Row],[PTAX DESEMB]]*Tabela_padrão__GM_CONTAS_PAGAR_ABERTOS[[#This Row],[VALOR_DOCUM]]</f>
        <v>304.947</v>
      </c>
    </row>
    <row r="2310" spans="1:22" hidden="1" x14ac:dyDescent="0.2">
      <c r="A2310" t="s">
        <v>17</v>
      </c>
      <c r="B2310" t="s">
        <v>80</v>
      </c>
      <c r="C2310" s="1">
        <v>42544</v>
      </c>
      <c r="D2310" t="s">
        <v>1567</v>
      </c>
      <c r="E2310">
        <v>13115016</v>
      </c>
      <c r="F2310" t="s">
        <v>4594</v>
      </c>
      <c r="G2310" s="4">
        <v>42571</v>
      </c>
      <c r="H2310" t="s">
        <v>21</v>
      </c>
      <c r="I2310" s="2">
        <v>32.4</v>
      </c>
      <c r="J2310">
        <v>0</v>
      </c>
      <c r="K2310" s="2">
        <v>32.4</v>
      </c>
      <c r="L2310" s="3">
        <v>1</v>
      </c>
      <c r="M2310" s="2">
        <v>32.4</v>
      </c>
      <c r="N2310" s="3">
        <f t="array" ref="N2310">$D$4</f>
        <v>3.55</v>
      </c>
      <c r="O2310" s="2">
        <f t="array" ref="O2310">IF(Tabela_padrão__GM_CONTAS_PAGAR_ABERTOS[[#This Row],[SIGLA_MOEDA]]="US$",Tabela_padrão__GM_CONTAS_PAGAR_ABERTOS[[#This Row],[VALOR_DOCUM]]*$D$4,Tabela_padrão__GM_CONTAS_PAGAR_ABERTOS[[#This Row],[SALDO_CONVERTIDO]])</f>
        <v>32.4</v>
      </c>
      <c r="P23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0" t="s">
        <v>28</v>
      </c>
      <c r="R2310" t="s">
        <v>2349</v>
      </c>
      <c r="S2310" s="1">
        <v>42557</v>
      </c>
      <c r="T2310" t="s">
        <v>4595</v>
      </c>
      <c r="U2310" s="3">
        <v>3.3883000000000001</v>
      </c>
      <c r="V2310" s="2">
        <f>Tabela_padrão__GM_CONTAS_PAGAR_ABERTOS[[#This Row],[PTAX DESEMB]]*Tabela_padrão__GM_CONTAS_PAGAR_ABERTOS[[#This Row],[VALOR_DOCUM]]</f>
        <v>109.78091999999999</v>
      </c>
    </row>
    <row r="2311" spans="1:22" hidden="1" x14ac:dyDescent="0.2">
      <c r="A2311" t="s">
        <v>17</v>
      </c>
      <c r="B2311" t="s">
        <v>80</v>
      </c>
      <c r="C2311" s="1">
        <v>42544</v>
      </c>
      <c r="D2311" t="s">
        <v>417</v>
      </c>
      <c r="E2311">
        <v>13115016</v>
      </c>
      <c r="F2311" t="s">
        <v>4596</v>
      </c>
      <c r="G2311" s="4">
        <v>42590</v>
      </c>
      <c r="H2311" t="s">
        <v>21</v>
      </c>
      <c r="I2311" s="2">
        <v>779.9</v>
      </c>
      <c r="J2311">
        <v>0</v>
      </c>
      <c r="K2311" s="2">
        <v>779.9</v>
      </c>
      <c r="L2311" s="3">
        <v>1</v>
      </c>
      <c r="M2311" s="2">
        <v>779.9</v>
      </c>
      <c r="N2311" s="3">
        <f t="array" ref="N2311">$D$4</f>
        <v>3.55</v>
      </c>
      <c r="O2311" s="2">
        <f t="array" ref="O2311">IF(Tabela_padrão__GM_CONTAS_PAGAR_ABERTOS[[#This Row],[SIGLA_MOEDA]]="US$",Tabela_padrão__GM_CONTAS_PAGAR_ABERTOS[[#This Row],[VALOR_DOCUM]]*$D$4,Tabela_padrão__GM_CONTAS_PAGAR_ABERTOS[[#This Row],[SALDO_CONVERTIDO]])</f>
        <v>779.9</v>
      </c>
      <c r="P23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1" t="s">
        <v>28</v>
      </c>
      <c r="R2311" t="s">
        <v>4597</v>
      </c>
      <c r="S2311" s="1">
        <v>42557</v>
      </c>
      <c r="T2311" t="s">
        <v>4598</v>
      </c>
      <c r="U2311" s="3">
        <v>3.3883000000000001</v>
      </c>
      <c r="V2311" s="2">
        <f>Tabela_padrão__GM_CONTAS_PAGAR_ABERTOS[[#This Row],[PTAX DESEMB]]*Tabela_padrão__GM_CONTAS_PAGAR_ABERTOS[[#This Row],[VALOR_DOCUM]]</f>
        <v>2642.5351700000001</v>
      </c>
    </row>
    <row r="2312" spans="1:22" hidden="1" x14ac:dyDescent="0.2">
      <c r="A2312" t="s">
        <v>17</v>
      </c>
      <c r="B2312" t="s">
        <v>25</v>
      </c>
      <c r="C2312" s="1">
        <v>42545</v>
      </c>
      <c r="D2312" t="s">
        <v>4599</v>
      </c>
      <c r="E2312">
        <v>13115001</v>
      </c>
      <c r="F2312" t="s">
        <v>4600</v>
      </c>
      <c r="G2312" s="4">
        <v>42567</v>
      </c>
      <c r="H2312" t="s">
        <v>21</v>
      </c>
      <c r="I2312" s="2">
        <v>1931.27</v>
      </c>
      <c r="J2312">
        <v>0</v>
      </c>
      <c r="K2312" s="2">
        <v>1931.27</v>
      </c>
      <c r="L2312" s="3">
        <v>1</v>
      </c>
      <c r="M2312" s="2">
        <v>1931.27</v>
      </c>
      <c r="N2312" s="3">
        <f t="array" ref="N2312">$D$4</f>
        <v>3.55</v>
      </c>
      <c r="O2312" s="2">
        <f t="array" ref="O2312">IF(Tabela_padrão__GM_CONTAS_PAGAR_ABERTOS[[#This Row],[SIGLA_MOEDA]]="US$",Tabela_padrão__GM_CONTAS_PAGAR_ABERTOS[[#This Row],[VALOR_DOCUM]]*$D$4,Tabela_padrão__GM_CONTAS_PAGAR_ABERTOS[[#This Row],[SALDO_CONVERTIDO]])</f>
        <v>1931.27</v>
      </c>
      <c r="P23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2" t="s">
        <v>28</v>
      </c>
      <c r="R2312" t="s">
        <v>4601</v>
      </c>
      <c r="S2312" s="1">
        <v>42557</v>
      </c>
      <c r="T2312" t="s">
        <v>4602</v>
      </c>
      <c r="U2312" s="3">
        <v>3.3532999999999999</v>
      </c>
      <c r="V2312" s="2">
        <f>Tabela_padrão__GM_CONTAS_PAGAR_ABERTOS[[#This Row],[PTAX DESEMB]]*Tabela_padrão__GM_CONTAS_PAGAR_ABERTOS[[#This Row],[VALOR_DOCUM]]</f>
        <v>6476.1276909999997</v>
      </c>
    </row>
    <row r="2313" spans="1:22" hidden="1" x14ac:dyDescent="0.2">
      <c r="A2313" t="s">
        <v>17</v>
      </c>
      <c r="B2313" t="s">
        <v>25</v>
      </c>
      <c r="C2313" s="1">
        <v>42542</v>
      </c>
      <c r="D2313" t="s">
        <v>4603</v>
      </c>
      <c r="E2313">
        <v>13115020</v>
      </c>
      <c r="F2313" t="s">
        <v>4604</v>
      </c>
      <c r="G2313" s="4">
        <v>42564</v>
      </c>
      <c r="H2313" t="s">
        <v>21</v>
      </c>
      <c r="I2313" s="2">
        <v>490</v>
      </c>
      <c r="J2313">
        <v>0</v>
      </c>
      <c r="K2313" s="2">
        <v>490</v>
      </c>
      <c r="L2313" s="3">
        <v>1</v>
      </c>
      <c r="M2313" s="2">
        <v>490</v>
      </c>
      <c r="N2313" s="3">
        <f t="array" ref="N2313">$D$4</f>
        <v>3.55</v>
      </c>
      <c r="O2313" s="2">
        <f t="array" ref="O2313">IF(Tabela_padrão__GM_CONTAS_PAGAR_ABERTOS[[#This Row],[SIGLA_MOEDA]]="US$",Tabela_padrão__GM_CONTAS_PAGAR_ABERTOS[[#This Row],[VALOR_DOCUM]]*$D$4,Tabela_padrão__GM_CONTAS_PAGAR_ABERTOS[[#This Row],[SALDO_CONVERTIDO]])</f>
        <v>490</v>
      </c>
      <c r="P23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3" t="s">
        <v>28</v>
      </c>
      <c r="R2313" t="s">
        <v>4605</v>
      </c>
      <c r="S2313" s="1">
        <v>42557</v>
      </c>
      <c r="T2313" t="s">
        <v>4606</v>
      </c>
      <c r="U2313" s="3">
        <v>3.3835000000000002</v>
      </c>
      <c r="V2313" s="2">
        <f>Tabela_padrão__GM_CONTAS_PAGAR_ABERTOS[[#This Row],[PTAX DESEMB]]*Tabela_padrão__GM_CONTAS_PAGAR_ABERTOS[[#This Row],[VALOR_DOCUM]]</f>
        <v>1657.9150000000002</v>
      </c>
    </row>
    <row r="2314" spans="1:22" hidden="1" x14ac:dyDescent="0.2">
      <c r="A2314" t="s">
        <v>17</v>
      </c>
      <c r="B2314" t="s">
        <v>25</v>
      </c>
      <c r="C2314" s="1">
        <v>42542</v>
      </c>
      <c r="D2314" t="s">
        <v>655</v>
      </c>
      <c r="E2314">
        <v>13115016</v>
      </c>
      <c r="F2314" t="s">
        <v>4607</v>
      </c>
      <c r="G2314" s="4">
        <v>42561</v>
      </c>
      <c r="H2314" t="s">
        <v>21</v>
      </c>
      <c r="I2314" s="2">
        <v>180</v>
      </c>
      <c r="J2314">
        <v>0</v>
      </c>
      <c r="K2314" s="2">
        <v>180</v>
      </c>
      <c r="L2314" s="3">
        <v>1</v>
      </c>
      <c r="M2314" s="2">
        <v>180</v>
      </c>
      <c r="N2314" s="3">
        <f t="array" ref="N2314">$D$4</f>
        <v>3.55</v>
      </c>
      <c r="O2314" s="2">
        <f t="array" ref="O2314">IF(Tabela_padrão__GM_CONTAS_PAGAR_ABERTOS[[#This Row],[SIGLA_MOEDA]]="US$",Tabela_padrão__GM_CONTAS_PAGAR_ABERTOS[[#This Row],[VALOR_DOCUM]]*$D$4,Tabela_padrão__GM_CONTAS_PAGAR_ABERTOS[[#This Row],[SALDO_CONVERTIDO]])</f>
        <v>180</v>
      </c>
      <c r="P23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4" t="s">
        <v>28</v>
      </c>
      <c r="R2314" t="s">
        <v>657</v>
      </c>
      <c r="S2314" s="1">
        <v>42557</v>
      </c>
      <c r="T2314" t="s">
        <v>4608</v>
      </c>
      <c r="U2314" s="3">
        <v>3.3835000000000002</v>
      </c>
      <c r="V2314" s="2">
        <f>Tabela_padrão__GM_CONTAS_PAGAR_ABERTOS[[#This Row],[PTAX DESEMB]]*Tabela_padrão__GM_CONTAS_PAGAR_ABERTOS[[#This Row],[VALOR_DOCUM]]</f>
        <v>609.03000000000009</v>
      </c>
    </row>
    <row r="2315" spans="1:22" hidden="1" x14ac:dyDescent="0.2">
      <c r="A2315" t="s">
        <v>17</v>
      </c>
      <c r="B2315" t="s">
        <v>25</v>
      </c>
      <c r="C2315" s="1">
        <v>42542</v>
      </c>
      <c r="D2315" t="s">
        <v>642</v>
      </c>
      <c r="E2315">
        <v>13115016</v>
      </c>
      <c r="F2315" t="s">
        <v>4609</v>
      </c>
      <c r="G2315" s="4">
        <v>42566</v>
      </c>
      <c r="H2315" t="s">
        <v>21</v>
      </c>
      <c r="I2315" s="2">
        <v>702.93</v>
      </c>
      <c r="J2315">
        <v>0</v>
      </c>
      <c r="K2315" s="2">
        <v>702.93</v>
      </c>
      <c r="L2315" s="3">
        <v>1</v>
      </c>
      <c r="M2315" s="2">
        <v>702.93</v>
      </c>
      <c r="N2315" s="3">
        <f t="array" ref="N2315">$D$4</f>
        <v>3.55</v>
      </c>
      <c r="O2315" s="2">
        <f t="array" ref="O2315">IF(Tabela_padrão__GM_CONTAS_PAGAR_ABERTOS[[#This Row],[SIGLA_MOEDA]]="US$",Tabela_padrão__GM_CONTAS_PAGAR_ABERTOS[[#This Row],[VALOR_DOCUM]]*$D$4,Tabela_padrão__GM_CONTAS_PAGAR_ABERTOS[[#This Row],[SALDO_CONVERTIDO]])</f>
        <v>702.93</v>
      </c>
      <c r="P23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5" t="s">
        <v>28</v>
      </c>
      <c r="R2315" t="s">
        <v>657</v>
      </c>
      <c r="S2315" s="1">
        <v>42557</v>
      </c>
      <c r="T2315" t="s">
        <v>4610</v>
      </c>
      <c r="U2315" s="3">
        <v>3.3835000000000002</v>
      </c>
      <c r="V2315" s="2">
        <f>Tabela_padrão__GM_CONTAS_PAGAR_ABERTOS[[#This Row],[PTAX DESEMB]]*Tabela_padrão__GM_CONTAS_PAGAR_ABERTOS[[#This Row],[VALOR_DOCUM]]</f>
        <v>2378.3636550000001</v>
      </c>
    </row>
    <row r="2316" spans="1:22" hidden="1" x14ac:dyDescent="0.2">
      <c r="A2316" t="s">
        <v>17</v>
      </c>
      <c r="B2316" t="s">
        <v>881</v>
      </c>
      <c r="C2316" s="1">
        <v>42555</v>
      </c>
      <c r="D2316" t="s">
        <v>882</v>
      </c>
      <c r="E2316">
        <v>17101002</v>
      </c>
      <c r="F2316" t="s">
        <v>883</v>
      </c>
      <c r="G2316" s="4">
        <v>42643</v>
      </c>
      <c r="H2316" t="s">
        <v>21</v>
      </c>
      <c r="I2316" s="2">
        <v>64500</v>
      </c>
      <c r="K2316" s="2">
        <v>64500</v>
      </c>
      <c r="L2316" s="3">
        <v>1</v>
      </c>
      <c r="M2316" s="2">
        <v>64500</v>
      </c>
      <c r="N2316" s="3">
        <f t="array" ref="N2316">$D$4</f>
        <v>3.55</v>
      </c>
      <c r="O2316" s="2">
        <f t="array" ref="O2316">IF(Tabela_padrão__GM_CONTAS_PAGAR_ABERTOS[[#This Row],[SIGLA_MOEDA]]="US$",Tabela_padrão__GM_CONTAS_PAGAR_ABERTOS[[#This Row],[VALOR_DOCUM]]*$D$4,Tabela_padrão__GM_CONTAS_PAGAR_ABERTOS[[#This Row],[SALDO_CONVERTIDO]])</f>
        <v>64500</v>
      </c>
      <c r="P23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6" t="s">
        <v>486</v>
      </c>
      <c r="R2316" t="s">
        <v>884</v>
      </c>
      <c r="S2316" s="1">
        <v>42557</v>
      </c>
      <c r="T2316" t="s">
        <v>4611</v>
      </c>
      <c r="U2316" s="3">
        <v>3.2298</v>
      </c>
      <c r="V2316" s="2">
        <f>Tabela_padrão__GM_CONTAS_PAGAR_ABERTOS[[#This Row],[PTAX DESEMB]]*Tabela_padrão__GM_CONTAS_PAGAR_ABERTOS[[#This Row],[VALOR_DOCUM]]</f>
        <v>208322.1</v>
      </c>
    </row>
    <row r="2317" spans="1:22" hidden="1" x14ac:dyDescent="0.2">
      <c r="A2317" t="s">
        <v>17</v>
      </c>
      <c r="B2317" t="s">
        <v>25</v>
      </c>
      <c r="C2317" s="1">
        <v>42549</v>
      </c>
      <c r="D2317" t="s">
        <v>655</v>
      </c>
      <c r="E2317">
        <v>13115016</v>
      </c>
      <c r="F2317" t="s">
        <v>4612</v>
      </c>
      <c r="G2317" s="4">
        <v>42561</v>
      </c>
      <c r="H2317" t="s">
        <v>21</v>
      </c>
      <c r="I2317" s="2">
        <v>176.72</v>
      </c>
      <c r="J2317">
        <v>0</v>
      </c>
      <c r="K2317" s="2">
        <v>176.72</v>
      </c>
      <c r="L2317" s="3">
        <v>1</v>
      </c>
      <c r="M2317" s="2">
        <v>176.72</v>
      </c>
      <c r="N2317" s="3">
        <f t="array" ref="N2317">$D$4</f>
        <v>3.55</v>
      </c>
      <c r="O2317" s="2">
        <f t="array" ref="O2317">IF(Tabela_padrão__GM_CONTAS_PAGAR_ABERTOS[[#This Row],[SIGLA_MOEDA]]="US$",Tabela_padrão__GM_CONTAS_PAGAR_ABERTOS[[#This Row],[VALOR_DOCUM]]*$D$4,Tabela_padrão__GM_CONTAS_PAGAR_ABERTOS[[#This Row],[SALDO_CONVERTIDO]])</f>
        <v>176.72</v>
      </c>
      <c r="P23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7" t="s">
        <v>28</v>
      </c>
      <c r="R2317" t="s">
        <v>1866</v>
      </c>
      <c r="S2317" s="1">
        <v>42557</v>
      </c>
      <c r="T2317" t="s">
        <v>4613</v>
      </c>
      <c r="U2317" s="3">
        <v>3.3934000000000002</v>
      </c>
      <c r="V2317" s="2">
        <f>Tabela_padrão__GM_CONTAS_PAGAR_ABERTOS[[#This Row],[PTAX DESEMB]]*Tabela_padrão__GM_CONTAS_PAGAR_ABERTOS[[#This Row],[VALOR_DOCUM]]</f>
        <v>599.681648</v>
      </c>
    </row>
    <row r="2318" spans="1:22" hidden="1" x14ac:dyDescent="0.2">
      <c r="A2318" t="s">
        <v>17</v>
      </c>
      <c r="B2318" t="s">
        <v>25</v>
      </c>
      <c r="C2318" s="1">
        <v>42549</v>
      </c>
      <c r="D2318" t="s">
        <v>2283</v>
      </c>
      <c r="E2318">
        <v>13115026</v>
      </c>
      <c r="F2318" t="s">
        <v>4614</v>
      </c>
      <c r="G2318" s="4">
        <v>42561</v>
      </c>
      <c r="H2318" t="s">
        <v>21</v>
      </c>
      <c r="I2318" s="2">
        <v>1635</v>
      </c>
      <c r="J2318">
        <v>0</v>
      </c>
      <c r="K2318" s="2">
        <v>1635</v>
      </c>
      <c r="L2318" s="3">
        <v>1</v>
      </c>
      <c r="M2318" s="2">
        <v>1635</v>
      </c>
      <c r="N2318" s="3">
        <f t="array" ref="N2318">$D$4</f>
        <v>3.55</v>
      </c>
      <c r="O2318" s="2">
        <f t="array" ref="O2318">IF(Tabela_padrão__GM_CONTAS_PAGAR_ABERTOS[[#This Row],[SIGLA_MOEDA]]="US$",Tabela_padrão__GM_CONTAS_PAGAR_ABERTOS[[#This Row],[VALOR_DOCUM]]*$D$4,Tabela_padrão__GM_CONTAS_PAGAR_ABERTOS[[#This Row],[SALDO_CONVERTIDO]])</f>
        <v>1635</v>
      </c>
      <c r="P23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8" t="s">
        <v>28</v>
      </c>
      <c r="R2318" t="s">
        <v>3935</v>
      </c>
      <c r="S2318" s="1">
        <v>42557</v>
      </c>
      <c r="T2318" t="s">
        <v>4615</v>
      </c>
      <c r="U2318" s="3">
        <v>3.3934000000000002</v>
      </c>
      <c r="V2318" s="2">
        <f>Tabela_padrão__GM_CONTAS_PAGAR_ABERTOS[[#This Row],[PTAX DESEMB]]*Tabela_padrão__GM_CONTAS_PAGAR_ABERTOS[[#This Row],[VALOR_DOCUM]]</f>
        <v>5548.2090000000007</v>
      </c>
    </row>
    <row r="2319" spans="1:22" hidden="1" x14ac:dyDescent="0.2">
      <c r="A2319" t="s">
        <v>17</v>
      </c>
      <c r="B2319" t="s">
        <v>881</v>
      </c>
      <c r="C2319" s="1">
        <v>42549</v>
      </c>
      <c r="D2319" t="s">
        <v>4616</v>
      </c>
      <c r="E2319">
        <v>13103001</v>
      </c>
      <c r="F2319" t="s">
        <v>4617</v>
      </c>
      <c r="G2319" s="4">
        <v>42552</v>
      </c>
      <c r="H2319" t="s">
        <v>21</v>
      </c>
      <c r="I2319" s="2">
        <v>74192.23</v>
      </c>
      <c r="J2319">
        <v>0</v>
      </c>
      <c r="K2319" s="2">
        <v>74192.23</v>
      </c>
      <c r="L2319" s="3">
        <v>1</v>
      </c>
      <c r="M2319" s="2">
        <v>74192.23</v>
      </c>
      <c r="N2319" s="3">
        <f t="array" ref="N2319">$D$4</f>
        <v>3.55</v>
      </c>
      <c r="O2319" s="2">
        <f t="array" ref="O2319">IF(Tabela_padrão__GM_CONTAS_PAGAR_ABERTOS[[#This Row],[SIGLA_MOEDA]]="US$",Tabela_padrão__GM_CONTAS_PAGAR_ABERTOS[[#This Row],[VALOR_DOCUM]]*$D$4,Tabela_padrão__GM_CONTAS_PAGAR_ABERTOS[[#This Row],[SALDO_CONVERTIDO]])</f>
        <v>74192.23</v>
      </c>
      <c r="P23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19" t="s">
        <v>28</v>
      </c>
      <c r="R2319" t="s">
        <v>4618</v>
      </c>
      <c r="S2319" s="1">
        <v>42557</v>
      </c>
      <c r="T2319" t="s">
        <v>4619</v>
      </c>
      <c r="U2319" s="3">
        <v>3.3934000000000002</v>
      </c>
      <c r="V2319" s="2">
        <f>Tabela_padrão__GM_CONTAS_PAGAR_ABERTOS[[#This Row],[PTAX DESEMB]]*Tabela_padrão__GM_CONTAS_PAGAR_ABERTOS[[#This Row],[VALOR_DOCUM]]</f>
        <v>251763.91328199999</v>
      </c>
    </row>
    <row r="2320" spans="1:22" hidden="1" x14ac:dyDescent="0.2">
      <c r="A2320" t="s">
        <v>17</v>
      </c>
      <c r="B2320" t="s">
        <v>881</v>
      </c>
      <c r="C2320" s="1">
        <v>42555</v>
      </c>
      <c r="D2320" t="s">
        <v>882</v>
      </c>
      <c r="E2320">
        <v>17101002</v>
      </c>
      <c r="F2320" t="s">
        <v>883</v>
      </c>
      <c r="G2320" s="4">
        <v>42765</v>
      </c>
      <c r="H2320" t="s">
        <v>21</v>
      </c>
      <c r="I2320" s="2">
        <v>64500</v>
      </c>
      <c r="K2320" s="2">
        <v>64500</v>
      </c>
      <c r="L2320" s="3">
        <v>1</v>
      </c>
      <c r="M2320" s="2">
        <v>64500</v>
      </c>
      <c r="N2320" s="3">
        <f t="array" ref="N2320">$D$4</f>
        <v>3.55</v>
      </c>
      <c r="O2320" s="2">
        <f t="array" ref="O2320">IF(Tabela_padrão__GM_CONTAS_PAGAR_ABERTOS[[#This Row],[SIGLA_MOEDA]]="US$",Tabela_padrão__GM_CONTAS_PAGAR_ABERTOS[[#This Row],[VALOR_DOCUM]]*$D$4,Tabela_padrão__GM_CONTAS_PAGAR_ABERTOS[[#This Row],[SALDO_CONVERTIDO]])</f>
        <v>64500</v>
      </c>
      <c r="P23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0" t="s">
        <v>486</v>
      </c>
      <c r="R2320" t="s">
        <v>884</v>
      </c>
      <c r="S2320" s="1">
        <v>42557</v>
      </c>
      <c r="T2320" t="s">
        <v>4620</v>
      </c>
      <c r="U2320" s="3">
        <v>3.2298</v>
      </c>
      <c r="V2320" s="2">
        <f>Tabela_padrão__GM_CONTAS_PAGAR_ABERTOS[[#This Row],[PTAX DESEMB]]*Tabela_padrão__GM_CONTAS_PAGAR_ABERTOS[[#This Row],[VALOR_DOCUM]]</f>
        <v>208322.1</v>
      </c>
    </row>
    <row r="2321" spans="1:22" hidden="1" x14ac:dyDescent="0.2">
      <c r="A2321" t="s">
        <v>17</v>
      </c>
      <c r="B2321" t="s">
        <v>881</v>
      </c>
      <c r="C2321" s="1">
        <v>42555</v>
      </c>
      <c r="D2321" t="s">
        <v>1787</v>
      </c>
      <c r="E2321">
        <v>17101002</v>
      </c>
      <c r="F2321" t="s">
        <v>1788</v>
      </c>
      <c r="G2321" s="4">
        <v>42734</v>
      </c>
      <c r="H2321" t="s">
        <v>21</v>
      </c>
      <c r="I2321" s="2">
        <v>13375</v>
      </c>
      <c r="K2321" s="2">
        <v>13375</v>
      </c>
      <c r="L2321" s="3">
        <v>1</v>
      </c>
      <c r="M2321" s="2">
        <v>13375</v>
      </c>
      <c r="N2321" s="3">
        <f t="array" ref="N2321">$D$4</f>
        <v>3.55</v>
      </c>
      <c r="O2321" s="2">
        <f t="array" ref="O2321">IF(Tabela_padrão__GM_CONTAS_PAGAR_ABERTOS[[#This Row],[SIGLA_MOEDA]]="US$",Tabela_padrão__GM_CONTAS_PAGAR_ABERTOS[[#This Row],[VALOR_DOCUM]]*$D$4,Tabela_padrão__GM_CONTAS_PAGAR_ABERTOS[[#This Row],[SALDO_CONVERTIDO]])</f>
        <v>13375</v>
      </c>
      <c r="P23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1" t="s">
        <v>486</v>
      </c>
      <c r="R2321" t="s">
        <v>1789</v>
      </c>
      <c r="S2321" s="1">
        <v>42557</v>
      </c>
      <c r="T2321" t="s">
        <v>4621</v>
      </c>
      <c r="U2321" s="3">
        <v>3.2298</v>
      </c>
      <c r="V2321" s="2">
        <f>Tabela_padrão__GM_CONTAS_PAGAR_ABERTOS[[#This Row],[PTAX DESEMB]]*Tabela_padrão__GM_CONTAS_PAGAR_ABERTOS[[#This Row],[VALOR_DOCUM]]</f>
        <v>43198.574999999997</v>
      </c>
    </row>
    <row r="2322" spans="1:22" hidden="1" x14ac:dyDescent="0.2">
      <c r="A2322" t="s">
        <v>17</v>
      </c>
      <c r="B2322" t="s">
        <v>881</v>
      </c>
      <c r="C2322" s="1">
        <v>42555</v>
      </c>
      <c r="D2322" t="s">
        <v>1787</v>
      </c>
      <c r="E2322">
        <v>17101002</v>
      </c>
      <c r="F2322" t="s">
        <v>1788</v>
      </c>
      <c r="G2322" s="4">
        <v>42765</v>
      </c>
      <c r="H2322" t="s">
        <v>21</v>
      </c>
      <c r="I2322" s="2">
        <v>13375</v>
      </c>
      <c r="K2322" s="2">
        <v>13375</v>
      </c>
      <c r="L2322" s="3">
        <v>1</v>
      </c>
      <c r="M2322" s="2">
        <v>13375</v>
      </c>
      <c r="N2322" s="3">
        <f t="array" ref="N2322">$D$4</f>
        <v>3.55</v>
      </c>
      <c r="O2322" s="2">
        <f t="array" ref="O2322">IF(Tabela_padrão__GM_CONTAS_PAGAR_ABERTOS[[#This Row],[SIGLA_MOEDA]]="US$",Tabela_padrão__GM_CONTAS_PAGAR_ABERTOS[[#This Row],[VALOR_DOCUM]]*$D$4,Tabela_padrão__GM_CONTAS_PAGAR_ABERTOS[[#This Row],[SALDO_CONVERTIDO]])</f>
        <v>13375</v>
      </c>
      <c r="P23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2" t="s">
        <v>486</v>
      </c>
      <c r="R2322" t="s">
        <v>1789</v>
      </c>
      <c r="S2322" s="1">
        <v>42557</v>
      </c>
      <c r="T2322" t="s">
        <v>4622</v>
      </c>
      <c r="U2322" s="3">
        <v>3.2298</v>
      </c>
      <c r="V2322" s="2">
        <f>Tabela_padrão__GM_CONTAS_PAGAR_ABERTOS[[#This Row],[PTAX DESEMB]]*Tabela_padrão__GM_CONTAS_PAGAR_ABERTOS[[#This Row],[VALOR_DOCUM]]</f>
        <v>43198.574999999997</v>
      </c>
    </row>
    <row r="2323" spans="1:22" hidden="1" x14ac:dyDescent="0.2">
      <c r="A2323" t="s">
        <v>285</v>
      </c>
      <c r="B2323" t="s">
        <v>18</v>
      </c>
      <c r="C2323" s="1">
        <v>42548</v>
      </c>
      <c r="D2323" t="s">
        <v>595</v>
      </c>
      <c r="E2323">
        <v>17101001</v>
      </c>
      <c r="F2323" t="s">
        <v>2544</v>
      </c>
      <c r="G2323" s="4">
        <v>42548</v>
      </c>
      <c r="H2323" t="s">
        <v>21</v>
      </c>
      <c r="I2323" s="2">
        <v>12610</v>
      </c>
      <c r="K2323" s="2">
        <v>12610</v>
      </c>
      <c r="L2323" s="3">
        <v>1</v>
      </c>
      <c r="M2323" s="2">
        <v>12610</v>
      </c>
      <c r="N2323" s="3">
        <f t="array" ref="N2323">$D$4</f>
        <v>3.55</v>
      </c>
      <c r="O2323" s="2">
        <f t="array" ref="O2323">IF(Tabela_padrão__GM_CONTAS_PAGAR_ABERTOS[[#This Row],[SIGLA_MOEDA]]="US$",Tabela_padrão__GM_CONTAS_PAGAR_ABERTOS[[#This Row],[VALOR_DOCUM]]*$D$4,Tabela_padrão__GM_CONTAS_PAGAR_ABERTOS[[#This Row],[SALDO_CONVERTIDO]])</f>
        <v>12610</v>
      </c>
      <c r="P23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3" t="s">
        <v>597</v>
      </c>
      <c r="R2323" t="s">
        <v>2545</v>
      </c>
      <c r="S2323" s="1">
        <v>42557</v>
      </c>
      <c r="T2323" t="s">
        <v>4623</v>
      </c>
      <c r="U2323" s="3">
        <v>3.3772000000000002</v>
      </c>
      <c r="V2323" s="2">
        <f>Tabela_padrão__GM_CONTAS_PAGAR_ABERTOS[[#This Row],[PTAX DESEMB]]*Tabela_padrão__GM_CONTAS_PAGAR_ABERTOS[[#This Row],[VALOR_DOCUM]]</f>
        <v>42586.492000000006</v>
      </c>
    </row>
    <row r="2324" spans="1:22" hidden="1" x14ac:dyDescent="0.2">
      <c r="A2324" t="s">
        <v>17</v>
      </c>
      <c r="B2324" t="s">
        <v>25</v>
      </c>
      <c r="C2324" s="1">
        <v>42552</v>
      </c>
      <c r="D2324" t="s">
        <v>642</v>
      </c>
      <c r="E2324">
        <v>13115016</v>
      </c>
      <c r="F2324" t="s">
        <v>4624</v>
      </c>
      <c r="G2324" s="4">
        <v>42566</v>
      </c>
      <c r="H2324" t="s">
        <v>21</v>
      </c>
      <c r="I2324" s="2">
        <v>5.14</v>
      </c>
      <c r="J2324">
        <v>0</v>
      </c>
      <c r="K2324" s="2">
        <v>5.14</v>
      </c>
      <c r="L2324" s="3">
        <v>1</v>
      </c>
      <c r="M2324" s="2">
        <v>5.14</v>
      </c>
      <c r="N2324" s="3">
        <f t="array" ref="N2324">$D$4</f>
        <v>3.55</v>
      </c>
      <c r="O2324" s="2">
        <f t="array" ref="O2324">IF(Tabela_padrão__GM_CONTAS_PAGAR_ABERTOS[[#This Row],[SIGLA_MOEDA]]="US$",Tabela_padrão__GM_CONTAS_PAGAR_ABERTOS[[#This Row],[VALOR_DOCUM]]*$D$4,Tabela_padrão__GM_CONTAS_PAGAR_ABERTOS[[#This Row],[SALDO_CONVERTIDO]])</f>
        <v>5.14</v>
      </c>
      <c r="P23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4" t="s">
        <v>28</v>
      </c>
      <c r="R2324" t="s">
        <v>2368</v>
      </c>
      <c r="S2324" s="1">
        <v>42557</v>
      </c>
      <c r="T2324" t="s">
        <v>4625</v>
      </c>
      <c r="U2324" s="3">
        <v>3.2098</v>
      </c>
      <c r="V2324" s="2">
        <f>Tabela_padrão__GM_CONTAS_PAGAR_ABERTOS[[#This Row],[PTAX DESEMB]]*Tabela_padrão__GM_CONTAS_PAGAR_ABERTOS[[#This Row],[VALOR_DOCUM]]</f>
        <v>16.498372</v>
      </c>
    </row>
    <row r="2325" spans="1:22" hidden="1" x14ac:dyDescent="0.2">
      <c r="A2325" t="s">
        <v>17</v>
      </c>
      <c r="B2325" t="s">
        <v>25</v>
      </c>
      <c r="C2325" s="1">
        <v>42552</v>
      </c>
      <c r="D2325" t="s">
        <v>642</v>
      </c>
      <c r="E2325">
        <v>13115016</v>
      </c>
      <c r="F2325" t="s">
        <v>4626</v>
      </c>
      <c r="G2325" s="4">
        <v>42566</v>
      </c>
      <c r="H2325" t="s">
        <v>21</v>
      </c>
      <c r="I2325" s="2">
        <v>2238.6</v>
      </c>
      <c r="J2325">
        <v>0</v>
      </c>
      <c r="K2325" s="2">
        <v>2238.6</v>
      </c>
      <c r="L2325" s="3">
        <v>1</v>
      </c>
      <c r="M2325" s="2">
        <v>2238.6</v>
      </c>
      <c r="N2325" s="3">
        <f t="array" ref="N2325">$D$4</f>
        <v>3.55</v>
      </c>
      <c r="O2325" s="2">
        <f t="array" ref="O2325">IF(Tabela_padrão__GM_CONTAS_PAGAR_ABERTOS[[#This Row],[SIGLA_MOEDA]]="US$",Tabela_padrão__GM_CONTAS_PAGAR_ABERTOS[[#This Row],[VALOR_DOCUM]]*$D$4,Tabela_padrão__GM_CONTAS_PAGAR_ABERTOS[[#This Row],[SALDO_CONVERTIDO]])</f>
        <v>2238.6</v>
      </c>
      <c r="P23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5" t="s">
        <v>28</v>
      </c>
      <c r="R2325" t="s">
        <v>4500</v>
      </c>
      <c r="S2325" s="1">
        <v>42557</v>
      </c>
      <c r="T2325" t="s">
        <v>4627</v>
      </c>
      <c r="U2325" s="3">
        <v>3.2098</v>
      </c>
      <c r="V2325" s="2">
        <f>Tabela_padrão__GM_CONTAS_PAGAR_ABERTOS[[#This Row],[PTAX DESEMB]]*Tabela_padrão__GM_CONTAS_PAGAR_ABERTOS[[#This Row],[VALOR_DOCUM]]</f>
        <v>7185.4582799999998</v>
      </c>
    </row>
    <row r="2326" spans="1:22" hidden="1" x14ac:dyDescent="0.2">
      <c r="A2326" t="s">
        <v>17</v>
      </c>
      <c r="B2326" t="s">
        <v>25</v>
      </c>
      <c r="C2326" s="1">
        <v>42552</v>
      </c>
      <c r="D2326" t="s">
        <v>591</v>
      </c>
      <c r="E2326">
        <v>13115016</v>
      </c>
      <c r="F2326" t="s">
        <v>4628</v>
      </c>
      <c r="G2326" s="4">
        <v>42566</v>
      </c>
      <c r="H2326" t="s">
        <v>21</v>
      </c>
      <c r="I2326" s="2">
        <v>5499.05</v>
      </c>
      <c r="J2326">
        <v>0</v>
      </c>
      <c r="K2326" s="2">
        <v>5499.05</v>
      </c>
      <c r="L2326" s="3">
        <v>1</v>
      </c>
      <c r="M2326" s="2">
        <v>5499.05</v>
      </c>
      <c r="N2326" s="3">
        <f t="array" ref="N2326">$D$4</f>
        <v>3.55</v>
      </c>
      <c r="O2326" s="2">
        <f t="array" ref="O2326">IF(Tabela_padrão__GM_CONTAS_PAGAR_ABERTOS[[#This Row],[SIGLA_MOEDA]]="US$",Tabela_padrão__GM_CONTAS_PAGAR_ABERTOS[[#This Row],[VALOR_DOCUM]]*$D$4,Tabela_padrão__GM_CONTAS_PAGAR_ABERTOS[[#This Row],[SALDO_CONVERTIDO]])</f>
        <v>5499.05</v>
      </c>
      <c r="P23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6" t="s">
        <v>28</v>
      </c>
      <c r="R2326" t="s">
        <v>1577</v>
      </c>
      <c r="S2326" s="1">
        <v>42557</v>
      </c>
      <c r="T2326" t="s">
        <v>4629</v>
      </c>
      <c r="U2326" s="3">
        <v>3.2098</v>
      </c>
      <c r="V2326" s="2">
        <f>Tabela_padrão__GM_CONTAS_PAGAR_ABERTOS[[#This Row],[PTAX DESEMB]]*Tabela_padrão__GM_CONTAS_PAGAR_ABERTOS[[#This Row],[VALOR_DOCUM]]</f>
        <v>17650.850689999999</v>
      </c>
    </row>
    <row r="2327" spans="1:22" hidden="1" x14ac:dyDescent="0.2">
      <c r="A2327" t="s">
        <v>17</v>
      </c>
      <c r="B2327" t="s">
        <v>25</v>
      </c>
      <c r="C2327" s="1">
        <v>42552</v>
      </c>
      <c r="D2327" t="s">
        <v>4630</v>
      </c>
      <c r="E2327">
        <v>13115016</v>
      </c>
      <c r="F2327" t="s">
        <v>4631</v>
      </c>
      <c r="G2327" s="4">
        <v>42566</v>
      </c>
      <c r="H2327" t="s">
        <v>21</v>
      </c>
      <c r="I2327" s="2">
        <v>60</v>
      </c>
      <c r="J2327">
        <v>0</v>
      </c>
      <c r="K2327" s="2">
        <v>60</v>
      </c>
      <c r="L2327" s="3">
        <v>1</v>
      </c>
      <c r="M2327" s="2">
        <v>60</v>
      </c>
      <c r="N2327" s="3">
        <f t="array" ref="N2327">$D$4</f>
        <v>3.55</v>
      </c>
      <c r="O2327" s="2">
        <f t="array" ref="O2327">IF(Tabela_padrão__GM_CONTAS_PAGAR_ABERTOS[[#This Row],[SIGLA_MOEDA]]="US$",Tabela_padrão__GM_CONTAS_PAGAR_ABERTOS[[#This Row],[VALOR_DOCUM]]*$D$4,Tabela_padrão__GM_CONTAS_PAGAR_ABERTOS[[#This Row],[SALDO_CONVERTIDO]])</f>
        <v>60</v>
      </c>
      <c r="P23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7" t="s">
        <v>28</v>
      </c>
      <c r="R2327" t="s">
        <v>3272</v>
      </c>
      <c r="S2327" s="1">
        <v>42557</v>
      </c>
      <c r="T2327" t="s">
        <v>4632</v>
      </c>
      <c r="U2327" s="3">
        <v>3.2098</v>
      </c>
      <c r="V2327" s="2">
        <f>Tabela_padrão__GM_CONTAS_PAGAR_ABERTOS[[#This Row],[PTAX DESEMB]]*Tabela_padrão__GM_CONTAS_PAGAR_ABERTOS[[#This Row],[VALOR_DOCUM]]</f>
        <v>192.58799999999999</v>
      </c>
    </row>
    <row r="2328" spans="1:22" hidden="1" x14ac:dyDescent="0.2">
      <c r="A2328" t="s">
        <v>17</v>
      </c>
      <c r="B2328" t="s">
        <v>25</v>
      </c>
      <c r="C2328" s="1">
        <v>42552</v>
      </c>
      <c r="D2328" t="s">
        <v>892</v>
      </c>
      <c r="E2328">
        <v>13115016</v>
      </c>
      <c r="F2328" t="s">
        <v>4633</v>
      </c>
      <c r="G2328" s="4">
        <v>42566</v>
      </c>
      <c r="H2328" t="s">
        <v>21</v>
      </c>
      <c r="I2328" s="2">
        <v>40</v>
      </c>
      <c r="J2328">
        <v>0</v>
      </c>
      <c r="K2328" s="2">
        <v>40</v>
      </c>
      <c r="L2328" s="3">
        <v>1</v>
      </c>
      <c r="M2328" s="2">
        <v>40</v>
      </c>
      <c r="N2328" s="3">
        <f t="array" ref="N2328">$D$4</f>
        <v>3.55</v>
      </c>
      <c r="O2328" s="2">
        <f t="array" ref="O2328">IF(Tabela_padrão__GM_CONTAS_PAGAR_ABERTOS[[#This Row],[SIGLA_MOEDA]]="US$",Tabela_padrão__GM_CONTAS_PAGAR_ABERTOS[[#This Row],[VALOR_DOCUM]]*$D$4,Tabela_padrão__GM_CONTAS_PAGAR_ABERTOS[[#This Row],[SALDO_CONVERTIDO]])</f>
        <v>40</v>
      </c>
      <c r="P23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8" t="s">
        <v>28</v>
      </c>
      <c r="R2328" t="s">
        <v>4634</v>
      </c>
      <c r="S2328" s="1">
        <v>42557</v>
      </c>
      <c r="T2328" t="s">
        <v>4635</v>
      </c>
      <c r="U2328" s="3">
        <v>3.2098</v>
      </c>
      <c r="V2328" s="2">
        <f>Tabela_padrão__GM_CONTAS_PAGAR_ABERTOS[[#This Row],[PTAX DESEMB]]*Tabela_padrão__GM_CONTAS_PAGAR_ABERTOS[[#This Row],[VALOR_DOCUM]]</f>
        <v>128.392</v>
      </c>
    </row>
    <row r="2329" spans="1:22" hidden="1" x14ac:dyDescent="0.2">
      <c r="A2329" t="s">
        <v>17</v>
      </c>
      <c r="B2329" t="s">
        <v>25</v>
      </c>
      <c r="C2329" s="1">
        <v>42545</v>
      </c>
      <c r="D2329" t="s">
        <v>642</v>
      </c>
      <c r="E2329">
        <v>13115016</v>
      </c>
      <c r="F2329" t="s">
        <v>4636</v>
      </c>
      <c r="G2329" s="4">
        <v>42566</v>
      </c>
      <c r="H2329" t="s">
        <v>21</v>
      </c>
      <c r="I2329" s="2">
        <v>1845.72</v>
      </c>
      <c r="J2329">
        <v>0</v>
      </c>
      <c r="K2329" s="2">
        <v>1845.72</v>
      </c>
      <c r="L2329" s="3">
        <v>1</v>
      </c>
      <c r="M2329" s="2">
        <v>1845.72</v>
      </c>
      <c r="N2329" s="3">
        <f t="array" ref="N2329">$D$4</f>
        <v>3.55</v>
      </c>
      <c r="O2329" s="2">
        <f t="array" ref="O2329">IF(Tabela_padrão__GM_CONTAS_PAGAR_ABERTOS[[#This Row],[SIGLA_MOEDA]]="US$",Tabela_padrão__GM_CONTAS_PAGAR_ABERTOS[[#This Row],[VALOR_DOCUM]]*$D$4,Tabela_padrão__GM_CONTAS_PAGAR_ABERTOS[[#This Row],[SALDO_CONVERTIDO]])</f>
        <v>1845.72</v>
      </c>
      <c r="P23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29" t="s">
        <v>28</v>
      </c>
      <c r="R2329" t="s">
        <v>4637</v>
      </c>
      <c r="S2329" s="1">
        <v>42557</v>
      </c>
      <c r="T2329" t="s">
        <v>4638</v>
      </c>
      <c r="U2329" s="3">
        <v>3.3532999999999999</v>
      </c>
      <c r="V2329" s="2">
        <f>Tabela_padrão__GM_CONTAS_PAGAR_ABERTOS[[#This Row],[PTAX DESEMB]]*Tabela_padrão__GM_CONTAS_PAGAR_ABERTOS[[#This Row],[VALOR_DOCUM]]</f>
        <v>6189.2528759999996</v>
      </c>
    </row>
    <row r="2330" spans="1:22" hidden="1" x14ac:dyDescent="0.2">
      <c r="A2330" t="s">
        <v>709</v>
      </c>
      <c r="B2330" t="s">
        <v>710</v>
      </c>
      <c r="C2330" s="1">
        <v>42555</v>
      </c>
      <c r="D2330" t="s">
        <v>610</v>
      </c>
      <c r="E2330">
        <v>13130011</v>
      </c>
      <c r="F2330" t="s">
        <v>4639</v>
      </c>
      <c r="G2330" s="4">
        <v>42563</v>
      </c>
      <c r="H2330" t="s">
        <v>21</v>
      </c>
      <c r="I2330" s="2">
        <v>367.05</v>
      </c>
      <c r="J2330">
        <v>0</v>
      </c>
      <c r="K2330" s="2">
        <v>367.05</v>
      </c>
      <c r="L2330" s="3">
        <v>1</v>
      </c>
      <c r="M2330" s="2">
        <v>367.05</v>
      </c>
      <c r="N2330" s="3">
        <f t="array" ref="N2330">$D$4</f>
        <v>3.55</v>
      </c>
      <c r="O2330" s="2">
        <f t="array" ref="O2330">IF(Tabela_padrão__GM_CONTAS_PAGAR_ABERTOS[[#This Row],[SIGLA_MOEDA]]="US$",Tabela_padrão__GM_CONTAS_PAGAR_ABERTOS[[#This Row],[VALOR_DOCUM]]*$D$4,Tabela_padrão__GM_CONTAS_PAGAR_ABERTOS[[#This Row],[SALDO_CONVERTIDO]])</f>
        <v>367.05</v>
      </c>
      <c r="P23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0" t="s">
        <v>28</v>
      </c>
      <c r="R2330" t="s">
        <v>4640</v>
      </c>
      <c r="S2330" s="1">
        <v>42557</v>
      </c>
      <c r="T2330" t="s">
        <v>4641</v>
      </c>
      <c r="U2330" s="3">
        <v>3.2298</v>
      </c>
      <c r="V2330" s="2">
        <f>Tabela_padrão__GM_CONTAS_PAGAR_ABERTOS[[#This Row],[PTAX DESEMB]]*Tabela_padrão__GM_CONTAS_PAGAR_ABERTOS[[#This Row],[VALOR_DOCUM]]</f>
        <v>1185.49809</v>
      </c>
    </row>
    <row r="2331" spans="1:22" hidden="1" x14ac:dyDescent="0.2">
      <c r="A2331" t="s">
        <v>17</v>
      </c>
      <c r="B2331" t="s">
        <v>80</v>
      </c>
      <c r="C2331" s="1">
        <v>42556</v>
      </c>
      <c r="D2331" t="s">
        <v>4642</v>
      </c>
      <c r="E2331">
        <v>13101010</v>
      </c>
      <c r="F2331" t="s">
        <v>4643</v>
      </c>
      <c r="G2331" s="4">
        <v>42562</v>
      </c>
      <c r="H2331" t="s">
        <v>21</v>
      </c>
      <c r="I2331" s="2">
        <v>27539.200000000001</v>
      </c>
      <c r="J2331">
        <v>0</v>
      </c>
      <c r="K2331" s="2">
        <v>27539.200000000001</v>
      </c>
      <c r="L2331" s="3">
        <v>1</v>
      </c>
      <c r="M2331" s="2">
        <v>27539.200000000001</v>
      </c>
      <c r="N2331" s="3">
        <f t="array" ref="N2331">$D$4</f>
        <v>3.55</v>
      </c>
      <c r="O2331" s="2">
        <f t="array" ref="O2331">IF(Tabela_padrão__GM_CONTAS_PAGAR_ABERTOS[[#This Row],[SIGLA_MOEDA]]="US$",Tabela_padrão__GM_CONTAS_PAGAR_ABERTOS[[#This Row],[VALOR_DOCUM]]*$D$4,Tabela_padrão__GM_CONTAS_PAGAR_ABERTOS[[#This Row],[SALDO_CONVERTIDO]])</f>
        <v>27539.200000000001</v>
      </c>
      <c r="P23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1" t="s">
        <v>28</v>
      </c>
      <c r="R2331" t="s">
        <v>853</v>
      </c>
      <c r="S2331" s="1">
        <v>42557</v>
      </c>
      <c r="T2331" t="s">
        <v>4644</v>
      </c>
      <c r="U2331" s="3">
        <v>3.2480000000000002</v>
      </c>
      <c r="V2331" s="2">
        <f>Tabela_padrão__GM_CONTAS_PAGAR_ABERTOS[[#This Row],[PTAX DESEMB]]*Tabela_padrão__GM_CONTAS_PAGAR_ABERTOS[[#This Row],[VALOR_DOCUM]]</f>
        <v>89447.32160000001</v>
      </c>
    </row>
    <row r="2332" spans="1:22" hidden="1" x14ac:dyDescent="0.2">
      <c r="A2332" t="s">
        <v>17</v>
      </c>
      <c r="B2332" t="s">
        <v>25</v>
      </c>
      <c r="C2332" s="1">
        <v>42555</v>
      </c>
      <c r="D2332" t="s">
        <v>2617</v>
      </c>
      <c r="E2332">
        <v>13115016</v>
      </c>
      <c r="F2332" t="s">
        <v>4645</v>
      </c>
      <c r="G2332" s="4">
        <v>42569</v>
      </c>
      <c r="H2332" t="s">
        <v>21</v>
      </c>
      <c r="I2332" s="2">
        <v>387.3</v>
      </c>
      <c r="J2332">
        <v>0</v>
      </c>
      <c r="K2332" s="2">
        <v>387.3</v>
      </c>
      <c r="L2332" s="3">
        <v>1</v>
      </c>
      <c r="M2332" s="2">
        <v>387.3</v>
      </c>
      <c r="N2332" s="3">
        <f t="array" ref="N2332">$D$4</f>
        <v>3.55</v>
      </c>
      <c r="O2332" s="2">
        <f t="array" ref="O2332">IF(Tabela_padrão__GM_CONTAS_PAGAR_ABERTOS[[#This Row],[SIGLA_MOEDA]]="US$",Tabela_padrão__GM_CONTAS_PAGAR_ABERTOS[[#This Row],[VALOR_DOCUM]]*$D$4,Tabela_padrão__GM_CONTAS_PAGAR_ABERTOS[[#This Row],[SALDO_CONVERTIDO]])</f>
        <v>387.3</v>
      </c>
      <c r="P23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2" t="s">
        <v>28</v>
      </c>
      <c r="R2332" t="s">
        <v>1866</v>
      </c>
      <c r="S2332" s="1">
        <v>42557</v>
      </c>
      <c r="T2332" t="s">
        <v>4646</v>
      </c>
      <c r="U2332" s="3">
        <v>3.2298</v>
      </c>
      <c r="V2332" s="2">
        <f>Tabela_padrão__GM_CONTAS_PAGAR_ABERTOS[[#This Row],[PTAX DESEMB]]*Tabela_padrão__GM_CONTAS_PAGAR_ABERTOS[[#This Row],[VALOR_DOCUM]]</f>
        <v>1250.9015400000001</v>
      </c>
    </row>
    <row r="2333" spans="1:22" hidden="1" x14ac:dyDescent="0.2">
      <c r="A2333" t="s">
        <v>17</v>
      </c>
      <c r="B2333" t="s">
        <v>80</v>
      </c>
      <c r="C2333" s="1">
        <v>42543</v>
      </c>
      <c r="D2333" t="s">
        <v>1560</v>
      </c>
      <c r="E2333">
        <v>13115016</v>
      </c>
      <c r="F2333" t="s">
        <v>4647</v>
      </c>
      <c r="G2333" s="4">
        <v>42571</v>
      </c>
      <c r="H2333" t="s">
        <v>21</v>
      </c>
      <c r="I2333" s="2">
        <v>424</v>
      </c>
      <c r="J2333">
        <v>0</v>
      </c>
      <c r="K2333" s="2">
        <v>424</v>
      </c>
      <c r="L2333" s="3">
        <v>1</v>
      </c>
      <c r="M2333" s="2">
        <v>424</v>
      </c>
      <c r="N2333" s="3">
        <f t="array" ref="N2333">$D$4</f>
        <v>3.55</v>
      </c>
      <c r="O2333" s="2">
        <f t="array" ref="O2333">IF(Tabela_padrão__GM_CONTAS_PAGAR_ABERTOS[[#This Row],[SIGLA_MOEDA]]="US$",Tabela_padrão__GM_CONTAS_PAGAR_ABERTOS[[#This Row],[VALOR_DOCUM]]*$D$4,Tabela_padrão__GM_CONTAS_PAGAR_ABERTOS[[#This Row],[SALDO_CONVERTIDO]])</f>
        <v>424</v>
      </c>
      <c r="P23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3" t="s">
        <v>28</v>
      </c>
      <c r="R2333" t="s">
        <v>913</v>
      </c>
      <c r="S2333" s="1">
        <v>42557</v>
      </c>
      <c r="T2333" t="s">
        <v>4648</v>
      </c>
      <c r="U2333" s="3">
        <v>3.3896999999999999</v>
      </c>
      <c r="V2333" s="2">
        <f>Tabela_padrão__GM_CONTAS_PAGAR_ABERTOS[[#This Row],[PTAX DESEMB]]*Tabela_padrão__GM_CONTAS_PAGAR_ABERTOS[[#This Row],[VALOR_DOCUM]]</f>
        <v>1437.2328</v>
      </c>
    </row>
    <row r="2334" spans="1:22" hidden="1" x14ac:dyDescent="0.2">
      <c r="A2334" t="s">
        <v>17</v>
      </c>
      <c r="B2334" t="s">
        <v>80</v>
      </c>
      <c r="C2334" s="1">
        <v>42543</v>
      </c>
      <c r="D2334" t="s">
        <v>668</v>
      </c>
      <c r="E2334">
        <v>13115016</v>
      </c>
      <c r="F2334" t="s">
        <v>4649</v>
      </c>
      <c r="G2334" s="4">
        <v>42571</v>
      </c>
      <c r="H2334" t="s">
        <v>21</v>
      </c>
      <c r="I2334" s="2">
        <v>141.47999999999999</v>
      </c>
      <c r="J2334">
        <v>0</v>
      </c>
      <c r="K2334" s="2">
        <v>141.47999999999999</v>
      </c>
      <c r="L2334" s="3">
        <v>1</v>
      </c>
      <c r="M2334" s="2">
        <v>141.47999999999999</v>
      </c>
      <c r="N2334" s="3">
        <f t="array" ref="N2334">$D$4</f>
        <v>3.55</v>
      </c>
      <c r="O2334" s="2">
        <f t="array" ref="O2334">IF(Tabela_padrão__GM_CONTAS_PAGAR_ABERTOS[[#This Row],[SIGLA_MOEDA]]="US$",Tabela_padrão__GM_CONTAS_PAGAR_ABERTOS[[#This Row],[VALOR_DOCUM]]*$D$4,Tabela_padrão__GM_CONTAS_PAGAR_ABERTOS[[#This Row],[SALDO_CONVERTIDO]])</f>
        <v>141.47999999999999</v>
      </c>
      <c r="P23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4" t="s">
        <v>28</v>
      </c>
      <c r="R2334" t="s">
        <v>913</v>
      </c>
      <c r="S2334" s="1">
        <v>42557</v>
      </c>
      <c r="T2334" t="s">
        <v>4650</v>
      </c>
      <c r="U2334" s="3">
        <v>3.3896999999999999</v>
      </c>
      <c r="V2334" s="2">
        <f>Tabela_padrão__GM_CONTAS_PAGAR_ABERTOS[[#This Row],[PTAX DESEMB]]*Tabela_padrão__GM_CONTAS_PAGAR_ABERTOS[[#This Row],[VALOR_DOCUM]]</f>
        <v>479.57475599999998</v>
      </c>
    </row>
    <row r="2335" spans="1:22" hidden="1" x14ac:dyDescent="0.2">
      <c r="A2335" t="s">
        <v>17</v>
      </c>
      <c r="B2335" t="s">
        <v>18</v>
      </c>
      <c r="C2335" s="1">
        <v>42552</v>
      </c>
      <c r="D2335" t="s">
        <v>122</v>
      </c>
      <c r="E2335">
        <v>19105010</v>
      </c>
      <c r="F2335" t="s">
        <v>4651</v>
      </c>
      <c r="G2335" s="4">
        <v>42566</v>
      </c>
      <c r="H2335" t="s">
        <v>21</v>
      </c>
      <c r="I2335" s="2">
        <v>26843.88</v>
      </c>
      <c r="J2335">
        <v>0</v>
      </c>
      <c r="K2335" s="2">
        <v>26843.88</v>
      </c>
      <c r="L2335" s="3">
        <v>1</v>
      </c>
      <c r="M2335" s="2">
        <v>26843.88</v>
      </c>
      <c r="N2335" s="3">
        <f t="array" ref="N2335">$D$4</f>
        <v>3.55</v>
      </c>
      <c r="O2335" s="2">
        <f t="array" ref="O2335">IF(Tabela_padrão__GM_CONTAS_PAGAR_ABERTOS[[#This Row],[SIGLA_MOEDA]]="US$",Tabela_padrão__GM_CONTAS_PAGAR_ABERTOS[[#This Row],[VALOR_DOCUM]]*$D$4,Tabela_padrão__GM_CONTAS_PAGAR_ABERTOS[[#This Row],[SALDO_CONVERTIDO]])</f>
        <v>26843.88</v>
      </c>
      <c r="P23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5" t="s">
        <v>920</v>
      </c>
      <c r="R2335" t="s">
        <v>4652</v>
      </c>
      <c r="S2335" s="1">
        <v>42557</v>
      </c>
      <c r="T2335" t="s">
        <v>4653</v>
      </c>
      <c r="U2335" s="3">
        <v>3.2098</v>
      </c>
      <c r="V2335" s="2">
        <f>Tabela_padrão__GM_CONTAS_PAGAR_ABERTOS[[#This Row],[PTAX DESEMB]]*Tabela_padrão__GM_CONTAS_PAGAR_ABERTOS[[#This Row],[VALOR_DOCUM]]</f>
        <v>86163.486023999998</v>
      </c>
    </row>
    <row r="2336" spans="1:22" hidden="1" x14ac:dyDescent="0.2">
      <c r="A2336" t="s">
        <v>17</v>
      </c>
      <c r="B2336" t="s">
        <v>25</v>
      </c>
      <c r="C2336" s="1">
        <v>42552</v>
      </c>
      <c r="D2336" t="s">
        <v>4654</v>
      </c>
      <c r="E2336">
        <v>13115026</v>
      </c>
      <c r="F2336" t="s">
        <v>4655</v>
      </c>
      <c r="G2336" s="4">
        <v>42572</v>
      </c>
      <c r="H2336" t="s">
        <v>21</v>
      </c>
      <c r="I2336" s="2">
        <v>2390</v>
      </c>
      <c r="J2336">
        <v>0</v>
      </c>
      <c r="K2336" s="2">
        <v>2390</v>
      </c>
      <c r="L2336" s="3">
        <v>1</v>
      </c>
      <c r="M2336" s="2">
        <v>2390</v>
      </c>
      <c r="N2336" s="3">
        <f t="array" ref="N2336">$D$4</f>
        <v>3.55</v>
      </c>
      <c r="O2336" s="2">
        <f t="array" ref="O2336">IF(Tabela_padrão__GM_CONTAS_PAGAR_ABERTOS[[#This Row],[SIGLA_MOEDA]]="US$",Tabela_padrão__GM_CONTAS_PAGAR_ABERTOS[[#This Row],[VALOR_DOCUM]]*$D$4,Tabela_padrão__GM_CONTAS_PAGAR_ABERTOS[[#This Row],[SALDO_CONVERTIDO]])</f>
        <v>2390</v>
      </c>
      <c r="P23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6" t="s">
        <v>28</v>
      </c>
      <c r="R2336" t="s">
        <v>682</v>
      </c>
      <c r="S2336" s="1">
        <v>42557</v>
      </c>
      <c r="T2336" t="s">
        <v>4656</v>
      </c>
      <c r="U2336" s="3">
        <v>3.2098</v>
      </c>
      <c r="V2336" s="2">
        <f>Tabela_padrão__GM_CONTAS_PAGAR_ABERTOS[[#This Row],[PTAX DESEMB]]*Tabela_padrão__GM_CONTAS_PAGAR_ABERTOS[[#This Row],[VALOR_DOCUM]]</f>
        <v>7671.4219999999996</v>
      </c>
    </row>
    <row r="2337" spans="1:22" hidden="1" x14ac:dyDescent="0.2">
      <c r="A2337" t="s">
        <v>17</v>
      </c>
      <c r="B2337" t="s">
        <v>25</v>
      </c>
      <c r="C2337" s="1">
        <v>42552</v>
      </c>
      <c r="D2337" t="s">
        <v>3192</v>
      </c>
      <c r="E2337">
        <v>13115016</v>
      </c>
      <c r="F2337" t="s">
        <v>4657</v>
      </c>
      <c r="G2337" s="4">
        <v>42572</v>
      </c>
      <c r="H2337" t="s">
        <v>21</v>
      </c>
      <c r="I2337" s="2">
        <v>4882</v>
      </c>
      <c r="J2337">
        <v>0</v>
      </c>
      <c r="K2337" s="2">
        <v>4882</v>
      </c>
      <c r="L2337" s="3">
        <v>1</v>
      </c>
      <c r="M2337" s="2">
        <v>4882</v>
      </c>
      <c r="N2337" s="3">
        <f t="array" ref="N2337">$D$4</f>
        <v>3.55</v>
      </c>
      <c r="O2337" s="2">
        <f t="array" ref="O2337">IF(Tabela_padrão__GM_CONTAS_PAGAR_ABERTOS[[#This Row],[SIGLA_MOEDA]]="US$",Tabela_padrão__GM_CONTAS_PAGAR_ABERTOS[[#This Row],[VALOR_DOCUM]]*$D$4,Tabela_padrão__GM_CONTAS_PAGAR_ABERTOS[[#This Row],[SALDO_CONVERTIDO]])</f>
        <v>4882</v>
      </c>
      <c r="P23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7" t="s">
        <v>28</v>
      </c>
      <c r="R2337" t="s">
        <v>4658</v>
      </c>
      <c r="S2337" s="1">
        <v>42557</v>
      </c>
      <c r="T2337" t="s">
        <v>4659</v>
      </c>
      <c r="U2337" s="3">
        <v>3.2098</v>
      </c>
      <c r="V2337" s="2">
        <f>Tabela_padrão__GM_CONTAS_PAGAR_ABERTOS[[#This Row],[PTAX DESEMB]]*Tabela_padrão__GM_CONTAS_PAGAR_ABERTOS[[#This Row],[VALOR_DOCUM]]</f>
        <v>15670.2436</v>
      </c>
    </row>
    <row r="2338" spans="1:22" hidden="1" x14ac:dyDescent="0.2">
      <c r="A2338" t="s">
        <v>17</v>
      </c>
      <c r="B2338" t="s">
        <v>881</v>
      </c>
      <c r="C2338" s="1">
        <v>42552</v>
      </c>
      <c r="D2338" t="s">
        <v>4660</v>
      </c>
      <c r="E2338">
        <v>13103001</v>
      </c>
      <c r="F2338" t="s">
        <v>4661</v>
      </c>
      <c r="G2338" s="4">
        <v>42568</v>
      </c>
      <c r="H2338" t="s">
        <v>21</v>
      </c>
      <c r="I2338" s="2">
        <v>16385</v>
      </c>
      <c r="J2338">
        <v>0</v>
      </c>
      <c r="K2338" s="2">
        <v>16385</v>
      </c>
      <c r="L2338" s="3">
        <v>1</v>
      </c>
      <c r="M2338" s="2">
        <v>16385</v>
      </c>
      <c r="N2338" s="3">
        <f t="array" ref="N2338">$D$4</f>
        <v>3.55</v>
      </c>
      <c r="O2338" s="2">
        <f t="array" ref="O2338">IF(Tabela_padrão__GM_CONTAS_PAGAR_ABERTOS[[#This Row],[SIGLA_MOEDA]]="US$",Tabela_padrão__GM_CONTAS_PAGAR_ABERTOS[[#This Row],[VALOR_DOCUM]]*$D$4,Tabela_padrão__GM_CONTAS_PAGAR_ABERTOS[[#This Row],[SALDO_CONVERTIDO]])</f>
        <v>16385</v>
      </c>
      <c r="P23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8" t="s">
        <v>28</v>
      </c>
      <c r="R2338" t="s">
        <v>4662</v>
      </c>
      <c r="S2338" s="1">
        <v>42557</v>
      </c>
      <c r="T2338" t="s">
        <v>4663</v>
      </c>
      <c r="U2338" s="3">
        <v>3.2098</v>
      </c>
      <c r="V2338" s="2">
        <f>Tabela_padrão__GM_CONTAS_PAGAR_ABERTOS[[#This Row],[PTAX DESEMB]]*Tabela_padrão__GM_CONTAS_PAGAR_ABERTOS[[#This Row],[VALOR_DOCUM]]</f>
        <v>52592.572999999997</v>
      </c>
    </row>
    <row r="2339" spans="1:22" hidden="1" x14ac:dyDescent="0.2">
      <c r="A2339" t="s">
        <v>17</v>
      </c>
      <c r="B2339" t="s">
        <v>25</v>
      </c>
      <c r="C2339" s="1">
        <v>42550</v>
      </c>
      <c r="D2339" t="s">
        <v>2934</v>
      </c>
      <c r="E2339">
        <v>13130013</v>
      </c>
      <c r="F2339" t="s">
        <v>4664</v>
      </c>
      <c r="G2339" s="4">
        <v>42600</v>
      </c>
      <c r="H2339" t="s">
        <v>21</v>
      </c>
      <c r="I2339" s="2">
        <v>167352</v>
      </c>
      <c r="J2339">
        <v>42173</v>
      </c>
      <c r="K2339" s="2">
        <v>125179</v>
      </c>
      <c r="L2339" s="3">
        <v>1</v>
      </c>
      <c r="M2339" s="2">
        <v>125179</v>
      </c>
      <c r="N2339" s="3">
        <f t="array" ref="N2339">$D$4</f>
        <v>3.55</v>
      </c>
      <c r="O2339" s="2">
        <f t="array" ref="O2339">IF(Tabela_padrão__GM_CONTAS_PAGAR_ABERTOS[[#This Row],[SIGLA_MOEDA]]="US$",Tabela_padrão__GM_CONTAS_PAGAR_ABERTOS[[#This Row],[VALOR_DOCUM]]*$D$4,Tabela_padrão__GM_CONTAS_PAGAR_ABERTOS[[#This Row],[SALDO_CONVERTIDO]])</f>
        <v>125179</v>
      </c>
      <c r="P23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39" t="s">
        <v>28</v>
      </c>
      <c r="R2339" t="s">
        <v>4665</v>
      </c>
      <c r="S2339" s="1">
        <v>42557</v>
      </c>
      <c r="T2339" t="s">
        <v>4666</v>
      </c>
      <c r="U2339" s="3">
        <v>3.3267000000000002</v>
      </c>
      <c r="V2339" s="2">
        <f>Tabela_padrão__GM_CONTAS_PAGAR_ABERTOS[[#This Row],[PTAX DESEMB]]*Tabela_padrão__GM_CONTAS_PAGAR_ABERTOS[[#This Row],[VALOR_DOCUM]]</f>
        <v>556729.89840000006</v>
      </c>
    </row>
    <row r="2340" spans="1:22" hidden="1" x14ac:dyDescent="0.2">
      <c r="A2340" t="s">
        <v>17</v>
      </c>
      <c r="B2340" t="s">
        <v>881</v>
      </c>
      <c r="C2340" s="1">
        <v>42535</v>
      </c>
      <c r="D2340" t="s">
        <v>591</v>
      </c>
      <c r="E2340">
        <v>13115016</v>
      </c>
      <c r="F2340" t="s">
        <v>4667</v>
      </c>
      <c r="G2340" s="4">
        <v>42566</v>
      </c>
      <c r="H2340" t="s">
        <v>21</v>
      </c>
      <c r="I2340" s="2">
        <v>227.52</v>
      </c>
      <c r="J2340">
        <v>0</v>
      </c>
      <c r="K2340" s="2">
        <v>227.52</v>
      </c>
      <c r="L2340" s="3">
        <v>1</v>
      </c>
      <c r="M2340" s="2">
        <v>227.52</v>
      </c>
      <c r="N2340" s="3">
        <f t="array" ref="N2340">$D$4</f>
        <v>3.55</v>
      </c>
      <c r="O2340" s="2">
        <f t="array" ref="O2340">IF(Tabela_padrão__GM_CONTAS_PAGAR_ABERTOS[[#This Row],[SIGLA_MOEDA]]="US$",Tabela_padrão__GM_CONTAS_PAGAR_ABERTOS[[#This Row],[VALOR_DOCUM]]*$D$4,Tabela_padrão__GM_CONTAS_PAGAR_ABERTOS[[#This Row],[SALDO_CONVERTIDO]])</f>
        <v>227.52</v>
      </c>
      <c r="P23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0" t="s">
        <v>28</v>
      </c>
      <c r="R2340" t="s">
        <v>3215</v>
      </c>
      <c r="S2340" s="1">
        <v>42557</v>
      </c>
      <c r="T2340" t="s">
        <v>4668</v>
      </c>
      <c r="U2340" s="3">
        <v>3.4533</v>
      </c>
      <c r="V2340" s="2">
        <f>Tabela_padrão__GM_CONTAS_PAGAR_ABERTOS[[#This Row],[PTAX DESEMB]]*Tabela_padrão__GM_CONTAS_PAGAR_ABERTOS[[#This Row],[VALOR_DOCUM]]</f>
        <v>785.69481600000006</v>
      </c>
    </row>
    <row r="2341" spans="1:22" hidden="1" x14ac:dyDescent="0.2">
      <c r="A2341" t="s">
        <v>17</v>
      </c>
      <c r="B2341" t="s">
        <v>881</v>
      </c>
      <c r="C2341" s="1">
        <v>42535</v>
      </c>
      <c r="D2341" t="s">
        <v>591</v>
      </c>
      <c r="E2341">
        <v>13115016</v>
      </c>
      <c r="F2341" t="s">
        <v>4669</v>
      </c>
      <c r="G2341" s="4">
        <v>42566</v>
      </c>
      <c r="H2341" t="s">
        <v>21</v>
      </c>
      <c r="I2341" s="2">
        <v>191.52</v>
      </c>
      <c r="J2341">
        <v>0</v>
      </c>
      <c r="K2341" s="2">
        <v>191.52</v>
      </c>
      <c r="L2341" s="3">
        <v>1</v>
      </c>
      <c r="M2341" s="2">
        <v>191.52</v>
      </c>
      <c r="N2341" s="3">
        <f t="array" ref="N2341">$D$4</f>
        <v>3.55</v>
      </c>
      <c r="O2341" s="2">
        <f t="array" ref="O2341">IF(Tabela_padrão__GM_CONTAS_PAGAR_ABERTOS[[#This Row],[SIGLA_MOEDA]]="US$",Tabela_padrão__GM_CONTAS_PAGAR_ABERTOS[[#This Row],[VALOR_DOCUM]]*$D$4,Tabela_padrão__GM_CONTAS_PAGAR_ABERTOS[[#This Row],[SALDO_CONVERTIDO]])</f>
        <v>191.52</v>
      </c>
      <c r="P23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1" t="s">
        <v>28</v>
      </c>
      <c r="R2341" t="s">
        <v>2291</v>
      </c>
      <c r="S2341" s="1">
        <v>42557</v>
      </c>
      <c r="T2341" t="s">
        <v>4670</v>
      </c>
      <c r="U2341" s="3">
        <v>3.4533</v>
      </c>
      <c r="V2341" s="2">
        <f>Tabela_padrão__GM_CONTAS_PAGAR_ABERTOS[[#This Row],[PTAX DESEMB]]*Tabela_padrão__GM_CONTAS_PAGAR_ABERTOS[[#This Row],[VALOR_DOCUM]]</f>
        <v>661.37601600000005</v>
      </c>
    </row>
    <row r="2342" spans="1:22" hidden="1" x14ac:dyDescent="0.2">
      <c r="A2342" t="s">
        <v>17</v>
      </c>
      <c r="B2342" t="s">
        <v>25</v>
      </c>
      <c r="C2342" s="1">
        <v>42541</v>
      </c>
      <c r="D2342" t="s">
        <v>3184</v>
      </c>
      <c r="E2342">
        <v>13115016</v>
      </c>
      <c r="F2342" t="s">
        <v>4671</v>
      </c>
      <c r="G2342" s="4">
        <v>42566</v>
      </c>
      <c r="H2342" t="s">
        <v>21</v>
      </c>
      <c r="I2342" s="2">
        <v>1272.1500000000001</v>
      </c>
      <c r="J2342">
        <v>0</v>
      </c>
      <c r="K2342" s="2">
        <v>1272.1500000000001</v>
      </c>
      <c r="L2342" s="3">
        <v>1</v>
      </c>
      <c r="M2342" s="2">
        <v>1272.1500000000001</v>
      </c>
      <c r="N2342" s="3">
        <f t="array" ref="N2342">$D$4</f>
        <v>3.55</v>
      </c>
      <c r="O2342" s="2">
        <f t="array" ref="O2342">IF(Tabela_padrão__GM_CONTAS_PAGAR_ABERTOS[[#This Row],[SIGLA_MOEDA]]="US$",Tabela_padrão__GM_CONTAS_PAGAR_ABERTOS[[#This Row],[VALOR_DOCUM]]*$D$4,Tabela_padrão__GM_CONTAS_PAGAR_ABERTOS[[#This Row],[SALDO_CONVERTIDO]])</f>
        <v>1272.1500000000001</v>
      </c>
      <c r="P23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2" t="s">
        <v>28</v>
      </c>
      <c r="R2342" t="s">
        <v>4672</v>
      </c>
      <c r="S2342" s="1">
        <v>42557</v>
      </c>
      <c r="T2342" t="s">
        <v>4673</v>
      </c>
      <c r="U2342" s="3">
        <v>3.4371999999999998</v>
      </c>
      <c r="V2342" s="2">
        <f>Tabela_padrão__GM_CONTAS_PAGAR_ABERTOS[[#This Row],[PTAX DESEMB]]*Tabela_padrão__GM_CONTAS_PAGAR_ABERTOS[[#This Row],[VALOR_DOCUM]]</f>
        <v>4372.6339800000005</v>
      </c>
    </row>
    <row r="2343" spans="1:22" hidden="1" x14ac:dyDescent="0.2">
      <c r="A2343" t="s">
        <v>17</v>
      </c>
      <c r="B2343" t="s">
        <v>80</v>
      </c>
      <c r="C2343" s="1">
        <v>42555</v>
      </c>
      <c r="D2343" t="s">
        <v>610</v>
      </c>
      <c r="E2343">
        <v>13115006</v>
      </c>
      <c r="F2343" t="s">
        <v>4674</v>
      </c>
      <c r="G2343" s="4">
        <v>42563</v>
      </c>
      <c r="H2343" t="s">
        <v>21</v>
      </c>
      <c r="I2343" s="2">
        <v>951</v>
      </c>
      <c r="J2343">
        <v>0</v>
      </c>
      <c r="K2343" s="2">
        <v>951</v>
      </c>
      <c r="L2343" s="3">
        <v>1</v>
      </c>
      <c r="M2343" s="2">
        <v>951</v>
      </c>
      <c r="N2343" s="3">
        <f t="array" ref="N2343">$D$4</f>
        <v>3.55</v>
      </c>
      <c r="O2343" s="2">
        <f t="array" ref="O2343">IF(Tabela_padrão__GM_CONTAS_PAGAR_ABERTOS[[#This Row],[SIGLA_MOEDA]]="US$",Tabela_padrão__GM_CONTAS_PAGAR_ABERTOS[[#This Row],[VALOR_DOCUM]]*$D$4,Tabela_padrão__GM_CONTAS_PAGAR_ABERTOS[[#This Row],[SALDO_CONVERTIDO]])</f>
        <v>951</v>
      </c>
      <c r="P23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3" t="s">
        <v>28</v>
      </c>
      <c r="R2343" t="s">
        <v>4675</v>
      </c>
      <c r="S2343" s="1">
        <v>42557</v>
      </c>
      <c r="T2343" t="s">
        <v>4676</v>
      </c>
      <c r="U2343" s="3">
        <v>3.2298</v>
      </c>
      <c r="V2343" s="2">
        <f>Tabela_padrão__GM_CONTAS_PAGAR_ABERTOS[[#This Row],[PTAX DESEMB]]*Tabela_padrão__GM_CONTAS_PAGAR_ABERTOS[[#This Row],[VALOR_DOCUM]]</f>
        <v>3071.5398</v>
      </c>
    </row>
    <row r="2344" spans="1:22" hidden="1" x14ac:dyDescent="0.2">
      <c r="A2344" t="s">
        <v>17</v>
      </c>
      <c r="B2344" t="s">
        <v>18</v>
      </c>
      <c r="C2344" s="1">
        <v>42551</v>
      </c>
      <c r="D2344" t="s">
        <v>285</v>
      </c>
      <c r="E2344">
        <v>19105029</v>
      </c>
      <c r="F2344" t="s">
        <v>4677</v>
      </c>
      <c r="G2344" s="4">
        <v>42563</v>
      </c>
      <c r="H2344" t="s">
        <v>21</v>
      </c>
      <c r="I2344" s="2">
        <v>13464</v>
      </c>
      <c r="J2344">
        <v>0</v>
      </c>
      <c r="K2344" s="2">
        <v>13464</v>
      </c>
      <c r="L2344" s="3">
        <v>1</v>
      </c>
      <c r="M2344" s="2">
        <v>13464</v>
      </c>
      <c r="N2344" s="3">
        <f t="array" ref="N2344">$D$4</f>
        <v>3.55</v>
      </c>
      <c r="O2344" s="2">
        <f t="array" ref="O2344">IF(Tabela_padrão__GM_CONTAS_PAGAR_ABERTOS[[#This Row],[SIGLA_MOEDA]]="US$",Tabela_padrão__GM_CONTAS_PAGAR_ABERTOS[[#This Row],[VALOR_DOCUM]]*$D$4,Tabela_padrão__GM_CONTAS_PAGAR_ABERTOS[[#This Row],[SALDO_CONVERTIDO]])</f>
        <v>13464</v>
      </c>
      <c r="P23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4" t="s">
        <v>338</v>
      </c>
      <c r="R2344" t="s">
        <v>4678</v>
      </c>
      <c r="S2344" s="1">
        <v>42557</v>
      </c>
      <c r="T2344" t="s">
        <v>4679</v>
      </c>
      <c r="U2344" s="3">
        <v>3.2435</v>
      </c>
      <c r="V2344" s="2">
        <f>Tabela_padrão__GM_CONTAS_PAGAR_ABERTOS[[#This Row],[PTAX DESEMB]]*Tabela_padrão__GM_CONTAS_PAGAR_ABERTOS[[#This Row],[VALOR_DOCUM]]</f>
        <v>43670.484000000004</v>
      </c>
    </row>
    <row r="2345" spans="1:22" hidden="1" x14ac:dyDescent="0.2">
      <c r="A2345" t="s">
        <v>17</v>
      </c>
      <c r="B2345" t="s">
        <v>80</v>
      </c>
      <c r="C2345" s="1">
        <v>42535</v>
      </c>
      <c r="D2345" t="s">
        <v>668</v>
      </c>
      <c r="E2345">
        <v>13115016</v>
      </c>
      <c r="F2345" t="s">
        <v>4680</v>
      </c>
      <c r="G2345" s="4">
        <v>42564</v>
      </c>
      <c r="H2345" t="s">
        <v>21</v>
      </c>
      <c r="I2345" s="2">
        <v>164.74</v>
      </c>
      <c r="J2345">
        <v>0</v>
      </c>
      <c r="K2345" s="2">
        <v>164.74</v>
      </c>
      <c r="L2345" s="3">
        <v>1</v>
      </c>
      <c r="M2345" s="2">
        <v>164.74</v>
      </c>
      <c r="N2345" s="3">
        <f t="array" ref="N2345">$D$4</f>
        <v>3.55</v>
      </c>
      <c r="O2345" s="2">
        <f t="array" ref="O2345">IF(Tabela_padrão__GM_CONTAS_PAGAR_ABERTOS[[#This Row],[SIGLA_MOEDA]]="US$",Tabela_padrão__GM_CONTAS_PAGAR_ABERTOS[[#This Row],[VALOR_DOCUM]]*$D$4,Tabela_padrão__GM_CONTAS_PAGAR_ABERTOS[[#This Row],[SALDO_CONVERTIDO]])</f>
        <v>164.74</v>
      </c>
      <c r="P23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5" t="s">
        <v>28</v>
      </c>
      <c r="R2345" t="s">
        <v>4681</v>
      </c>
      <c r="S2345" s="1">
        <v>42557</v>
      </c>
      <c r="T2345" t="s">
        <v>4682</v>
      </c>
      <c r="U2345" s="3">
        <v>3.4533</v>
      </c>
      <c r="V2345" s="2">
        <f>Tabela_padrão__GM_CONTAS_PAGAR_ABERTOS[[#This Row],[PTAX DESEMB]]*Tabela_padrão__GM_CONTAS_PAGAR_ABERTOS[[#This Row],[VALOR_DOCUM]]</f>
        <v>568.89664200000004</v>
      </c>
    </row>
    <row r="2346" spans="1:22" hidden="1" x14ac:dyDescent="0.2">
      <c r="A2346" t="s">
        <v>17</v>
      </c>
      <c r="B2346" t="s">
        <v>25</v>
      </c>
      <c r="C2346" s="1">
        <v>42551</v>
      </c>
      <c r="D2346" t="s">
        <v>4683</v>
      </c>
      <c r="E2346">
        <v>13115016</v>
      </c>
      <c r="F2346" t="s">
        <v>4684</v>
      </c>
      <c r="G2346" s="4">
        <v>42558</v>
      </c>
      <c r="H2346" t="s">
        <v>21</v>
      </c>
      <c r="I2346" s="2">
        <v>92.79</v>
      </c>
      <c r="J2346">
        <v>0</v>
      </c>
      <c r="K2346" s="2">
        <v>92.79</v>
      </c>
      <c r="L2346" s="3">
        <v>1</v>
      </c>
      <c r="M2346" s="2">
        <v>92.79</v>
      </c>
      <c r="N2346" s="3">
        <f t="array" ref="N2346">$D$4</f>
        <v>3.55</v>
      </c>
      <c r="O2346" s="2">
        <f t="array" ref="O2346">IF(Tabela_padrão__GM_CONTAS_PAGAR_ABERTOS[[#This Row],[SIGLA_MOEDA]]="US$",Tabela_padrão__GM_CONTAS_PAGAR_ABERTOS[[#This Row],[VALOR_DOCUM]]*$D$4,Tabela_padrão__GM_CONTAS_PAGAR_ABERTOS[[#This Row],[SALDO_CONVERTIDO]])</f>
        <v>92.79</v>
      </c>
      <c r="P23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6" t="s">
        <v>28</v>
      </c>
      <c r="R2346" t="s">
        <v>4685</v>
      </c>
      <c r="S2346" s="1">
        <v>42557</v>
      </c>
      <c r="T2346" t="s">
        <v>4686</v>
      </c>
      <c r="U2346" s="3">
        <v>3.2435</v>
      </c>
      <c r="V2346" s="2">
        <f>Tabela_padrão__GM_CONTAS_PAGAR_ABERTOS[[#This Row],[PTAX DESEMB]]*Tabela_padrão__GM_CONTAS_PAGAR_ABERTOS[[#This Row],[VALOR_DOCUM]]</f>
        <v>300.96436500000004</v>
      </c>
    </row>
    <row r="2347" spans="1:22" hidden="1" x14ac:dyDescent="0.2">
      <c r="A2347" t="s">
        <v>17</v>
      </c>
      <c r="B2347" t="s">
        <v>25</v>
      </c>
      <c r="C2347" s="1">
        <v>42551</v>
      </c>
      <c r="D2347" t="s">
        <v>1634</v>
      </c>
      <c r="E2347">
        <v>13115014</v>
      </c>
      <c r="F2347" t="s">
        <v>4687</v>
      </c>
      <c r="G2347" s="4">
        <v>42568</v>
      </c>
      <c r="H2347" t="s">
        <v>21</v>
      </c>
      <c r="I2347" s="2">
        <v>239.44</v>
      </c>
      <c r="J2347">
        <v>0</v>
      </c>
      <c r="K2347" s="2">
        <v>239.44</v>
      </c>
      <c r="L2347" s="3">
        <v>1</v>
      </c>
      <c r="M2347" s="2">
        <v>239.44</v>
      </c>
      <c r="N2347" s="3">
        <f t="array" ref="N2347">$D$4</f>
        <v>3.55</v>
      </c>
      <c r="O2347" s="2">
        <f t="array" ref="O2347">IF(Tabela_padrão__GM_CONTAS_PAGAR_ABERTOS[[#This Row],[SIGLA_MOEDA]]="US$",Tabela_padrão__GM_CONTAS_PAGAR_ABERTOS[[#This Row],[VALOR_DOCUM]]*$D$4,Tabela_padrão__GM_CONTAS_PAGAR_ABERTOS[[#This Row],[SALDO_CONVERTIDO]])</f>
        <v>239.44</v>
      </c>
      <c r="P23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7" t="s">
        <v>28</v>
      </c>
      <c r="R2347" t="s">
        <v>3120</v>
      </c>
      <c r="S2347" s="1">
        <v>42557</v>
      </c>
      <c r="T2347" t="s">
        <v>4688</v>
      </c>
      <c r="U2347" s="3">
        <v>3.2435</v>
      </c>
      <c r="V2347" s="2">
        <f>Tabela_padrão__GM_CONTAS_PAGAR_ABERTOS[[#This Row],[PTAX DESEMB]]*Tabela_padrão__GM_CONTAS_PAGAR_ABERTOS[[#This Row],[VALOR_DOCUM]]</f>
        <v>776.62364000000002</v>
      </c>
    </row>
    <row r="2348" spans="1:22" hidden="1" x14ac:dyDescent="0.2">
      <c r="A2348" t="s">
        <v>17</v>
      </c>
      <c r="B2348" t="s">
        <v>25</v>
      </c>
      <c r="C2348" s="1">
        <v>42551</v>
      </c>
      <c r="D2348" t="s">
        <v>1713</v>
      </c>
      <c r="E2348">
        <v>13115016</v>
      </c>
      <c r="F2348" t="s">
        <v>4689</v>
      </c>
      <c r="G2348" s="4">
        <v>42566</v>
      </c>
      <c r="H2348" t="s">
        <v>21</v>
      </c>
      <c r="I2348" s="2">
        <v>1200</v>
      </c>
      <c r="J2348">
        <v>0</v>
      </c>
      <c r="K2348" s="2">
        <v>1200</v>
      </c>
      <c r="L2348" s="3">
        <v>1</v>
      </c>
      <c r="M2348" s="2">
        <v>1200</v>
      </c>
      <c r="N2348" s="3">
        <f t="array" ref="N2348">$D$4</f>
        <v>3.55</v>
      </c>
      <c r="O2348" s="2">
        <f t="array" ref="O2348">IF(Tabela_padrão__GM_CONTAS_PAGAR_ABERTOS[[#This Row],[SIGLA_MOEDA]]="US$",Tabela_padrão__GM_CONTAS_PAGAR_ABERTOS[[#This Row],[VALOR_DOCUM]]*$D$4,Tabela_padrão__GM_CONTAS_PAGAR_ABERTOS[[#This Row],[SALDO_CONVERTIDO]])</f>
        <v>1200</v>
      </c>
      <c r="P23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8" t="s">
        <v>28</v>
      </c>
      <c r="R2348" t="s">
        <v>2371</v>
      </c>
      <c r="S2348" s="1">
        <v>42557</v>
      </c>
      <c r="T2348" t="s">
        <v>4690</v>
      </c>
      <c r="U2348" s="3">
        <v>3.2435</v>
      </c>
      <c r="V2348" s="2">
        <f>Tabela_padrão__GM_CONTAS_PAGAR_ABERTOS[[#This Row],[PTAX DESEMB]]*Tabela_padrão__GM_CONTAS_PAGAR_ABERTOS[[#This Row],[VALOR_DOCUM]]</f>
        <v>3892.2000000000003</v>
      </c>
    </row>
    <row r="2349" spans="1:22" hidden="1" x14ac:dyDescent="0.2">
      <c r="A2349" t="s">
        <v>17</v>
      </c>
      <c r="B2349" t="s">
        <v>25</v>
      </c>
      <c r="C2349" s="1">
        <v>42551</v>
      </c>
      <c r="D2349" t="s">
        <v>642</v>
      </c>
      <c r="E2349">
        <v>13115016</v>
      </c>
      <c r="F2349" t="s">
        <v>4691</v>
      </c>
      <c r="G2349" s="4">
        <v>42566</v>
      </c>
      <c r="H2349" t="s">
        <v>21</v>
      </c>
      <c r="I2349" s="2">
        <v>3397.26</v>
      </c>
      <c r="J2349">
        <v>0</v>
      </c>
      <c r="K2349" s="2">
        <v>3397.26</v>
      </c>
      <c r="L2349" s="3">
        <v>1</v>
      </c>
      <c r="M2349" s="2">
        <v>3397.26</v>
      </c>
      <c r="N2349" s="3">
        <f t="array" ref="N2349">$D$4</f>
        <v>3.55</v>
      </c>
      <c r="O2349" s="2">
        <f t="array" ref="O2349">IF(Tabela_padrão__GM_CONTAS_PAGAR_ABERTOS[[#This Row],[SIGLA_MOEDA]]="US$",Tabela_padrão__GM_CONTAS_PAGAR_ABERTOS[[#This Row],[VALOR_DOCUM]]*$D$4,Tabela_padrão__GM_CONTAS_PAGAR_ABERTOS[[#This Row],[SALDO_CONVERTIDO]])</f>
        <v>3397.26</v>
      </c>
      <c r="P23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49" t="s">
        <v>28</v>
      </c>
      <c r="R2349" t="s">
        <v>716</v>
      </c>
      <c r="S2349" s="1">
        <v>42557</v>
      </c>
      <c r="T2349" t="s">
        <v>4692</v>
      </c>
      <c r="U2349" s="3">
        <v>3.2435</v>
      </c>
      <c r="V2349" s="2">
        <f>Tabela_padrão__GM_CONTAS_PAGAR_ABERTOS[[#This Row],[PTAX DESEMB]]*Tabela_padrão__GM_CONTAS_PAGAR_ABERTOS[[#This Row],[VALOR_DOCUM]]</f>
        <v>11019.01281</v>
      </c>
    </row>
    <row r="2350" spans="1:22" hidden="1" x14ac:dyDescent="0.2">
      <c r="A2350" t="s">
        <v>17</v>
      </c>
      <c r="B2350" t="s">
        <v>25</v>
      </c>
      <c r="C2350" s="1">
        <v>42551</v>
      </c>
      <c r="D2350" t="s">
        <v>642</v>
      </c>
      <c r="E2350">
        <v>13115016</v>
      </c>
      <c r="F2350" t="s">
        <v>4693</v>
      </c>
      <c r="G2350" s="4">
        <v>42566</v>
      </c>
      <c r="H2350" t="s">
        <v>21</v>
      </c>
      <c r="I2350" s="2">
        <v>1898.5</v>
      </c>
      <c r="J2350">
        <v>0</v>
      </c>
      <c r="K2350" s="2">
        <v>1898.5</v>
      </c>
      <c r="L2350" s="3">
        <v>1</v>
      </c>
      <c r="M2350" s="2">
        <v>1898.5</v>
      </c>
      <c r="N2350" s="3">
        <f t="array" ref="N2350">$D$4</f>
        <v>3.55</v>
      </c>
      <c r="O2350" s="2">
        <f t="array" ref="O2350">IF(Tabela_padrão__GM_CONTAS_PAGAR_ABERTOS[[#This Row],[SIGLA_MOEDA]]="US$",Tabela_padrão__GM_CONTAS_PAGAR_ABERTOS[[#This Row],[VALOR_DOCUM]]*$D$4,Tabela_padrão__GM_CONTAS_PAGAR_ABERTOS[[#This Row],[SALDO_CONVERTIDO]])</f>
        <v>1898.5</v>
      </c>
      <c r="P23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0" t="s">
        <v>28</v>
      </c>
      <c r="R2350" t="s">
        <v>4694</v>
      </c>
      <c r="S2350" s="1">
        <v>42557</v>
      </c>
      <c r="T2350" t="s">
        <v>4695</v>
      </c>
      <c r="U2350" s="3">
        <v>3.2435</v>
      </c>
      <c r="V2350" s="2">
        <f>Tabela_padrão__GM_CONTAS_PAGAR_ABERTOS[[#This Row],[PTAX DESEMB]]*Tabela_padrão__GM_CONTAS_PAGAR_ABERTOS[[#This Row],[VALOR_DOCUM]]</f>
        <v>6157.7847499999998</v>
      </c>
    </row>
    <row r="2351" spans="1:22" hidden="1" x14ac:dyDescent="0.2">
      <c r="A2351" t="s">
        <v>17</v>
      </c>
      <c r="B2351" t="s">
        <v>18</v>
      </c>
      <c r="C2351" s="1">
        <v>42556</v>
      </c>
      <c r="D2351" t="s">
        <v>1810</v>
      </c>
      <c r="E2351">
        <v>13115016</v>
      </c>
      <c r="F2351" t="s">
        <v>4696</v>
      </c>
      <c r="G2351" s="4">
        <v>42562</v>
      </c>
      <c r="H2351" t="s">
        <v>21</v>
      </c>
      <c r="I2351" s="2">
        <v>17</v>
      </c>
      <c r="J2351">
        <v>0</v>
      </c>
      <c r="K2351" s="2">
        <v>17</v>
      </c>
      <c r="L2351" s="3">
        <v>1</v>
      </c>
      <c r="M2351" s="2">
        <v>17</v>
      </c>
      <c r="N2351" s="3">
        <f t="array" ref="N2351">$D$4</f>
        <v>3.55</v>
      </c>
      <c r="O2351" s="2">
        <f t="array" ref="O2351">IF(Tabela_padrão__GM_CONTAS_PAGAR_ABERTOS[[#This Row],[SIGLA_MOEDA]]="US$",Tabela_padrão__GM_CONTAS_PAGAR_ABERTOS[[#This Row],[VALOR_DOCUM]]*$D$4,Tabela_padrão__GM_CONTAS_PAGAR_ABERTOS[[#This Row],[SALDO_CONVERTIDO]])</f>
        <v>17</v>
      </c>
      <c r="P23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1" t="s">
        <v>28</v>
      </c>
      <c r="R2351" t="s">
        <v>4697</v>
      </c>
      <c r="S2351" s="1">
        <v>42557</v>
      </c>
      <c r="T2351" t="s">
        <v>4698</v>
      </c>
      <c r="U2351" s="3">
        <v>3.2480000000000002</v>
      </c>
      <c r="V2351" s="2">
        <f>Tabela_padrão__GM_CONTAS_PAGAR_ABERTOS[[#This Row],[PTAX DESEMB]]*Tabela_padrão__GM_CONTAS_PAGAR_ABERTOS[[#This Row],[VALOR_DOCUM]]</f>
        <v>55.216000000000001</v>
      </c>
    </row>
    <row r="2352" spans="1:22" hidden="1" x14ac:dyDescent="0.2">
      <c r="A2352" t="s">
        <v>17</v>
      </c>
      <c r="B2352" t="s">
        <v>160</v>
      </c>
      <c r="C2352" s="1">
        <v>42551</v>
      </c>
      <c r="D2352" t="s">
        <v>746</v>
      </c>
      <c r="E2352">
        <v>13115006</v>
      </c>
      <c r="F2352" t="s">
        <v>4699</v>
      </c>
      <c r="G2352" s="4">
        <v>42569</v>
      </c>
      <c r="H2352" t="s">
        <v>21</v>
      </c>
      <c r="I2352" s="2">
        <v>20.92</v>
      </c>
      <c r="J2352">
        <v>0</v>
      </c>
      <c r="K2352" s="2">
        <v>20.92</v>
      </c>
      <c r="L2352" s="3">
        <v>1</v>
      </c>
      <c r="M2352" s="2">
        <v>20.92</v>
      </c>
      <c r="N2352" s="3">
        <f t="array" ref="N2352">$D$4</f>
        <v>3.55</v>
      </c>
      <c r="O2352" s="2">
        <f t="array" ref="O2352">IF(Tabela_padrão__GM_CONTAS_PAGAR_ABERTOS[[#This Row],[SIGLA_MOEDA]]="US$",Tabela_padrão__GM_CONTAS_PAGAR_ABERTOS[[#This Row],[VALOR_DOCUM]]*$D$4,Tabela_padrão__GM_CONTAS_PAGAR_ABERTOS[[#This Row],[SALDO_CONVERTIDO]])</f>
        <v>20.92</v>
      </c>
      <c r="P23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2" t="s">
        <v>28</v>
      </c>
      <c r="R2352" t="s">
        <v>4700</v>
      </c>
      <c r="S2352" s="1">
        <v>42557</v>
      </c>
      <c r="T2352" t="s">
        <v>4701</v>
      </c>
      <c r="U2352" s="3">
        <v>3.2435</v>
      </c>
      <c r="V2352" s="2">
        <f>Tabela_padrão__GM_CONTAS_PAGAR_ABERTOS[[#This Row],[PTAX DESEMB]]*Tabela_padrão__GM_CONTAS_PAGAR_ABERTOS[[#This Row],[VALOR_DOCUM]]</f>
        <v>67.854020000000006</v>
      </c>
    </row>
    <row r="2353" spans="1:22" hidden="1" x14ac:dyDescent="0.2">
      <c r="A2353" t="s">
        <v>285</v>
      </c>
      <c r="B2353" t="s">
        <v>18</v>
      </c>
      <c r="C2353" s="1">
        <v>42551</v>
      </c>
      <c r="D2353" t="s">
        <v>4702</v>
      </c>
      <c r="E2353">
        <v>13106012</v>
      </c>
      <c r="F2353" t="s">
        <v>1840</v>
      </c>
      <c r="G2353" s="4">
        <v>42552</v>
      </c>
      <c r="H2353" t="s">
        <v>21</v>
      </c>
      <c r="I2353" s="2">
        <v>2803.65</v>
      </c>
      <c r="J2353">
        <v>0</v>
      </c>
      <c r="K2353" s="2">
        <v>2803.65</v>
      </c>
      <c r="L2353" s="3">
        <v>1</v>
      </c>
      <c r="M2353" s="2">
        <v>2803.65</v>
      </c>
      <c r="N2353" s="3">
        <f t="array" ref="N2353">$D$4</f>
        <v>3.55</v>
      </c>
      <c r="O2353" s="2">
        <f t="array" ref="O2353">IF(Tabela_padrão__GM_CONTAS_PAGAR_ABERTOS[[#This Row],[SIGLA_MOEDA]]="US$",Tabela_padrão__GM_CONTAS_PAGAR_ABERTOS[[#This Row],[VALOR_DOCUM]]*$D$4,Tabela_padrão__GM_CONTAS_PAGAR_ABERTOS[[#This Row],[SALDO_CONVERTIDO]])</f>
        <v>2803.65</v>
      </c>
      <c r="P23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3" t="s">
        <v>1841</v>
      </c>
      <c r="R2353" t="s">
        <v>4703</v>
      </c>
      <c r="S2353" s="1">
        <v>42557</v>
      </c>
      <c r="T2353" t="s">
        <v>4704</v>
      </c>
      <c r="U2353" s="3">
        <v>3.2435</v>
      </c>
      <c r="V2353" s="2">
        <f>Tabela_padrão__GM_CONTAS_PAGAR_ABERTOS[[#This Row],[PTAX DESEMB]]*Tabela_padrão__GM_CONTAS_PAGAR_ABERTOS[[#This Row],[VALOR_DOCUM]]</f>
        <v>9093.6387750000013</v>
      </c>
    </row>
    <row r="2354" spans="1:22" hidden="1" x14ac:dyDescent="0.2">
      <c r="A2354" t="s">
        <v>17</v>
      </c>
      <c r="B2354" t="s">
        <v>160</v>
      </c>
      <c r="C2354" s="1">
        <v>42555</v>
      </c>
      <c r="D2354" t="s">
        <v>4705</v>
      </c>
      <c r="E2354">
        <v>13101010</v>
      </c>
      <c r="F2354" t="s">
        <v>4706</v>
      </c>
      <c r="G2354" s="4">
        <v>42561</v>
      </c>
      <c r="H2354" t="s">
        <v>21</v>
      </c>
      <c r="I2354" s="2">
        <v>2120.9299999999998</v>
      </c>
      <c r="J2354">
        <v>0</v>
      </c>
      <c r="K2354" s="2">
        <v>2120.9299999999998</v>
      </c>
      <c r="L2354" s="3">
        <v>1</v>
      </c>
      <c r="M2354" s="2">
        <v>2120.9299999999998</v>
      </c>
      <c r="N2354" s="3">
        <f t="array" ref="N2354">$D$4</f>
        <v>3.55</v>
      </c>
      <c r="O2354" s="2">
        <f t="array" ref="O2354">IF(Tabela_padrão__GM_CONTAS_PAGAR_ABERTOS[[#This Row],[SIGLA_MOEDA]]="US$",Tabela_padrão__GM_CONTAS_PAGAR_ABERTOS[[#This Row],[VALOR_DOCUM]]*$D$4,Tabela_padrão__GM_CONTAS_PAGAR_ABERTOS[[#This Row],[SALDO_CONVERTIDO]])</f>
        <v>2120.9299999999998</v>
      </c>
      <c r="P23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4" t="s">
        <v>1846</v>
      </c>
      <c r="R2354" t="s">
        <v>4707</v>
      </c>
      <c r="S2354" s="1">
        <v>42557</v>
      </c>
      <c r="T2354" t="s">
        <v>4708</v>
      </c>
      <c r="U2354" s="3">
        <v>3.2298</v>
      </c>
      <c r="V2354" s="2">
        <f>Tabela_padrão__GM_CONTAS_PAGAR_ABERTOS[[#This Row],[PTAX DESEMB]]*Tabela_padrão__GM_CONTAS_PAGAR_ABERTOS[[#This Row],[VALOR_DOCUM]]</f>
        <v>6850.1797139999999</v>
      </c>
    </row>
    <row r="2355" spans="1:22" hidden="1" x14ac:dyDescent="0.2">
      <c r="A2355" t="s">
        <v>17</v>
      </c>
      <c r="B2355" t="s">
        <v>160</v>
      </c>
      <c r="C2355" s="1">
        <v>42555</v>
      </c>
      <c r="D2355" t="s">
        <v>4709</v>
      </c>
      <c r="E2355">
        <v>13101010</v>
      </c>
      <c r="F2355" t="s">
        <v>4710</v>
      </c>
      <c r="G2355" s="4">
        <v>42561</v>
      </c>
      <c r="H2355" t="s">
        <v>21</v>
      </c>
      <c r="I2355" s="2">
        <v>3382.47</v>
      </c>
      <c r="J2355">
        <v>0</v>
      </c>
      <c r="K2355" s="2">
        <v>3382.47</v>
      </c>
      <c r="L2355" s="3">
        <v>1</v>
      </c>
      <c r="M2355" s="2">
        <v>3382.47</v>
      </c>
      <c r="N2355" s="3">
        <f t="array" ref="N2355">$D$4</f>
        <v>3.55</v>
      </c>
      <c r="O2355" s="2">
        <f t="array" ref="O2355">IF(Tabela_padrão__GM_CONTAS_PAGAR_ABERTOS[[#This Row],[SIGLA_MOEDA]]="US$",Tabela_padrão__GM_CONTAS_PAGAR_ABERTOS[[#This Row],[VALOR_DOCUM]]*$D$4,Tabela_padrão__GM_CONTAS_PAGAR_ABERTOS[[#This Row],[SALDO_CONVERTIDO]])</f>
        <v>3382.47</v>
      </c>
      <c r="P23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5" t="s">
        <v>1846</v>
      </c>
      <c r="R2355" t="s">
        <v>4711</v>
      </c>
      <c r="S2355" s="1">
        <v>42557</v>
      </c>
      <c r="T2355" t="s">
        <v>4712</v>
      </c>
      <c r="U2355" s="3">
        <v>3.2298</v>
      </c>
      <c r="V2355" s="2">
        <f>Tabela_padrão__GM_CONTAS_PAGAR_ABERTOS[[#This Row],[PTAX DESEMB]]*Tabela_padrão__GM_CONTAS_PAGAR_ABERTOS[[#This Row],[VALOR_DOCUM]]</f>
        <v>10924.701605999999</v>
      </c>
    </row>
    <row r="2356" spans="1:22" hidden="1" x14ac:dyDescent="0.2">
      <c r="A2356" t="s">
        <v>17</v>
      </c>
      <c r="B2356" t="s">
        <v>160</v>
      </c>
      <c r="C2356" s="1">
        <v>42555</v>
      </c>
      <c r="D2356" t="s">
        <v>4713</v>
      </c>
      <c r="E2356">
        <v>13101010</v>
      </c>
      <c r="F2356" t="s">
        <v>4714</v>
      </c>
      <c r="G2356" s="4">
        <v>42561</v>
      </c>
      <c r="H2356" t="s">
        <v>21</v>
      </c>
      <c r="I2356" s="2">
        <v>4704.07</v>
      </c>
      <c r="J2356">
        <v>0</v>
      </c>
      <c r="K2356" s="2">
        <v>4704.07</v>
      </c>
      <c r="L2356" s="3">
        <v>1</v>
      </c>
      <c r="M2356" s="2">
        <v>4704.07</v>
      </c>
      <c r="N2356" s="3">
        <f t="array" ref="N2356">$D$4</f>
        <v>3.55</v>
      </c>
      <c r="O2356" s="2">
        <f t="array" ref="O2356">IF(Tabela_padrão__GM_CONTAS_PAGAR_ABERTOS[[#This Row],[SIGLA_MOEDA]]="US$",Tabela_padrão__GM_CONTAS_PAGAR_ABERTOS[[#This Row],[VALOR_DOCUM]]*$D$4,Tabela_padrão__GM_CONTAS_PAGAR_ABERTOS[[#This Row],[SALDO_CONVERTIDO]])</f>
        <v>4704.07</v>
      </c>
      <c r="P23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6" t="s">
        <v>1846</v>
      </c>
      <c r="R2356" t="s">
        <v>4711</v>
      </c>
      <c r="S2356" s="1">
        <v>42557</v>
      </c>
      <c r="T2356" t="s">
        <v>4715</v>
      </c>
      <c r="U2356" s="3">
        <v>3.2298</v>
      </c>
      <c r="V2356" s="2">
        <f>Tabela_padrão__GM_CONTAS_PAGAR_ABERTOS[[#This Row],[PTAX DESEMB]]*Tabela_padrão__GM_CONTAS_PAGAR_ABERTOS[[#This Row],[VALOR_DOCUM]]</f>
        <v>15193.205285999999</v>
      </c>
    </row>
    <row r="2357" spans="1:22" hidden="1" x14ac:dyDescent="0.2">
      <c r="A2357" t="s">
        <v>17</v>
      </c>
      <c r="B2357" t="s">
        <v>25</v>
      </c>
      <c r="C2357" s="1">
        <v>42535</v>
      </c>
      <c r="D2357" t="s">
        <v>655</v>
      </c>
      <c r="E2357">
        <v>13115016</v>
      </c>
      <c r="F2357" t="s">
        <v>4716</v>
      </c>
      <c r="G2357" s="4">
        <v>42561</v>
      </c>
      <c r="H2357" t="s">
        <v>21</v>
      </c>
      <c r="I2357" s="2">
        <v>448.94</v>
      </c>
      <c r="J2357">
        <v>0</v>
      </c>
      <c r="K2357" s="2">
        <v>448.94</v>
      </c>
      <c r="L2357" s="3">
        <v>1</v>
      </c>
      <c r="M2357" s="2">
        <v>448.94</v>
      </c>
      <c r="N2357" s="3">
        <f t="array" ref="N2357">$D$4</f>
        <v>3.55</v>
      </c>
      <c r="O2357" s="2">
        <f t="array" ref="O2357">IF(Tabela_padrão__GM_CONTAS_PAGAR_ABERTOS[[#This Row],[SIGLA_MOEDA]]="US$",Tabela_padrão__GM_CONTAS_PAGAR_ABERTOS[[#This Row],[VALOR_DOCUM]]*$D$4,Tabela_padrão__GM_CONTAS_PAGAR_ABERTOS[[#This Row],[SALDO_CONVERTIDO]])</f>
        <v>448.94</v>
      </c>
      <c r="P23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7" t="s">
        <v>28</v>
      </c>
      <c r="R2357" t="s">
        <v>657</v>
      </c>
      <c r="S2357" s="1">
        <v>42557</v>
      </c>
      <c r="T2357" t="s">
        <v>4717</v>
      </c>
      <c r="U2357" s="3">
        <v>3.4533</v>
      </c>
      <c r="V2357" s="2">
        <f>Tabela_padrão__GM_CONTAS_PAGAR_ABERTOS[[#This Row],[PTAX DESEMB]]*Tabela_padrão__GM_CONTAS_PAGAR_ABERTOS[[#This Row],[VALOR_DOCUM]]</f>
        <v>1550.3245019999999</v>
      </c>
    </row>
    <row r="2358" spans="1:22" hidden="1" x14ac:dyDescent="0.2">
      <c r="A2358" t="s">
        <v>17</v>
      </c>
      <c r="B2358" t="s">
        <v>25</v>
      </c>
      <c r="C2358" s="1">
        <v>42556</v>
      </c>
      <c r="D2358" t="s">
        <v>971</v>
      </c>
      <c r="E2358">
        <v>13130021</v>
      </c>
      <c r="F2358" t="s">
        <v>4718</v>
      </c>
      <c r="G2358" s="4">
        <v>42558</v>
      </c>
      <c r="H2358" t="s">
        <v>21</v>
      </c>
      <c r="I2358" s="2">
        <v>72.36</v>
      </c>
      <c r="J2358">
        <v>0</v>
      </c>
      <c r="K2358" s="2">
        <v>72.36</v>
      </c>
      <c r="L2358" s="3">
        <v>1</v>
      </c>
      <c r="M2358" s="2">
        <v>72.36</v>
      </c>
      <c r="N2358" s="3">
        <f t="array" ref="N2358">$D$4</f>
        <v>3.55</v>
      </c>
      <c r="O2358" s="2">
        <f t="array" ref="O2358">IF(Tabela_padrão__GM_CONTAS_PAGAR_ABERTOS[[#This Row],[SIGLA_MOEDA]]="US$",Tabela_padrão__GM_CONTAS_PAGAR_ABERTOS[[#This Row],[VALOR_DOCUM]]*$D$4,Tabela_padrão__GM_CONTAS_PAGAR_ABERTOS[[#This Row],[SALDO_CONVERTIDO]])</f>
        <v>72.36</v>
      </c>
      <c r="P23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8" t="s">
        <v>973</v>
      </c>
      <c r="R2358" t="s">
        <v>4719</v>
      </c>
      <c r="S2358" s="1">
        <v>42557</v>
      </c>
      <c r="T2358" t="s">
        <v>4720</v>
      </c>
      <c r="U2358" s="3">
        <v>3.2480000000000002</v>
      </c>
      <c r="V2358" s="2">
        <f>Tabela_padrão__GM_CONTAS_PAGAR_ABERTOS[[#This Row],[PTAX DESEMB]]*Tabela_padrão__GM_CONTAS_PAGAR_ABERTOS[[#This Row],[VALOR_DOCUM]]</f>
        <v>235.02528000000001</v>
      </c>
    </row>
    <row r="2359" spans="1:22" hidden="1" x14ac:dyDescent="0.2">
      <c r="A2359" t="s">
        <v>17</v>
      </c>
      <c r="B2359" t="s">
        <v>25</v>
      </c>
      <c r="C2359" s="1">
        <v>42556</v>
      </c>
      <c r="D2359" t="s">
        <v>971</v>
      </c>
      <c r="E2359">
        <v>13130021</v>
      </c>
      <c r="F2359" t="s">
        <v>4721</v>
      </c>
      <c r="G2359" s="4">
        <v>42558</v>
      </c>
      <c r="H2359" t="s">
        <v>21</v>
      </c>
      <c r="I2359" s="2">
        <v>102.15</v>
      </c>
      <c r="J2359">
        <v>0</v>
      </c>
      <c r="K2359" s="2">
        <v>102.15</v>
      </c>
      <c r="L2359" s="3">
        <v>1</v>
      </c>
      <c r="M2359" s="2">
        <v>102.15</v>
      </c>
      <c r="N2359" s="3">
        <f t="array" ref="N2359">$D$4</f>
        <v>3.55</v>
      </c>
      <c r="O2359" s="2">
        <f t="array" ref="O2359">IF(Tabela_padrão__GM_CONTAS_PAGAR_ABERTOS[[#This Row],[SIGLA_MOEDA]]="US$",Tabela_padrão__GM_CONTAS_PAGAR_ABERTOS[[#This Row],[VALOR_DOCUM]]*$D$4,Tabela_padrão__GM_CONTAS_PAGAR_ABERTOS[[#This Row],[SALDO_CONVERTIDO]])</f>
        <v>102.15</v>
      </c>
      <c r="P23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59" t="s">
        <v>973</v>
      </c>
      <c r="R2359" t="s">
        <v>4722</v>
      </c>
      <c r="S2359" s="1">
        <v>42557</v>
      </c>
      <c r="T2359" t="s">
        <v>4723</v>
      </c>
      <c r="U2359" s="3">
        <v>3.2480000000000002</v>
      </c>
      <c r="V2359" s="2">
        <f>Tabela_padrão__GM_CONTAS_PAGAR_ABERTOS[[#This Row],[PTAX DESEMB]]*Tabela_padrão__GM_CONTAS_PAGAR_ABERTOS[[#This Row],[VALOR_DOCUM]]</f>
        <v>331.78320000000002</v>
      </c>
    </row>
    <row r="2360" spans="1:22" hidden="1" x14ac:dyDescent="0.2">
      <c r="A2360" t="s">
        <v>17</v>
      </c>
      <c r="B2360" t="s">
        <v>25</v>
      </c>
      <c r="C2360" s="1">
        <v>42556</v>
      </c>
      <c r="D2360" t="s">
        <v>971</v>
      </c>
      <c r="E2360">
        <v>13130021</v>
      </c>
      <c r="F2360" t="s">
        <v>4724</v>
      </c>
      <c r="G2360" s="4">
        <v>42558</v>
      </c>
      <c r="H2360" t="s">
        <v>21</v>
      </c>
      <c r="I2360" s="2">
        <v>76.62</v>
      </c>
      <c r="J2360">
        <v>0</v>
      </c>
      <c r="K2360" s="2">
        <v>76.62</v>
      </c>
      <c r="L2360" s="3">
        <v>1</v>
      </c>
      <c r="M2360" s="2">
        <v>76.62</v>
      </c>
      <c r="N2360" s="3">
        <f t="array" ref="N2360">$D$4</f>
        <v>3.55</v>
      </c>
      <c r="O2360" s="2">
        <f t="array" ref="O2360">IF(Tabela_padrão__GM_CONTAS_PAGAR_ABERTOS[[#This Row],[SIGLA_MOEDA]]="US$",Tabela_padrão__GM_CONTAS_PAGAR_ABERTOS[[#This Row],[VALOR_DOCUM]]*$D$4,Tabela_padrão__GM_CONTAS_PAGAR_ABERTOS[[#This Row],[SALDO_CONVERTIDO]])</f>
        <v>76.62</v>
      </c>
      <c r="P23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0" t="s">
        <v>973</v>
      </c>
      <c r="R2360" t="s">
        <v>4725</v>
      </c>
      <c r="S2360" s="1">
        <v>42557</v>
      </c>
      <c r="T2360" t="s">
        <v>4726</v>
      </c>
      <c r="U2360" s="3">
        <v>3.2480000000000002</v>
      </c>
      <c r="V2360" s="2">
        <f>Tabela_padrão__GM_CONTAS_PAGAR_ABERTOS[[#This Row],[PTAX DESEMB]]*Tabela_padrão__GM_CONTAS_PAGAR_ABERTOS[[#This Row],[VALOR_DOCUM]]</f>
        <v>248.86176000000003</v>
      </c>
    </row>
    <row r="2361" spans="1:22" hidden="1" x14ac:dyDescent="0.2">
      <c r="A2361" t="s">
        <v>17</v>
      </c>
      <c r="B2361" t="s">
        <v>202</v>
      </c>
      <c r="C2361" s="1">
        <v>42556</v>
      </c>
      <c r="D2361" t="s">
        <v>901</v>
      </c>
      <c r="E2361">
        <v>13115016</v>
      </c>
      <c r="F2361" t="s">
        <v>976</v>
      </c>
      <c r="G2361" s="4">
        <v>42577</v>
      </c>
      <c r="H2361" t="s">
        <v>21</v>
      </c>
      <c r="I2361" s="2">
        <v>780</v>
      </c>
      <c r="J2361">
        <v>0</v>
      </c>
      <c r="K2361" s="2">
        <v>780</v>
      </c>
      <c r="L2361" s="3">
        <v>1</v>
      </c>
      <c r="M2361" s="2">
        <v>780</v>
      </c>
      <c r="N2361" s="3">
        <f t="array" ref="N2361">$D$4</f>
        <v>3.55</v>
      </c>
      <c r="O2361" s="2">
        <f t="array" ref="O2361">IF(Tabela_padrão__GM_CONTAS_PAGAR_ABERTOS[[#This Row],[SIGLA_MOEDA]]="US$",Tabela_padrão__GM_CONTAS_PAGAR_ABERTOS[[#This Row],[VALOR_DOCUM]]*$D$4,Tabela_padrão__GM_CONTAS_PAGAR_ABERTOS[[#This Row],[SALDO_CONVERTIDO]])</f>
        <v>780</v>
      </c>
      <c r="P23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1" t="s">
        <v>28</v>
      </c>
      <c r="R2361" t="s">
        <v>806</v>
      </c>
      <c r="S2361" s="1">
        <v>42557</v>
      </c>
      <c r="T2361" t="s">
        <v>4727</v>
      </c>
      <c r="U2361" s="3">
        <v>3.2480000000000002</v>
      </c>
      <c r="V2361" s="2">
        <f>Tabela_padrão__GM_CONTAS_PAGAR_ABERTOS[[#This Row],[PTAX DESEMB]]*Tabela_padrão__GM_CONTAS_PAGAR_ABERTOS[[#This Row],[VALOR_DOCUM]]</f>
        <v>2533.44</v>
      </c>
    </row>
    <row r="2362" spans="1:22" hidden="1" x14ac:dyDescent="0.2">
      <c r="A2362" t="s">
        <v>17</v>
      </c>
      <c r="B2362" t="s">
        <v>202</v>
      </c>
      <c r="C2362" s="1">
        <v>42556</v>
      </c>
      <c r="D2362" t="s">
        <v>901</v>
      </c>
      <c r="E2362">
        <v>13115026</v>
      </c>
      <c r="F2362" t="s">
        <v>4728</v>
      </c>
      <c r="G2362" s="4">
        <v>42567</v>
      </c>
      <c r="H2362" t="s">
        <v>21</v>
      </c>
      <c r="I2362" s="2">
        <v>600</v>
      </c>
      <c r="J2362">
        <v>0</v>
      </c>
      <c r="K2362" s="2">
        <v>600</v>
      </c>
      <c r="L2362" s="3">
        <v>1</v>
      </c>
      <c r="M2362" s="2">
        <v>600</v>
      </c>
      <c r="N2362" s="3">
        <f t="array" ref="N2362">$D$4</f>
        <v>3.55</v>
      </c>
      <c r="O2362" s="2">
        <f t="array" ref="O2362">IF(Tabela_padrão__GM_CONTAS_PAGAR_ABERTOS[[#This Row],[SIGLA_MOEDA]]="US$",Tabela_padrão__GM_CONTAS_PAGAR_ABERTOS[[#This Row],[VALOR_DOCUM]]*$D$4,Tabela_padrão__GM_CONTAS_PAGAR_ABERTOS[[#This Row],[SALDO_CONVERTIDO]])</f>
        <v>600</v>
      </c>
      <c r="P23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2" t="s">
        <v>28</v>
      </c>
      <c r="R2362" t="s">
        <v>1565</v>
      </c>
      <c r="S2362" s="1">
        <v>42557</v>
      </c>
      <c r="T2362" t="s">
        <v>4729</v>
      </c>
      <c r="U2362" s="3">
        <v>3.2480000000000002</v>
      </c>
      <c r="V2362" s="2">
        <f>Tabela_padrão__GM_CONTAS_PAGAR_ABERTOS[[#This Row],[PTAX DESEMB]]*Tabela_padrão__GM_CONTAS_PAGAR_ABERTOS[[#This Row],[VALOR_DOCUM]]</f>
        <v>1948.8000000000002</v>
      </c>
    </row>
    <row r="2363" spans="1:22" hidden="1" x14ac:dyDescent="0.2">
      <c r="A2363" t="s">
        <v>17</v>
      </c>
      <c r="B2363" t="s">
        <v>202</v>
      </c>
      <c r="C2363" s="1">
        <v>42556</v>
      </c>
      <c r="D2363" t="s">
        <v>901</v>
      </c>
      <c r="E2363">
        <v>13115026</v>
      </c>
      <c r="F2363" t="s">
        <v>4730</v>
      </c>
      <c r="G2363" s="4">
        <v>42577</v>
      </c>
      <c r="H2363" t="s">
        <v>21</v>
      </c>
      <c r="I2363" s="2">
        <v>150</v>
      </c>
      <c r="J2363">
        <v>0</v>
      </c>
      <c r="K2363" s="2">
        <v>150</v>
      </c>
      <c r="L2363" s="3">
        <v>1</v>
      </c>
      <c r="M2363" s="2">
        <v>150</v>
      </c>
      <c r="N2363" s="3">
        <f t="array" ref="N2363">$D$4</f>
        <v>3.55</v>
      </c>
      <c r="O2363" s="2">
        <f t="array" ref="O2363">IF(Tabela_padrão__GM_CONTAS_PAGAR_ABERTOS[[#This Row],[SIGLA_MOEDA]]="US$",Tabela_padrão__GM_CONTAS_PAGAR_ABERTOS[[#This Row],[VALOR_DOCUM]]*$D$4,Tabela_padrão__GM_CONTAS_PAGAR_ABERTOS[[#This Row],[SALDO_CONVERTIDO]])</f>
        <v>150</v>
      </c>
      <c r="P23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3" t="s">
        <v>28</v>
      </c>
      <c r="R2363" t="s">
        <v>1565</v>
      </c>
      <c r="S2363" s="1">
        <v>42557</v>
      </c>
      <c r="T2363" t="s">
        <v>4731</v>
      </c>
      <c r="U2363" s="3">
        <v>3.2480000000000002</v>
      </c>
      <c r="V2363" s="2">
        <f>Tabela_padrão__GM_CONTAS_PAGAR_ABERTOS[[#This Row],[PTAX DESEMB]]*Tabela_padrão__GM_CONTAS_PAGAR_ABERTOS[[#This Row],[VALOR_DOCUM]]</f>
        <v>487.20000000000005</v>
      </c>
    </row>
    <row r="2364" spans="1:22" hidden="1" x14ac:dyDescent="0.2">
      <c r="A2364" t="s">
        <v>17</v>
      </c>
      <c r="B2364" t="s">
        <v>202</v>
      </c>
      <c r="C2364" s="1">
        <v>42556</v>
      </c>
      <c r="D2364" t="s">
        <v>2347</v>
      </c>
      <c r="E2364">
        <v>13115016</v>
      </c>
      <c r="F2364" t="s">
        <v>4732</v>
      </c>
      <c r="G2364" s="4">
        <v>42587</v>
      </c>
      <c r="H2364" t="s">
        <v>21</v>
      </c>
      <c r="I2364" s="2">
        <v>4097</v>
      </c>
      <c r="K2364" s="2">
        <v>4097</v>
      </c>
      <c r="L2364" s="3">
        <v>1</v>
      </c>
      <c r="M2364" s="2">
        <v>4097</v>
      </c>
      <c r="N2364" s="3">
        <f t="array" ref="N2364">$D$4</f>
        <v>3.55</v>
      </c>
      <c r="O2364" s="2">
        <f t="array" ref="O2364">IF(Tabela_padrão__GM_CONTAS_PAGAR_ABERTOS[[#This Row],[SIGLA_MOEDA]]="US$",Tabela_padrão__GM_CONTAS_PAGAR_ABERTOS[[#This Row],[VALOR_DOCUM]]*$D$4,Tabela_padrão__GM_CONTAS_PAGAR_ABERTOS[[#This Row],[SALDO_CONVERTIDO]])</f>
        <v>4097</v>
      </c>
      <c r="P23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4" t="s">
        <v>28</v>
      </c>
      <c r="R2364" t="s">
        <v>806</v>
      </c>
      <c r="S2364" s="1">
        <v>42557</v>
      </c>
      <c r="T2364" t="s">
        <v>4733</v>
      </c>
      <c r="U2364" s="3">
        <v>3.2480000000000002</v>
      </c>
      <c r="V2364" s="2">
        <f>Tabela_padrão__GM_CONTAS_PAGAR_ABERTOS[[#This Row],[PTAX DESEMB]]*Tabela_padrão__GM_CONTAS_PAGAR_ABERTOS[[#This Row],[VALOR_DOCUM]]</f>
        <v>13307.056</v>
      </c>
    </row>
    <row r="2365" spans="1:22" hidden="1" x14ac:dyDescent="0.2">
      <c r="A2365" t="s">
        <v>17</v>
      </c>
      <c r="B2365" t="s">
        <v>202</v>
      </c>
      <c r="C2365" s="1">
        <v>42556</v>
      </c>
      <c r="D2365" t="s">
        <v>2347</v>
      </c>
      <c r="E2365">
        <v>13115016</v>
      </c>
      <c r="F2365" t="s">
        <v>4732</v>
      </c>
      <c r="G2365" s="4">
        <v>42618</v>
      </c>
      <c r="H2365" t="s">
        <v>21</v>
      </c>
      <c r="I2365" s="2">
        <v>4098</v>
      </c>
      <c r="K2365" s="2">
        <v>4098</v>
      </c>
      <c r="L2365" s="3">
        <v>1</v>
      </c>
      <c r="M2365" s="2">
        <v>4098</v>
      </c>
      <c r="N2365" s="3">
        <f t="array" ref="N2365">$D$4</f>
        <v>3.55</v>
      </c>
      <c r="O2365" s="2">
        <f t="array" ref="O2365">IF(Tabela_padrão__GM_CONTAS_PAGAR_ABERTOS[[#This Row],[SIGLA_MOEDA]]="US$",Tabela_padrão__GM_CONTAS_PAGAR_ABERTOS[[#This Row],[VALOR_DOCUM]]*$D$4,Tabela_padrão__GM_CONTAS_PAGAR_ABERTOS[[#This Row],[SALDO_CONVERTIDO]])</f>
        <v>4098</v>
      </c>
      <c r="P23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5" t="s">
        <v>28</v>
      </c>
      <c r="R2365" t="s">
        <v>806</v>
      </c>
      <c r="S2365" s="1">
        <v>42557</v>
      </c>
      <c r="T2365" t="s">
        <v>4734</v>
      </c>
      <c r="U2365" s="3">
        <v>3.2480000000000002</v>
      </c>
      <c r="V2365" s="2">
        <f>Tabela_padrão__GM_CONTAS_PAGAR_ABERTOS[[#This Row],[PTAX DESEMB]]*Tabela_padrão__GM_CONTAS_PAGAR_ABERTOS[[#This Row],[VALOR_DOCUM]]</f>
        <v>13310.304</v>
      </c>
    </row>
    <row r="2366" spans="1:22" hidden="1" x14ac:dyDescent="0.2">
      <c r="A2366" t="s">
        <v>17</v>
      </c>
      <c r="B2366" t="s">
        <v>25</v>
      </c>
      <c r="C2366" s="1">
        <v>42552</v>
      </c>
      <c r="D2366" t="s">
        <v>1713</v>
      </c>
      <c r="E2366">
        <v>13115016</v>
      </c>
      <c r="F2366" t="s">
        <v>4735</v>
      </c>
      <c r="G2366" s="4">
        <v>42562</v>
      </c>
      <c r="H2366" t="s">
        <v>21</v>
      </c>
      <c r="I2366" s="2">
        <v>1230</v>
      </c>
      <c r="J2366">
        <v>0</v>
      </c>
      <c r="K2366" s="2">
        <v>1230</v>
      </c>
      <c r="L2366" s="3">
        <v>1</v>
      </c>
      <c r="M2366" s="2">
        <v>1230</v>
      </c>
      <c r="N2366" s="3">
        <f t="array" ref="N2366">$D$4</f>
        <v>3.55</v>
      </c>
      <c r="O2366" s="2">
        <f t="array" ref="O2366">IF(Tabela_padrão__GM_CONTAS_PAGAR_ABERTOS[[#This Row],[SIGLA_MOEDA]]="US$",Tabela_padrão__GM_CONTAS_PAGAR_ABERTOS[[#This Row],[VALOR_DOCUM]]*$D$4,Tabela_padrão__GM_CONTAS_PAGAR_ABERTOS[[#This Row],[SALDO_CONVERTIDO]])</f>
        <v>1230</v>
      </c>
      <c r="P23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6" t="s">
        <v>28</v>
      </c>
      <c r="R2366" t="s">
        <v>4736</v>
      </c>
      <c r="S2366" s="1">
        <v>42557</v>
      </c>
      <c r="T2366" t="s">
        <v>4737</v>
      </c>
      <c r="U2366" s="3">
        <v>3.2098</v>
      </c>
      <c r="V2366" s="2">
        <f>Tabela_padrão__GM_CONTAS_PAGAR_ABERTOS[[#This Row],[PTAX DESEMB]]*Tabela_padrão__GM_CONTAS_PAGAR_ABERTOS[[#This Row],[VALOR_DOCUM]]</f>
        <v>3948.0540000000001</v>
      </c>
    </row>
    <row r="2367" spans="1:22" hidden="1" x14ac:dyDescent="0.2">
      <c r="A2367" t="s">
        <v>17</v>
      </c>
      <c r="B2367" t="s">
        <v>25</v>
      </c>
      <c r="C2367" s="1">
        <v>42552</v>
      </c>
      <c r="D2367" t="s">
        <v>722</v>
      </c>
      <c r="E2367">
        <v>13115002</v>
      </c>
      <c r="F2367" t="s">
        <v>4738</v>
      </c>
      <c r="G2367" s="4">
        <v>42567</v>
      </c>
      <c r="H2367" t="s">
        <v>21</v>
      </c>
      <c r="I2367" s="2">
        <v>65.88</v>
      </c>
      <c r="J2367">
        <v>0</v>
      </c>
      <c r="K2367" s="2">
        <v>65.88</v>
      </c>
      <c r="L2367" s="3">
        <v>1</v>
      </c>
      <c r="M2367" s="2">
        <v>65.88</v>
      </c>
      <c r="N2367" s="3">
        <f t="array" ref="N2367">$D$4</f>
        <v>3.55</v>
      </c>
      <c r="O2367" s="2">
        <f t="array" ref="O2367">IF(Tabela_padrão__GM_CONTAS_PAGAR_ABERTOS[[#This Row],[SIGLA_MOEDA]]="US$",Tabela_padrão__GM_CONTAS_PAGAR_ABERTOS[[#This Row],[VALOR_DOCUM]]*$D$4,Tabela_padrão__GM_CONTAS_PAGAR_ABERTOS[[#This Row],[SALDO_CONVERTIDO]])</f>
        <v>65.88</v>
      </c>
      <c r="P23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7" t="s">
        <v>28</v>
      </c>
      <c r="R2367" t="s">
        <v>960</v>
      </c>
      <c r="S2367" s="1">
        <v>42557</v>
      </c>
      <c r="T2367" t="s">
        <v>4739</v>
      </c>
      <c r="U2367" s="3">
        <v>3.2098</v>
      </c>
      <c r="V2367" s="2">
        <f>Tabela_padrão__GM_CONTAS_PAGAR_ABERTOS[[#This Row],[PTAX DESEMB]]*Tabela_padrão__GM_CONTAS_PAGAR_ABERTOS[[#This Row],[VALOR_DOCUM]]</f>
        <v>211.46162399999997</v>
      </c>
    </row>
    <row r="2368" spans="1:22" hidden="1" x14ac:dyDescent="0.2">
      <c r="A2368" t="s">
        <v>17</v>
      </c>
      <c r="B2368" t="s">
        <v>25</v>
      </c>
      <c r="C2368" s="1">
        <v>42552</v>
      </c>
      <c r="D2368" t="s">
        <v>404</v>
      </c>
      <c r="E2368">
        <v>13115024</v>
      </c>
      <c r="F2368" t="s">
        <v>4740</v>
      </c>
      <c r="G2368" s="4">
        <v>42560</v>
      </c>
      <c r="H2368" t="s">
        <v>21</v>
      </c>
      <c r="I2368" s="2">
        <v>463.49</v>
      </c>
      <c r="J2368">
        <v>0</v>
      </c>
      <c r="K2368" s="2">
        <v>463.49</v>
      </c>
      <c r="L2368" s="3">
        <v>1</v>
      </c>
      <c r="M2368" s="2">
        <v>463.49</v>
      </c>
      <c r="N2368" s="3">
        <f t="array" ref="N2368">$D$4</f>
        <v>3.55</v>
      </c>
      <c r="O2368" s="2">
        <f t="array" ref="O2368">IF(Tabela_padrão__GM_CONTAS_PAGAR_ABERTOS[[#This Row],[SIGLA_MOEDA]]="US$",Tabela_padrão__GM_CONTAS_PAGAR_ABERTOS[[#This Row],[VALOR_DOCUM]]*$D$4,Tabela_padrão__GM_CONTAS_PAGAR_ABERTOS[[#This Row],[SALDO_CONVERTIDO]])</f>
        <v>463.49</v>
      </c>
      <c r="P23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8" t="s">
        <v>28</v>
      </c>
      <c r="R2368" t="s">
        <v>4741</v>
      </c>
      <c r="S2368" s="1">
        <v>42557</v>
      </c>
      <c r="T2368" t="s">
        <v>4742</v>
      </c>
      <c r="U2368" s="3">
        <v>3.2098</v>
      </c>
      <c r="V2368" s="2">
        <f>Tabela_padrão__GM_CONTAS_PAGAR_ABERTOS[[#This Row],[PTAX DESEMB]]*Tabela_padrão__GM_CONTAS_PAGAR_ABERTOS[[#This Row],[VALOR_DOCUM]]</f>
        <v>1487.710202</v>
      </c>
    </row>
    <row r="2369" spans="1:22" hidden="1" x14ac:dyDescent="0.2">
      <c r="A2369" t="s">
        <v>17</v>
      </c>
      <c r="B2369" t="s">
        <v>160</v>
      </c>
      <c r="C2369" s="1">
        <v>42551</v>
      </c>
      <c r="D2369" t="s">
        <v>915</v>
      </c>
      <c r="E2369">
        <v>13115002</v>
      </c>
      <c r="F2369" t="s">
        <v>4743</v>
      </c>
      <c r="G2369" s="4">
        <v>42579</v>
      </c>
      <c r="H2369" t="s">
        <v>21</v>
      </c>
      <c r="I2369" s="2">
        <v>110</v>
      </c>
      <c r="J2369">
        <v>0</v>
      </c>
      <c r="K2369" s="2">
        <v>110</v>
      </c>
      <c r="L2369" s="3">
        <v>1</v>
      </c>
      <c r="M2369" s="2">
        <v>110</v>
      </c>
      <c r="N2369" s="3">
        <f t="array" ref="N2369">$D$4</f>
        <v>3.55</v>
      </c>
      <c r="O2369" s="2">
        <f t="array" ref="O2369">IF(Tabela_padrão__GM_CONTAS_PAGAR_ABERTOS[[#This Row],[SIGLA_MOEDA]]="US$",Tabela_padrão__GM_CONTAS_PAGAR_ABERTOS[[#This Row],[VALOR_DOCUM]]*$D$4,Tabela_padrão__GM_CONTAS_PAGAR_ABERTOS[[#This Row],[SALDO_CONVERTIDO]])</f>
        <v>110</v>
      </c>
      <c r="P23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69" t="s">
        <v>28</v>
      </c>
      <c r="R2369" t="s">
        <v>4744</v>
      </c>
      <c r="S2369" s="1">
        <v>42557</v>
      </c>
      <c r="T2369" t="s">
        <v>4745</v>
      </c>
      <c r="U2369" s="3">
        <v>3.2435</v>
      </c>
      <c r="V2369" s="2">
        <f>Tabela_padrão__GM_CONTAS_PAGAR_ABERTOS[[#This Row],[PTAX DESEMB]]*Tabela_padrão__GM_CONTAS_PAGAR_ABERTOS[[#This Row],[VALOR_DOCUM]]</f>
        <v>356.78500000000003</v>
      </c>
    </row>
    <row r="2370" spans="1:22" hidden="1" x14ac:dyDescent="0.2">
      <c r="A2370" t="s">
        <v>17</v>
      </c>
      <c r="B2370" t="s">
        <v>80</v>
      </c>
      <c r="C2370" s="1">
        <v>42551</v>
      </c>
      <c r="D2370" t="s">
        <v>4746</v>
      </c>
      <c r="E2370">
        <v>13115016</v>
      </c>
      <c r="F2370" t="s">
        <v>4747</v>
      </c>
      <c r="G2370" s="4">
        <v>42580</v>
      </c>
      <c r="H2370" t="s">
        <v>21</v>
      </c>
      <c r="I2370" s="2">
        <v>40</v>
      </c>
      <c r="J2370">
        <v>0</v>
      </c>
      <c r="K2370" s="2">
        <v>40</v>
      </c>
      <c r="L2370" s="3">
        <v>1</v>
      </c>
      <c r="M2370" s="2">
        <v>40</v>
      </c>
      <c r="N2370" s="3">
        <f t="array" ref="N2370">$D$4</f>
        <v>3.55</v>
      </c>
      <c r="O2370" s="2">
        <f t="array" ref="O2370">IF(Tabela_padrão__GM_CONTAS_PAGAR_ABERTOS[[#This Row],[SIGLA_MOEDA]]="US$",Tabela_padrão__GM_CONTAS_PAGAR_ABERTOS[[#This Row],[VALOR_DOCUM]]*$D$4,Tabela_padrão__GM_CONTAS_PAGAR_ABERTOS[[#This Row],[SALDO_CONVERTIDO]])</f>
        <v>40</v>
      </c>
      <c r="P23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0" t="s">
        <v>28</v>
      </c>
      <c r="R2370" t="s">
        <v>4748</v>
      </c>
      <c r="S2370" s="1">
        <v>42557</v>
      </c>
      <c r="T2370" t="s">
        <v>4749</v>
      </c>
      <c r="U2370" s="3">
        <v>3.2435</v>
      </c>
      <c r="V2370" s="2">
        <f>Tabela_padrão__GM_CONTAS_PAGAR_ABERTOS[[#This Row],[PTAX DESEMB]]*Tabela_padrão__GM_CONTAS_PAGAR_ABERTOS[[#This Row],[VALOR_DOCUM]]</f>
        <v>129.74</v>
      </c>
    </row>
    <row r="2371" spans="1:22" hidden="1" x14ac:dyDescent="0.2">
      <c r="A2371" t="s">
        <v>17</v>
      </c>
      <c r="B2371" t="s">
        <v>25</v>
      </c>
      <c r="C2371" s="1">
        <v>42555</v>
      </c>
      <c r="D2371" t="s">
        <v>1010</v>
      </c>
      <c r="E2371">
        <v>13115016</v>
      </c>
      <c r="F2371" t="s">
        <v>1011</v>
      </c>
      <c r="G2371" s="4">
        <v>42611</v>
      </c>
      <c r="H2371" t="s">
        <v>21</v>
      </c>
      <c r="I2371" s="2">
        <v>3987</v>
      </c>
      <c r="K2371" s="2">
        <v>3987</v>
      </c>
      <c r="L2371" s="3">
        <v>1</v>
      </c>
      <c r="M2371" s="2">
        <v>3987</v>
      </c>
      <c r="N2371" s="3">
        <f t="array" ref="N2371">$D$4</f>
        <v>3.55</v>
      </c>
      <c r="O2371" s="2">
        <f t="array" ref="O2371">IF(Tabela_padrão__GM_CONTAS_PAGAR_ABERTOS[[#This Row],[SIGLA_MOEDA]]="US$",Tabela_padrão__GM_CONTAS_PAGAR_ABERTOS[[#This Row],[VALOR_DOCUM]]*$D$4,Tabela_padrão__GM_CONTAS_PAGAR_ABERTOS[[#This Row],[SALDO_CONVERTIDO]])</f>
        <v>3987</v>
      </c>
      <c r="P23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1" t="s">
        <v>28</v>
      </c>
      <c r="R2371" t="s">
        <v>657</v>
      </c>
      <c r="S2371" s="1">
        <v>42557</v>
      </c>
      <c r="T2371" t="s">
        <v>4750</v>
      </c>
      <c r="U2371" s="3">
        <v>3.2298</v>
      </c>
      <c r="V2371" s="2">
        <f>Tabela_padrão__GM_CONTAS_PAGAR_ABERTOS[[#This Row],[PTAX DESEMB]]*Tabela_padrão__GM_CONTAS_PAGAR_ABERTOS[[#This Row],[VALOR_DOCUM]]</f>
        <v>12877.212600000001</v>
      </c>
    </row>
    <row r="2372" spans="1:22" hidden="1" x14ac:dyDescent="0.2">
      <c r="A2372" t="s">
        <v>17</v>
      </c>
      <c r="B2372" t="s">
        <v>25</v>
      </c>
      <c r="C2372" s="1">
        <v>42555</v>
      </c>
      <c r="D2372" t="s">
        <v>4751</v>
      </c>
      <c r="E2372">
        <v>13115016</v>
      </c>
      <c r="F2372" t="s">
        <v>4752</v>
      </c>
      <c r="G2372" s="4">
        <v>42570</v>
      </c>
      <c r="H2372" t="s">
        <v>21</v>
      </c>
      <c r="I2372" s="2">
        <v>1014</v>
      </c>
      <c r="J2372">
        <v>0</v>
      </c>
      <c r="K2372" s="2">
        <v>1014</v>
      </c>
      <c r="L2372" s="3">
        <v>1</v>
      </c>
      <c r="M2372" s="2">
        <v>1014</v>
      </c>
      <c r="N2372" s="3">
        <f t="array" ref="N2372">$D$4</f>
        <v>3.55</v>
      </c>
      <c r="O2372" s="2">
        <f t="array" ref="O2372">IF(Tabela_padrão__GM_CONTAS_PAGAR_ABERTOS[[#This Row],[SIGLA_MOEDA]]="US$",Tabela_padrão__GM_CONTAS_PAGAR_ABERTOS[[#This Row],[VALOR_DOCUM]]*$D$4,Tabela_padrão__GM_CONTAS_PAGAR_ABERTOS[[#This Row],[SALDO_CONVERTIDO]])</f>
        <v>1014</v>
      </c>
      <c r="P23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2" t="s">
        <v>28</v>
      </c>
      <c r="R2372" t="s">
        <v>4753</v>
      </c>
      <c r="S2372" s="1">
        <v>42557</v>
      </c>
      <c r="T2372" t="s">
        <v>4754</v>
      </c>
      <c r="U2372" s="3">
        <v>3.2298</v>
      </c>
      <c r="V2372" s="2">
        <f>Tabela_padrão__GM_CONTAS_PAGAR_ABERTOS[[#This Row],[PTAX DESEMB]]*Tabela_padrão__GM_CONTAS_PAGAR_ABERTOS[[#This Row],[VALOR_DOCUM]]</f>
        <v>3275.0172000000002</v>
      </c>
    </row>
    <row r="2373" spans="1:22" hidden="1" x14ac:dyDescent="0.2">
      <c r="A2373" t="s">
        <v>17</v>
      </c>
      <c r="B2373" t="s">
        <v>25</v>
      </c>
      <c r="C2373" s="1">
        <v>42555</v>
      </c>
      <c r="D2373" t="s">
        <v>642</v>
      </c>
      <c r="E2373">
        <v>13115020</v>
      </c>
      <c r="F2373" t="s">
        <v>4755</v>
      </c>
      <c r="G2373" s="4">
        <v>42581</v>
      </c>
      <c r="H2373" t="s">
        <v>21</v>
      </c>
      <c r="I2373" s="2">
        <v>1460.55</v>
      </c>
      <c r="J2373">
        <v>0</v>
      </c>
      <c r="K2373" s="2">
        <v>1460.55</v>
      </c>
      <c r="L2373" s="3">
        <v>1</v>
      </c>
      <c r="M2373" s="2">
        <v>1460.55</v>
      </c>
      <c r="N2373" s="3">
        <f t="array" ref="N2373">$D$4</f>
        <v>3.55</v>
      </c>
      <c r="O2373" s="2">
        <f t="array" ref="O2373">IF(Tabela_padrão__GM_CONTAS_PAGAR_ABERTOS[[#This Row],[SIGLA_MOEDA]]="US$",Tabela_padrão__GM_CONTAS_PAGAR_ABERTOS[[#This Row],[VALOR_DOCUM]]*$D$4,Tabela_padrão__GM_CONTAS_PAGAR_ABERTOS[[#This Row],[SALDO_CONVERTIDO]])</f>
        <v>1460.55</v>
      </c>
      <c r="P23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3" t="s">
        <v>28</v>
      </c>
      <c r="R2373" t="s">
        <v>4756</v>
      </c>
      <c r="S2373" s="1">
        <v>42557</v>
      </c>
      <c r="T2373" t="s">
        <v>4757</v>
      </c>
      <c r="U2373" s="3">
        <v>3.2298</v>
      </c>
      <c r="V2373" s="2">
        <f>Tabela_padrão__GM_CONTAS_PAGAR_ABERTOS[[#This Row],[PTAX DESEMB]]*Tabela_padrão__GM_CONTAS_PAGAR_ABERTOS[[#This Row],[VALOR_DOCUM]]</f>
        <v>4717.2843899999998</v>
      </c>
    </row>
    <row r="2374" spans="1:22" hidden="1" x14ac:dyDescent="0.2">
      <c r="A2374" t="s">
        <v>17</v>
      </c>
      <c r="B2374" t="s">
        <v>25</v>
      </c>
      <c r="C2374" s="1">
        <v>42555</v>
      </c>
      <c r="D2374" t="s">
        <v>1820</v>
      </c>
      <c r="E2374">
        <v>13115017</v>
      </c>
      <c r="F2374" t="s">
        <v>4758</v>
      </c>
      <c r="G2374" s="4">
        <v>42568</v>
      </c>
      <c r="H2374" t="s">
        <v>21</v>
      </c>
      <c r="I2374" s="2">
        <v>32</v>
      </c>
      <c r="J2374">
        <v>0</v>
      </c>
      <c r="K2374" s="2">
        <v>32</v>
      </c>
      <c r="L2374" s="3">
        <v>1</v>
      </c>
      <c r="M2374" s="2">
        <v>32</v>
      </c>
      <c r="N2374" s="3">
        <f t="array" ref="N2374">$D$4</f>
        <v>3.55</v>
      </c>
      <c r="O2374" s="2">
        <f t="array" ref="O2374">IF(Tabela_padrão__GM_CONTAS_PAGAR_ABERTOS[[#This Row],[SIGLA_MOEDA]]="US$",Tabela_padrão__GM_CONTAS_PAGAR_ABERTOS[[#This Row],[VALOR_DOCUM]]*$D$4,Tabela_padrão__GM_CONTAS_PAGAR_ABERTOS[[#This Row],[SALDO_CONVERTIDO]])</f>
        <v>32</v>
      </c>
      <c r="P23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4" t="s">
        <v>28</v>
      </c>
      <c r="R2374" t="s">
        <v>4759</v>
      </c>
      <c r="S2374" s="1">
        <v>42557</v>
      </c>
      <c r="T2374" t="s">
        <v>4760</v>
      </c>
      <c r="U2374" s="3">
        <v>3.2298</v>
      </c>
      <c r="V2374" s="2">
        <f>Tabela_padrão__GM_CONTAS_PAGAR_ABERTOS[[#This Row],[PTAX DESEMB]]*Tabela_padrão__GM_CONTAS_PAGAR_ABERTOS[[#This Row],[VALOR_DOCUM]]</f>
        <v>103.3536</v>
      </c>
    </row>
    <row r="2375" spans="1:22" hidden="1" x14ac:dyDescent="0.2">
      <c r="A2375" t="s">
        <v>17</v>
      </c>
      <c r="B2375" t="s">
        <v>18</v>
      </c>
      <c r="C2375" s="1">
        <v>42537</v>
      </c>
      <c r="D2375" t="s">
        <v>783</v>
      </c>
      <c r="E2375">
        <v>19105014</v>
      </c>
      <c r="F2375" t="s">
        <v>4761</v>
      </c>
      <c r="G2375" s="4">
        <v>42581</v>
      </c>
      <c r="H2375" t="s">
        <v>21</v>
      </c>
      <c r="I2375" s="2">
        <v>484.1</v>
      </c>
      <c r="J2375">
        <v>0</v>
      </c>
      <c r="K2375" s="2">
        <v>484.1</v>
      </c>
      <c r="L2375" s="3">
        <v>1</v>
      </c>
      <c r="M2375" s="2">
        <v>484.1</v>
      </c>
      <c r="N2375" s="3">
        <f t="array" ref="N2375">$D$4</f>
        <v>3.55</v>
      </c>
      <c r="O2375" s="2">
        <f t="array" ref="O2375">IF(Tabela_padrão__GM_CONTAS_PAGAR_ABERTOS[[#This Row],[SIGLA_MOEDA]]="US$",Tabela_padrão__GM_CONTAS_PAGAR_ABERTOS[[#This Row],[VALOR_DOCUM]]*$D$4,Tabela_padrão__GM_CONTAS_PAGAR_ABERTOS[[#This Row],[SALDO_CONVERTIDO]])</f>
        <v>484.1</v>
      </c>
      <c r="P23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5" t="s">
        <v>727</v>
      </c>
      <c r="R2375" t="s">
        <v>4762</v>
      </c>
      <c r="S2375" s="1">
        <v>42557</v>
      </c>
      <c r="T2375" t="s">
        <v>4763</v>
      </c>
      <c r="U2375" s="3">
        <v>3.4767999999999999</v>
      </c>
      <c r="V2375" s="2">
        <f>Tabela_padrão__GM_CONTAS_PAGAR_ABERTOS[[#This Row],[PTAX DESEMB]]*Tabela_padrão__GM_CONTAS_PAGAR_ABERTOS[[#This Row],[VALOR_DOCUM]]</f>
        <v>1683.11888</v>
      </c>
    </row>
    <row r="2376" spans="1:22" hidden="1" x14ac:dyDescent="0.2">
      <c r="A2376" t="s">
        <v>17</v>
      </c>
      <c r="B2376" t="s">
        <v>18</v>
      </c>
      <c r="C2376" s="1">
        <v>42537</v>
      </c>
      <c r="D2376" t="s">
        <v>725</v>
      </c>
      <c r="E2376">
        <v>19105014</v>
      </c>
      <c r="F2376" t="s">
        <v>2626</v>
      </c>
      <c r="G2376" s="4">
        <v>42575</v>
      </c>
      <c r="H2376" t="s">
        <v>21</v>
      </c>
      <c r="I2376" s="2">
        <v>393.17</v>
      </c>
      <c r="K2376" s="2">
        <v>393.17</v>
      </c>
      <c r="L2376" s="3">
        <v>1</v>
      </c>
      <c r="M2376" s="2">
        <v>393.17</v>
      </c>
      <c r="N2376" s="3">
        <f t="array" ref="N2376">$D$4</f>
        <v>3.55</v>
      </c>
      <c r="O2376" s="2">
        <f t="array" ref="O2376">IF(Tabela_padrão__GM_CONTAS_PAGAR_ABERTOS[[#This Row],[SIGLA_MOEDA]]="US$",Tabela_padrão__GM_CONTAS_PAGAR_ABERTOS[[#This Row],[VALOR_DOCUM]]*$D$4,Tabela_padrão__GM_CONTAS_PAGAR_ABERTOS[[#This Row],[SALDO_CONVERTIDO]])</f>
        <v>393.17</v>
      </c>
      <c r="P23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6" t="s">
        <v>727</v>
      </c>
      <c r="R2376" t="s">
        <v>2627</v>
      </c>
      <c r="S2376" s="1">
        <v>42557</v>
      </c>
      <c r="T2376" t="s">
        <v>4764</v>
      </c>
      <c r="U2376" s="3">
        <v>3.4767999999999999</v>
      </c>
      <c r="V2376" s="2">
        <f>Tabela_padrão__GM_CONTAS_PAGAR_ABERTOS[[#This Row],[PTAX DESEMB]]*Tabela_padrão__GM_CONTAS_PAGAR_ABERTOS[[#This Row],[VALOR_DOCUM]]</f>
        <v>1366.9734559999999</v>
      </c>
    </row>
    <row r="2377" spans="1:22" hidden="1" x14ac:dyDescent="0.2">
      <c r="A2377" t="s">
        <v>17</v>
      </c>
      <c r="B2377" t="s">
        <v>18</v>
      </c>
      <c r="C2377" s="1">
        <v>42537</v>
      </c>
      <c r="D2377" t="s">
        <v>876</v>
      </c>
      <c r="E2377">
        <v>13130029</v>
      </c>
      <c r="F2377" t="s">
        <v>1891</v>
      </c>
      <c r="G2377" s="4">
        <v>42562</v>
      </c>
      <c r="H2377" t="s">
        <v>21</v>
      </c>
      <c r="I2377" s="2">
        <v>2475.2600000000002</v>
      </c>
      <c r="J2377">
        <v>0</v>
      </c>
      <c r="K2377" s="2">
        <v>2475.2600000000002</v>
      </c>
      <c r="L2377" s="3">
        <v>1</v>
      </c>
      <c r="M2377" s="2">
        <v>2475.2600000000002</v>
      </c>
      <c r="N2377" s="3">
        <f t="array" ref="N2377">$D$4</f>
        <v>3.55</v>
      </c>
      <c r="O2377" s="2">
        <f t="array" ref="O2377">IF(Tabela_padrão__GM_CONTAS_PAGAR_ABERTOS[[#This Row],[SIGLA_MOEDA]]="US$",Tabela_padrão__GM_CONTAS_PAGAR_ABERTOS[[#This Row],[VALOR_DOCUM]]*$D$4,Tabela_padrão__GM_CONTAS_PAGAR_ABERTOS[[#This Row],[SALDO_CONVERTIDO]])</f>
        <v>2475.2600000000002</v>
      </c>
      <c r="P23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7" t="s">
        <v>878</v>
      </c>
      <c r="R2377" t="s">
        <v>1892</v>
      </c>
      <c r="S2377" s="1">
        <v>42557</v>
      </c>
      <c r="T2377" t="s">
        <v>4765</v>
      </c>
      <c r="U2377" s="3">
        <v>3.4767999999999999</v>
      </c>
      <c r="V2377" s="2">
        <f>Tabela_padrão__GM_CONTAS_PAGAR_ABERTOS[[#This Row],[PTAX DESEMB]]*Tabela_padrão__GM_CONTAS_PAGAR_ABERTOS[[#This Row],[VALOR_DOCUM]]</f>
        <v>8605.9839680000005</v>
      </c>
    </row>
    <row r="2378" spans="1:22" hidden="1" x14ac:dyDescent="0.2">
      <c r="A2378" t="s">
        <v>17</v>
      </c>
      <c r="B2378" t="s">
        <v>25</v>
      </c>
      <c r="C2378" s="1">
        <v>42537</v>
      </c>
      <c r="D2378" t="s">
        <v>4766</v>
      </c>
      <c r="E2378">
        <v>13101012</v>
      </c>
      <c r="F2378" t="s">
        <v>4767</v>
      </c>
      <c r="G2378" s="4">
        <v>42565</v>
      </c>
      <c r="H2378" t="s">
        <v>21</v>
      </c>
      <c r="I2378" s="2">
        <v>800</v>
      </c>
      <c r="J2378">
        <v>0</v>
      </c>
      <c r="K2378" s="2">
        <v>800</v>
      </c>
      <c r="L2378" s="3">
        <v>1</v>
      </c>
      <c r="M2378" s="2">
        <v>800</v>
      </c>
      <c r="N2378" s="3">
        <f t="array" ref="N2378">$D$4</f>
        <v>3.55</v>
      </c>
      <c r="O2378" s="2">
        <f t="array" ref="O2378">IF(Tabela_padrão__GM_CONTAS_PAGAR_ABERTOS[[#This Row],[SIGLA_MOEDA]]="US$",Tabela_padrão__GM_CONTAS_PAGAR_ABERTOS[[#This Row],[VALOR_DOCUM]]*$D$4,Tabela_padrão__GM_CONTAS_PAGAR_ABERTOS[[#This Row],[SALDO_CONVERTIDO]])</f>
        <v>800</v>
      </c>
      <c r="P23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8" t="s">
        <v>4768</v>
      </c>
      <c r="R2378" t="s">
        <v>4769</v>
      </c>
      <c r="S2378" s="1">
        <v>42557</v>
      </c>
      <c r="T2378" t="s">
        <v>4770</v>
      </c>
      <c r="U2378" s="3">
        <v>3.4767999999999999</v>
      </c>
      <c r="V2378" s="2">
        <f>Tabela_padrão__GM_CONTAS_PAGAR_ABERTOS[[#This Row],[PTAX DESEMB]]*Tabela_padrão__GM_CONTAS_PAGAR_ABERTOS[[#This Row],[VALOR_DOCUM]]</f>
        <v>2781.44</v>
      </c>
    </row>
    <row r="2379" spans="1:22" hidden="1" x14ac:dyDescent="0.2">
      <c r="A2379" t="s">
        <v>17</v>
      </c>
      <c r="B2379" t="s">
        <v>18</v>
      </c>
      <c r="C2379" s="1">
        <v>42537</v>
      </c>
      <c r="D2379" t="s">
        <v>971</v>
      </c>
      <c r="E2379">
        <v>13130021</v>
      </c>
      <c r="F2379" t="s">
        <v>4771</v>
      </c>
      <c r="G2379" s="4">
        <v>42558</v>
      </c>
      <c r="H2379" t="s">
        <v>21</v>
      </c>
      <c r="I2379" s="2">
        <v>72.36</v>
      </c>
      <c r="J2379">
        <v>0</v>
      </c>
      <c r="K2379" s="2">
        <v>72.36</v>
      </c>
      <c r="L2379" s="3">
        <v>1</v>
      </c>
      <c r="M2379" s="2">
        <v>72.36</v>
      </c>
      <c r="N2379" s="3">
        <f t="array" ref="N2379">$D$4</f>
        <v>3.55</v>
      </c>
      <c r="O2379" s="2">
        <f t="array" ref="O2379">IF(Tabela_padrão__GM_CONTAS_PAGAR_ABERTOS[[#This Row],[SIGLA_MOEDA]]="US$",Tabela_padrão__GM_CONTAS_PAGAR_ABERTOS[[#This Row],[VALOR_DOCUM]]*$D$4,Tabela_padrão__GM_CONTAS_PAGAR_ABERTOS[[#This Row],[SALDO_CONVERTIDO]])</f>
        <v>72.36</v>
      </c>
      <c r="P23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79" t="s">
        <v>973</v>
      </c>
      <c r="R2379" t="s">
        <v>4772</v>
      </c>
      <c r="S2379" s="1">
        <v>42557</v>
      </c>
      <c r="T2379" t="s">
        <v>4773</v>
      </c>
      <c r="U2379" s="3">
        <v>3.4767999999999999</v>
      </c>
      <c r="V2379" s="2">
        <f>Tabela_padrão__GM_CONTAS_PAGAR_ABERTOS[[#This Row],[PTAX DESEMB]]*Tabela_padrão__GM_CONTAS_PAGAR_ABERTOS[[#This Row],[VALOR_DOCUM]]</f>
        <v>251.58124799999999</v>
      </c>
    </row>
    <row r="2380" spans="1:22" hidden="1" x14ac:dyDescent="0.2">
      <c r="A2380" t="s">
        <v>17</v>
      </c>
      <c r="B2380" t="s">
        <v>18</v>
      </c>
      <c r="C2380" s="1">
        <v>42548</v>
      </c>
      <c r="D2380" t="s">
        <v>4774</v>
      </c>
      <c r="E2380">
        <v>13130024</v>
      </c>
      <c r="F2380" t="s">
        <v>4775</v>
      </c>
      <c r="G2380" s="4">
        <v>42583</v>
      </c>
      <c r="H2380" t="s">
        <v>21</v>
      </c>
      <c r="I2380" s="2">
        <v>5750</v>
      </c>
      <c r="K2380" s="2">
        <v>5750</v>
      </c>
      <c r="L2380" s="3">
        <v>1</v>
      </c>
      <c r="M2380" s="2">
        <v>5750</v>
      </c>
      <c r="N2380" s="3">
        <f t="array" ref="N2380">$D$4</f>
        <v>3.55</v>
      </c>
      <c r="O2380" s="2">
        <f t="array" ref="O2380">IF(Tabela_padrão__GM_CONTAS_PAGAR_ABERTOS[[#This Row],[SIGLA_MOEDA]]="US$",Tabela_padrão__GM_CONTAS_PAGAR_ABERTOS[[#This Row],[VALOR_DOCUM]]*$D$4,Tabela_padrão__GM_CONTAS_PAGAR_ABERTOS[[#This Row],[SALDO_CONVERTIDO]])</f>
        <v>5750</v>
      </c>
      <c r="P23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0" t="s">
        <v>28</v>
      </c>
      <c r="R2380" t="s">
        <v>4776</v>
      </c>
      <c r="S2380" s="1">
        <v>42557</v>
      </c>
      <c r="T2380" t="s">
        <v>4777</v>
      </c>
      <c r="U2380" s="3">
        <v>3.3772000000000002</v>
      </c>
      <c r="V2380" s="2">
        <f>Tabela_padrão__GM_CONTAS_PAGAR_ABERTOS[[#This Row],[PTAX DESEMB]]*Tabela_padrão__GM_CONTAS_PAGAR_ABERTOS[[#This Row],[VALOR_DOCUM]]</f>
        <v>19418.900000000001</v>
      </c>
    </row>
    <row r="2381" spans="1:22" hidden="1" x14ac:dyDescent="0.2">
      <c r="A2381" t="s">
        <v>17</v>
      </c>
      <c r="B2381" t="s">
        <v>25</v>
      </c>
      <c r="C2381" s="1">
        <v>42549</v>
      </c>
      <c r="D2381" t="s">
        <v>967</v>
      </c>
      <c r="E2381">
        <v>13115026</v>
      </c>
      <c r="F2381" t="s">
        <v>1039</v>
      </c>
      <c r="G2381" s="4">
        <v>42566</v>
      </c>
      <c r="H2381" t="s">
        <v>21</v>
      </c>
      <c r="I2381" s="2">
        <v>193.22</v>
      </c>
      <c r="J2381">
        <v>0</v>
      </c>
      <c r="K2381" s="2">
        <v>193.22</v>
      </c>
      <c r="L2381" s="3">
        <v>1</v>
      </c>
      <c r="M2381" s="2">
        <v>193.22</v>
      </c>
      <c r="N2381" s="3">
        <f t="array" ref="N2381">$D$4</f>
        <v>3.55</v>
      </c>
      <c r="O2381" s="2">
        <f t="array" ref="O2381">IF(Tabela_padrão__GM_CONTAS_PAGAR_ABERTOS[[#This Row],[SIGLA_MOEDA]]="US$",Tabela_padrão__GM_CONTAS_PAGAR_ABERTOS[[#This Row],[VALOR_DOCUM]]*$D$4,Tabela_padrão__GM_CONTAS_PAGAR_ABERTOS[[#This Row],[SALDO_CONVERTIDO]])</f>
        <v>193.22</v>
      </c>
      <c r="P23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1" t="s">
        <v>28</v>
      </c>
      <c r="R2381" t="s">
        <v>1040</v>
      </c>
      <c r="S2381" s="1">
        <v>42557</v>
      </c>
      <c r="T2381" t="s">
        <v>4778</v>
      </c>
      <c r="U2381" s="3">
        <v>3.3934000000000002</v>
      </c>
      <c r="V2381" s="2">
        <f>Tabela_padrão__GM_CONTAS_PAGAR_ABERTOS[[#This Row],[PTAX DESEMB]]*Tabela_padrão__GM_CONTAS_PAGAR_ABERTOS[[#This Row],[VALOR_DOCUM]]</f>
        <v>655.67274800000007</v>
      </c>
    </row>
    <row r="2382" spans="1:22" hidden="1" x14ac:dyDescent="0.2">
      <c r="A2382" t="s">
        <v>17</v>
      </c>
      <c r="B2382" t="s">
        <v>202</v>
      </c>
      <c r="C2382" s="1">
        <v>42541</v>
      </c>
      <c r="D2382" t="s">
        <v>587</v>
      </c>
      <c r="E2382">
        <v>13115016</v>
      </c>
      <c r="F2382" t="s">
        <v>1059</v>
      </c>
      <c r="G2382" s="4">
        <v>42595</v>
      </c>
      <c r="H2382" t="s">
        <v>21</v>
      </c>
      <c r="I2382" s="2">
        <v>1375</v>
      </c>
      <c r="K2382" s="2">
        <v>1375</v>
      </c>
      <c r="L2382" s="3">
        <v>1</v>
      </c>
      <c r="M2382" s="2">
        <v>1375</v>
      </c>
      <c r="N2382" s="3">
        <f t="array" ref="N2382">$D$4</f>
        <v>3.55</v>
      </c>
      <c r="O2382" s="2">
        <f t="array" ref="O2382">IF(Tabela_padrão__GM_CONTAS_PAGAR_ABERTOS[[#This Row],[SIGLA_MOEDA]]="US$",Tabela_padrão__GM_CONTAS_PAGAR_ABERTOS[[#This Row],[VALOR_DOCUM]]*$D$4,Tabela_padrão__GM_CONTAS_PAGAR_ABERTOS[[#This Row],[SALDO_CONVERTIDO]])</f>
        <v>1375</v>
      </c>
      <c r="P23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2" t="s">
        <v>28</v>
      </c>
      <c r="R2382" t="s">
        <v>806</v>
      </c>
      <c r="S2382" s="1">
        <v>42557</v>
      </c>
      <c r="T2382" t="s">
        <v>4779</v>
      </c>
      <c r="U2382" s="3">
        <v>3.4371999999999998</v>
      </c>
      <c r="V2382" s="2">
        <f>Tabela_padrão__GM_CONTAS_PAGAR_ABERTOS[[#This Row],[PTAX DESEMB]]*Tabela_padrão__GM_CONTAS_PAGAR_ABERTOS[[#This Row],[VALOR_DOCUM]]</f>
        <v>4726.1499999999996</v>
      </c>
    </row>
    <row r="2383" spans="1:22" hidden="1" x14ac:dyDescent="0.2">
      <c r="A2383" t="s">
        <v>17</v>
      </c>
      <c r="B2383" t="s">
        <v>323</v>
      </c>
      <c r="C2383" s="1">
        <v>42556</v>
      </c>
      <c r="D2383" t="s">
        <v>4780</v>
      </c>
      <c r="E2383">
        <v>13101011</v>
      </c>
      <c r="F2383" t="s">
        <v>3360</v>
      </c>
      <c r="G2383" s="4">
        <v>42561</v>
      </c>
      <c r="H2383" t="s">
        <v>21</v>
      </c>
      <c r="I2383" s="2">
        <v>3150</v>
      </c>
      <c r="J2383">
        <v>0</v>
      </c>
      <c r="K2383" s="2">
        <v>3150</v>
      </c>
      <c r="L2383" s="3">
        <v>1</v>
      </c>
      <c r="M2383" s="2">
        <v>3150</v>
      </c>
      <c r="N2383" s="3">
        <f t="array" ref="N2383">$D$4</f>
        <v>3.55</v>
      </c>
      <c r="O2383" s="2">
        <f t="array" ref="O2383">IF(Tabela_padrão__GM_CONTAS_PAGAR_ABERTOS[[#This Row],[SIGLA_MOEDA]]="US$",Tabela_padrão__GM_CONTAS_PAGAR_ABERTOS[[#This Row],[VALOR_DOCUM]]*$D$4,Tabela_padrão__GM_CONTAS_PAGAR_ABERTOS[[#This Row],[SALDO_CONVERTIDO]])</f>
        <v>3150</v>
      </c>
      <c r="P23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3" t="s">
        <v>2398</v>
      </c>
      <c r="R2383" t="s">
        <v>4781</v>
      </c>
      <c r="S2383" s="1">
        <v>42557</v>
      </c>
      <c r="T2383" t="s">
        <v>4782</v>
      </c>
      <c r="U2383" s="3">
        <v>3.2480000000000002</v>
      </c>
      <c r="V2383" s="2">
        <f>Tabela_padrão__GM_CONTAS_PAGAR_ABERTOS[[#This Row],[PTAX DESEMB]]*Tabela_padrão__GM_CONTAS_PAGAR_ABERTOS[[#This Row],[VALOR_DOCUM]]</f>
        <v>10231.200000000001</v>
      </c>
    </row>
    <row r="2384" spans="1:22" hidden="1" x14ac:dyDescent="0.2">
      <c r="A2384" t="s">
        <v>17</v>
      </c>
      <c r="B2384" t="s">
        <v>323</v>
      </c>
      <c r="C2384" s="1">
        <v>42556</v>
      </c>
      <c r="D2384" t="s">
        <v>4783</v>
      </c>
      <c r="E2384">
        <v>13115012</v>
      </c>
      <c r="F2384" t="s">
        <v>3360</v>
      </c>
      <c r="G2384" s="4">
        <v>42561</v>
      </c>
      <c r="H2384" t="s">
        <v>21</v>
      </c>
      <c r="I2384" s="2">
        <v>100</v>
      </c>
      <c r="J2384">
        <v>0</v>
      </c>
      <c r="K2384" s="2">
        <v>100</v>
      </c>
      <c r="L2384" s="3">
        <v>1</v>
      </c>
      <c r="M2384" s="2">
        <v>100</v>
      </c>
      <c r="N2384" s="3">
        <f t="array" ref="N2384">$D$4</f>
        <v>3.55</v>
      </c>
      <c r="O2384" s="2">
        <f t="array" ref="O2384">IF(Tabela_padrão__GM_CONTAS_PAGAR_ABERTOS[[#This Row],[SIGLA_MOEDA]]="US$",Tabela_padrão__GM_CONTAS_PAGAR_ABERTOS[[#This Row],[VALOR_DOCUM]]*$D$4,Tabela_padrão__GM_CONTAS_PAGAR_ABERTOS[[#This Row],[SALDO_CONVERTIDO]])</f>
        <v>100</v>
      </c>
      <c r="P23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4" t="s">
        <v>4784</v>
      </c>
      <c r="R2384" t="s">
        <v>4785</v>
      </c>
      <c r="S2384" s="1">
        <v>42557</v>
      </c>
      <c r="T2384" t="s">
        <v>4786</v>
      </c>
      <c r="U2384" s="3">
        <v>3.2480000000000002</v>
      </c>
      <c r="V2384" s="2">
        <f>Tabela_padrão__GM_CONTAS_PAGAR_ABERTOS[[#This Row],[PTAX DESEMB]]*Tabela_padrão__GM_CONTAS_PAGAR_ABERTOS[[#This Row],[VALOR_DOCUM]]</f>
        <v>324.8</v>
      </c>
    </row>
    <row r="2385" spans="1:22" hidden="1" x14ac:dyDescent="0.2">
      <c r="A2385" t="s">
        <v>17</v>
      </c>
      <c r="B2385" t="s">
        <v>390</v>
      </c>
      <c r="C2385" s="1">
        <v>42549</v>
      </c>
      <c r="D2385" t="s">
        <v>2419</v>
      </c>
      <c r="E2385">
        <v>13103001</v>
      </c>
      <c r="F2385" t="s">
        <v>4787</v>
      </c>
      <c r="G2385" s="4">
        <v>42572</v>
      </c>
      <c r="H2385" t="s">
        <v>21</v>
      </c>
      <c r="I2385" s="2">
        <v>145.9</v>
      </c>
      <c r="J2385">
        <v>0</v>
      </c>
      <c r="K2385" s="2">
        <v>145.9</v>
      </c>
      <c r="L2385" s="3">
        <v>1</v>
      </c>
      <c r="M2385" s="2">
        <v>145.9</v>
      </c>
      <c r="N2385" s="3">
        <f t="array" ref="N2385">$D$4</f>
        <v>3.55</v>
      </c>
      <c r="O2385" s="2">
        <f t="array" ref="O2385">IF(Tabela_padrão__GM_CONTAS_PAGAR_ABERTOS[[#This Row],[SIGLA_MOEDA]]="US$",Tabela_padrão__GM_CONTAS_PAGAR_ABERTOS[[#This Row],[VALOR_DOCUM]]*$D$4,Tabela_padrão__GM_CONTAS_PAGAR_ABERTOS[[#This Row],[SALDO_CONVERTIDO]])</f>
        <v>145.9</v>
      </c>
      <c r="P23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5" t="s">
        <v>28</v>
      </c>
      <c r="R2385" t="s">
        <v>2664</v>
      </c>
      <c r="S2385" s="1">
        <v>42557</v>
      </c>
      <c r="T2385" t="s">
        <v>4788</v>
      </c>
      <c r="U2385" s="3">
        <v>3.3934000000000002</v>
      </c>
      <c r="V2385" s="2">
        <f>Tabela_padrão__GM_CONTAS_PAGAR_ABERTOS[[#This Row],[PTAX DESEMB]]*Tabela_padrão__GM_CONTAS_PAGAR_ABERTOS[[#This Row],[VALOR_DOCUM]]</f>
        <v>495.09706000000006</v>
      </c>
    </row>
    <row r="2386" spans="1:22" hidden="1" x14ac:dyDescent="0.2">
      <c r="A2386" t="s">
        <v>17</v>
      </c>
      <c r="B2386" t="s">
        <v>202</v>
      </c>
      <c r="C2386" s="1">
        <v>42544</v>
      </c>
      <c r="D2386" t="s">
        <v>1914</v>
      </c>
      <c r="E2386">
        <v>13115001</v>
      </c>
      <c r="F2386" t="s">
        <v>4789</v>
      </c>
      <c r="G2386" s="4">
        <v>42556</v>
      </c>
      <c r="H2386" t="s">
        <v>21</v>
      </c>
      <c r="I2386" s="2">
        <v>111.15</v>
      </c>
      <c r="J2386">
        <v>0</v>
      </c>
      <c r="K2386" s="2">
        <v>111.15</v>
      </c>
      <c r="L2386" s="3">
        <v>1</v>
      </c>
      <c r="M2386" s="2">
        <v>111.15</v>
      </c>
      <c r="N2386" s="3">
        <f t="array" ref="N2386">$D$4</f>
        <v>3.55</v>
      </c>
      <c r="O2386" s="2">
        <f t="array" ref="O2386">IF(Tabela_padrão__GM_CONTAS_PAGAR_ABERTOS[[#This Row],[SIGLA_MOEDA]]="US$",Tabela_padrão__GM_CONTAS_PAGAR_ABERTOS[[#This Row],[VALOR_DOCUM]]*$D$4,Tabela_padrão__GM_CONTAS_PAGAR_ABERTOS[[#This Row],[SALDO_CONVERTIDO]])</f>
        <v>111.15</v>
      </c>
      <c r="P23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6" t="s">
        <v>28</v>
      </c>
      <c r="R2386" t="s">
        <v>1916</v>
      </c>
      <c r="S2386" s="1">
        <v>42557</v>
      </c>
      <c r="T2386" t="s">
        <v>4790</v>
      </c>
      <c r="U2386" s="3">
        <v>3.3883000000000001</v>
      </c>
      <c r="V2386" s="2">
        <f>Tabela_padrão__GM_CONTAS_PAGAR_ABERTOS[[#This Row],[PTAX DESEMB]]*Tabela_padrão__GM_CONTAS_PAGAR_ABERTOS[[#This Row],[VALOR_DOCUM]]</f>
        <v>376.60954500000003</v>
      </c>
    </row>
    <row r="2387" spans="1:22" hidden="1" x14ac:dyDescent="0.2">
      <c r="A2387" t="s">
        <v>285</v>
      </c>
      <c r="B2387" t="s">
        <v>18</v>
      </c>
      <c r="C2387" s="1">
        <v>42552</v>
      </c>
      <c r="D2387" t="s">
        <v>2666</v>
      </c>
      <c r="E2387">
        <v>15101003</v>
      </c>
      <c r="F2387" t="s">
        <v>2667</v>
      </c>
      <c r="G2387" s="4">
        <v>42620</v>
      </c>
      <c r="H2387" t="s">
        <v>21</v>
      </c>
      <c r="I2387" s="2">
        <v>1479.9</v>
      </c>
      <c r="K2387" s="2">
        <v>1479.9</v>
      </c>
      <c r="L2387" s="3">
        <v>1</v>
      </c>
      <c r="M2387" s="2">
        <v>1479.9</v>
      </c>
      <c r="N2387" s="3">
        <f t="array" ref="N2387">$D$4</f>
        <v>3.55</v>
      </c>
      <c r="O2387" s="2">
        <f t="array" ref="O2387">IF(Tabela_padrão__GM_CONTAS_PAGAR_ABERTOS[[#This Row],[SIGLA_MOEDA]]="US$",Tabela_padrão__GM_CONTAS_PAGAR_ABERTOS[[#This Row],[VALOR_DOCUM]]*$D$4,Tabela_padrão__GM_CONTAS_PAGAR_ABERTOS[[#This Row],[SALDO_CONVERTIDO]])</f>
        <v>1479.9</v>
      </c>
      <c r="P23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7" t="s">
        <v>28</v>
      </c>
      <c r="R2387" t="s">
        <v>634</v>
      </c>
      <c r="S2387" s="1">
        <v>42557</v>
      </c>
      <c r="T2387" t="s">
        <v>4791</v>
      </c>
      <c r="U2387" s="3">
        <v>3.2098</v>
      </c>
      <c r="V2387" s="2">
        <f>Tabela_padrão__GM_CONTAS_PAGAR_ABERTOS[[#This Row],[PTAX DESEMB]]*Tabela_padrão__GM_CONTAS_PAGAR_ABERTOS[[#This Row],[VALOR_DOCUM]]</f>
        <v>4750.1830200000004</v>
      </c>
    </row>
    <row r="2388" spans="1:22" hidden="1" x14ac:dyDescent="0.2">
      <c r="A2388" t="s">
        <v>285</v>
      </c>
      <c r="B2388" t="s">
        <v>18</v>
      </c>
      <c r="C2388" s="1">
        <v>42552</v>
      </c>
      <c r="D2388" t="s">
        <v>3368</v>
      </c>
      <c r="E2388">
        <v>15101003</v>
      </c>
      <c r="F2388" t="s">
        <v>3369</v>
      </c>
      <c r="G2388" s="4">
        <v>42576</v>
      </c>
      <c r="H2388" t="s">
        <v>21</v>
      </c>
      <c r="I2388" s="2">
        <v>4200</v>
      </c>
      <c r="K2388" s="2">
        <v>4200</v>
      </c>
      <c r="L2388" s="3">
        <v>1</v>
      </c>
      <c r="M2388" s="2">
        <v>4200</v>
      </c>
      <c r="N2388" s="3">
        <f t="array" ref="N2388">$D$4</f>
        <v>3.55</v>
      </c>
      <c r="O2388" s="2">
        <f t="array" ref="O2388">IF(Tabela_padrão__GM_CONTAS_PAGAR_ABERTOS[[#This Row],[SIGLA_MOEDA]]="US$",Tabela_padrão__GM_CONTAS_PAGAR_ABERTOS[[#This Row],[VALOR_DOCUM]]*$D$4,Tabela_padrão__GM_CONTAS_PAGAR_ABERTOS[[#This Row],[SALDO_CONVERTIDO]])</f>
        <v>4200</v>
      </c>
      <c r="P23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8" t="s">
        <v>28</v>
      </c>
      <c r="R2388" t="s">
        <v>634</v>
      </c>
      <c r="S2388" s="1">
        <v>42557</v>
      </c>
      <c r="T2388" t="s">
        <v>4792</v>
      </c>
      <c r="U2388" s="3">
        <v>3.2098</v>
      </c>
      <c r="V2388" s="2">
        <f>Tabela_padrão__GM_CONTAS_PAGAR_ABERTOS[[#This Row],[PTAX DESEMB]]*Tabela_padrão__GM_CONTAS_PAGAR_ABERTOS[[#This Row],[VALOR_DOCUM]]</f>
        <v>13481.16</v>
      </c>
    </row>
    <row r="2389" spans="1:22" hidden="1" x14ac:dyDescent="0.2">
      <c r="A2389" t="s">
        <v>17</v>
      </c>
      <c r="B2389" t="s">
        <v>202</v>
      </c>
      <c r="C2389" s="1">
        <v>42555</v>
      </c>
      <c r="D2389" t="s">
        <v>718</v>
      </c>
      <c r="E2389">
        <v>13115001</v>
      </c>
      <c r="F2389" t="s">
        <v>4793</v>
      </c>
      <c r="G2389" s="4">
        <v>42558</v>
      </c>
      <c r="H2389" t="s">
        <v>21</v>
      </c>
      <c r="I2389" s="2">
        <v>36.79</v>
      </c>
      <c r="J2389">
        <v>0</v>
      </c>
      <c r="K2389" s="2">
        <v>36.79</v>
      </c>
      <c r="L2389" s="3">
        <v>1</v>
      </c>
      <c r="M2389" s="2">
        <v>36.79</v>
      </c>
      <c r="N2389" s="3">
        <f t="array" ref="N2389">$D$4</f>
        <v>3.55</v>
      </c>
      <c r="O2389" s="2">
        <f t="array" ref="O2389">IF(Tabela_padrão__GM_CONTAS_PAGAR_ABERTOS[[#This Row],[SIGLA_MOEDA]]="US$",Tabela_padrão__GM_CONTAS_PAGAR_ABERTOS[[#This Row],[VALOR_DOCUM]]*$D$4,Tabela_padrão__GM_CONTAS_PAGAR_ABERTOS[[#This Row],[SALDO_CONVERTIDO]])</f>
        <v>36.79</v>
      </c>
      <c r="P23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89" t="s">
        <v>28</v>
      </c>
      <c r="R2389" t="s">
        <v>1643</v>
      </c>
      <c r="S2389" s="1">
        <v>42557</v>
      </c>
      <c r="T2389" t="s">
        <v>4794</v>
      </c>
      <c r="U2389" s="3">
        <v>3.2298</v>
      </c>
      <c r="V2389" s="2">
        <f>Tabela_padrão__GM_CONTAS_PAGAR_ABERTOS[[#This Row],[PTAX DESEMB]]*Tabela_padrão__GM_CONTAS_PAGAR_ABERTOS[[#This Row],[VALOR_DOCUM]]</f>
        <v>118.824342</v>
      </c>
    </row>
    <row r="2390" spans="1:22" hidden="1" x14ac:dyDescent="0.2">
      <c r="A2390" t="s">
        <v>17</v>
      </c>
      <c r="B2390" t="s">
        <v>202</v>
      </c>
      <c r="C2390" s="1">
        <v>42555</v>
      </c>
      <c r="D2390" t="s">
        <v>548</v>
      </c>
      <c r="E2390">
        <v>13115001</v>
      </c>
      <c r="F2390" t="s">
        <v>4795</v>
      </c>
      <c r="G2390" s="4">
        <v>42572</v>
      </c>
      <c r="H2390" t="s">
        <v>21</v>
      </c>
      <c r="I2390" s="2">
        <v>85.4</v>
      </c>
      <c r="J2390">
        <v>0</v>
      </c>
      <c r="K2390" s="2">
        <v>85.4</v>
      </c>
      <c r="L2390" s="3">
        <v>1</v>
      </c>
      <c r="M2390" s="2">
        <v>85.4</v>
      </c>
      <c r="N2390" s="3">
        <f t="array" ref="N2390">$D$4</f>
        <v>3.55</v>
      </c>
      <c r="O2390" s="2">
        <f t="array" ref="O2390">IF(Tabela_padrão__GM_CONTAS_PAGAR_ABERTOS[[#This Row],[SIGLA_MOEDA]]="US$",Tabela_padrão__GM_CONTAS_PAGAR_ABERTOS[[#This Row],[VALOR_DOCUM]]*$D$4,Tabela_padrão__GM_CONTAS_PAGAR_ABERTOS[[#This Row],[SALDO_CONVERTIDO]])</f>
        <v>85.4</v>
      </c>
      <c r="P23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0" t="s">
        <v>28</v>
      </c>
      <c r="R2390" t="s">
        <v>3083</v>
      </c>
      <c r="S2390" s="1">
        <v>42557</v>
      </c>
      <c r="T2390" t="s">
        <v>4796</v>
      </c>
      <c r="U2390" s="3">
        <v>3.2298</v>
      </c>
      <c r="V2390" s="2">
        <f>Tabela_padrão__GM_CONTAS_PAGAR_ABERTOS[[#This Row],[PTAX DESEMB]]*Tabela_padrão__GM_CONTAS_PAGAR_ABERTOS[[#This Row],[VALOR_DOCUM]]</f>
        <v>275.82492000000002</v>
      </c>
    </row>
    <row r="2391" spans="1:22" hidden="1" x14ac:dyDescent="0.2">
      <c r="A2391" t="s">
        <v>17</v>
      </c>
      <c r="B2391" t="s">
        <v>18</v>
      </c>
      <c r="C2391" s="1">
        <v>42550</v>
      </c>
      <c r="D2391" t="s">
        <v>4797</v>
      </c>
      <c r="E2391">
        <v>15103007</v>
      </c>
      <c r="F2391" t="s">
        <v>4798</v>
      </c>
      <c r="G2391" s="4">
        <v>42612</v>
      </c>
      <c r="H2391" t="s">
        <v>21</v>
      </c>
      <c r="I2391" s="2">
        <v>150000</v>
      </c>
      <c r="J2391">
        <v>0</v>
      </c>
      <c r="K2391" s="2">
        <v>150000</v>
      </c>
      <c r="L2391" s="3">
        <v>1</v>
      </c>
      <c r="M2391" s="2">
        <v>150000</v>
      </c>
      <c r="N2391" s="3">
        <f t="array" ref="N2391">$D$4</f>
        <v>3.55</v>
      </c>
      <c r="O2391" s="2">
        <f t="array" ref="O2391">IF(Tabela_padrão__GM_CONTAS_PAGAR_ABERTOS[[#This Row],[SIGLA_MOEDA]]="US$",Tabela_padrão__GM_CONTAS_PAGAR_ABERTOS[[#This Row],[VALOR_DOCUM]]*$D$4,Tabela_padrão__GM_CONTAS_PAGAR_ABERTOS[[#This Row],[SALDO_CONVERTIDO]])</f>
        <v>150000</v>
      </c>
      <c r="P23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1" t="s">
        <v>4799</v>
      </c>
      <c r="R2391" t="s">
        <v>4800</v>
      </c>
      <c r="S2391" s="1">
        <v>42557</v>
      </c>
      <c r="T2391" t="s">
        <v>4801</v>
      </c>
      <c r="U2391" s="3">
        <v>3.3267000000000002</v>
      </c>
      <c r="V2391" s="2">
        <f>Tabela_padrão__GM_CONTAS_PAGAR_ABERTOS[[#This Row],[PTAX DESEMB]]*Tabela_padrão__GM_CONTAS_PAGAR_ABERTOS[[#This Row],[VALOR_DOCUM]]</f>
        <v>499005.00000000006</v>
      </c>
    </row>
    <row r="2392" spans="1:22" hidden="1" x14ac:dyDescent="0.2">
      <c r="A2392" t="s">
        <v>17</v>
      </c>
      <c r="B2392" t="s">
        <v>202</v>
      </c>
      <c r="C2392" s="1">
        <v>42545</v>
      </c>
      <c r="D2392" t="s">
        <v>804</v>
      </c>
      <c r="E2392">
        <v>13115026</v>
      </c>
      <c r="F2392" t="s">
        <v>4802</v>
      </c>
      <c r="G2392" s="4">
        <v>42570</v>
      </c>
      <c r="H2392" t="s">
        <v>21</v>
      </c>
      <c r="I2392" s="2">
        <v>520</v>
      </c>
      <c r="J2392">
        <v>0</v>
      </c>
      <c r="K2392" s="2">
        <v>520</v>
      </c>
      <c r="L2392" s="3">
        <v>1</v>
      </c>
      <c r="M2392" s="2">
        <v>520</v>
      </c>
      <c r="N2392" s="3">
        <f t="array" ref="N2392">$D$4</f>
        <v>3.55</v>
      </c>
      <c r="O2392" s="2">
        <f t="array" ref="O2392">IF(Tabela_padrão__GM_CONTAS_PAGAR_ABERTOS[[#This Row],[SIGLA_MOEDA]]="US$",Tabela_padrão__GM_CONTAS_PAGAR_ABERTOS[[#This Row],[VALOR_DOCUM]]*$D$4,Tabela_padrão__GM_CONTAS_PAGAR_ABERTOS[[#This Row],[SALDO_CONVERTIDO]])</f>
        <v>520</v>
      </c>
      <c r="P23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2" t="s">
        <v>28</v>
      </c>
      <c r="R2392" t="s">
        <v>4803</v>
      </c>
      <c r="S2392" s="1">
        <v>42557</v>
      </c>
      <c r="T2392" t="s">
        <v>4804</v>
      </c>
      <c r="U2392" s="3">
        <v>3.3532999999999999</v>
      </c>
      <c r="V2392" s="2">
        <f>Tabela_padrão__GM_CONTAS_PAGAR_ABERTOS[[#This Row],[PTAX DESEMB]]*Tabela_padrão__GM_CONTAS_PAGAR_ABERTOS[[#This Row],[VALOR_DOCUM]]</f>
        <v>1743.7159999999999</v>
      </c>
    </row>
    <row r="2393" spans="1:22" hidden="1" x14ac:dyDescent="0.2">
      <c r="A2393" t="s">
        <v>17</v>
      </c>
      <c r="B2393" t="s">
        <v>202</v>
      </c>
      <c r="C2393" s="1">
        <v>42545</v>
      </c>
      <c r="D2393" t="s">
        <v>967</v>
      </c>
      <c r="E2393">
        <v>13115026</v>
      </c>
      <c r="F2393" t="s">
        <v>1072</v>
      </c>
      <c r="G2393" s="4">
        <v>42591</v>
      </c>
      <c r="H2393" t="s">
        <v>21</v>
      </c>
      <c r="I2393" s="2">
        <v>396.79</v>
      </c>
      <c r="K2393" s="2">
        <v>396.79</v>
      </c>
      <c r="L2393" s="3">
        <v>1</v>
      </c>
      <c r="M2393" s="2">
        <v>396.79</v>
      </c>
      <c r="N2393" s="3">
        <f t="array" ref="N2393">$D$4</f>
        <v>3.55</v>
      </c>
      <c r="O2393" s="2">
        <f t="array" ref="O2393">IF(Tabela_padrão__GM_CONTAS_PAGAR_ABERTOS[[#This Row],[SIGLA_MOEDA]]="US$",Tabela_padrão__GM_CONTAS_PAGAR_ABERTOS[[#This Row],[VALOR_DOCUM]]*$D$4,Tabela_padrão__GM_CONTAS_PAGAR_ABERTOS[[#This Row],[SALDO_CONVERTIDO]])</f>
        <v>396.79</v>
      </c>
      <c r="P23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3" t="s">
        <v>28</v>
      </c>
      <c r="R2393" t="s">
        <v>1073</v>
      </c>
      <c r="S2393" s="1">
        <v>42557</v>
      </c>
      <c r="T2393" t="s">
        <v>4805</v>
      </c>
      <c r="U2393" s="3">
        <v>3.3532999999999999</v>
      </c>
      <c r="V2393" s="2">
        <f>Tabela_padrão__GM_CONTAS_PAGAR_ABERTOS[[#This Row],[PTAX DESEMB]]*Tabela_padrão__GM_CONTAS_PAGAR_ABERTOS[[#This Row],[VALOR_DOCUM]]</f>
        <v>1330.5559070000002</v>
      </c>
    </row>
    <row r="2394" spans="1:22" hidden="1" x14ac:dyDescent="0.2">
      <c r="A2394" t="s">
        <v>17</v>
      </c>
      <c r="B2394" t="s">
        <v>202</v>
      </c>
      <c r="C2394" s="1">
        <v>42545</v>
      </c>
      <c r="D2394" t="s">
        <v>967</v>
      </c>
      <c r="E2394">
        <v>13115026</v>
      </c>
      <c r="F2394" t="s">
        <v>4806</v>
      </c>
      <c r="G2394" s="4">
        <v>42563</v>
      </c>
      <c r="H2394" t="s">
        <v>21</v>
      </c>
      <c r="I2394" s="2">
        <v>237.51</v>
      </c>
      <c r="J2394">
        <v>0</v>
      </c>
      <c r="K2394" s="2">
        <v>237.51</v>
      </c>
      <c r="L2394" s="3">
        <v>1</v>
      </c>
      <c r="M2394" s="2">
        <v>237.51</v>
      </c>
      <c r="N2394" s="3">
        <f t="array" ref="N2394">$D$4</f>
        <v>3.55</v>
      </c>
      <c r="O2394" s="2">
        <f t="array" ref="O2394">IF(Tabela_padrão__GM_CONTAS_PAGAR_ABERTOS[[#This Row],[SIGLA_MOEDA]]="US$",Tabela_padrão__GM_CONTAS_PAGAR_ABERTOS[[#This Row],[VALOR_DOCUM]]*$D$4,Tabela_padrão__GM_CONTAS_PAGAR_ABERTOS[[#This Row],[SALDO_CONVERTIDO]])</f>
        <v>237.51</v>
      </c>
      <c r="P23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4" t="s">
        <v>28</v>
      </c>
      <c r="R2394" t="s">
        <v>4807</v>
      </c>
      <c r="S2394" s="1">
        <v>42557</v>
      </c>
      <c r="T2394" t="s">
        <v>4808</v>
      </c>
      <c r="U2394" s="3">
        <v>3.3532999999999999</v>
      </c>
      <c r="V2394" s="2">
        <f>Tabela_padrão__GM_CONTAS_PAGAR_ABERTOS[[#This Row],[PTAX DESEMB]]*Tabela_padrão__GM_CONTAS_PAGAR_ABERTOS[[#This Row],[VALOR_DOCUM]]</f>
        <v>796.44228299999997</v>
      </c>
    </row>
    <row r="2395" spans="1:22" hidden="1" x14ac:dyDescent="0.2">
      <c r="A2395" t="s">
        <v>17</v>
      </c>
      <c r="B2395" t="s">
        <v>80</v>
      </c>
      <c r="C2395" s="1">
        <v>42549</v>
      </c>
      <c r="D2395" t="s">
        <v>3782</v>
      </c>
      <c r="E2395">
        <v>13115016</v>
      </c>
      <c r="F2395" t="s">
        <v>4809</v>
      </c>
      <c r="G2395" s="4">
        <v>42565</v>
      </c>
      <c r="H2395" t="s">
        <v>21</v>
      </c>
      <c r="I2395" s="2">
        <v>294</v>
      </c>
      <c r="J2395">
        <v>0</v>
      </c>
      <c r="K2395" s="2">
        <v>294</v>
      </c>
      <c r="L2395" s="3">
        <v>1</v>
      </c>
      <c r="M2395" s="2">
        <v>294</v>
      </c>
      <c r="N2395" s="3">
        <f t="array" ref="N2395">$D$4</f>
        <v>3.55</v>
      </c>
      <c r="O2395" s="2">
        <f t="array" ref="O2395">IF(Tabela_padrão__GM_CONTAS_PAGAR_ABERTOS[[#This Row],[SIGLA_MOEDA]]="US$",Tabela_padrão__GM_CONTAS_PAGAR_ABERTOS[[#This Row],[VALOR_DOCUM]]*$D$4,Tabela_padrão__GM_CONTAS_PAGAR_ABERTOS[[#This Row],[SALDO_CONVERTIDO]])</f>
        <v>294</v>
      </c>
      <c r="P23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5" t="s">
        <v>28</v>
      </c>
      <c r="R2395" t="s">
        <v>4810</v>
      </c>
      <c r="S2395" s="1">
        <v>42557</v>
      </c>
      <c r="T2395" t="s">
        <v>4811</v>
      </c>
      <c r="U2395" s="3">
        <v>3.3934000000000002</v>
      </c>
      <c r="V2395" s="2">
        <f>Tabela_padrão__GM_CONTAS_PAGAR_ABERTOS[[#This Row],[PTAX DESEMB]]*Tabela_padrão__GM_CONTAS_PAGAR_ABERTOS[[#This Row],[VALOR_DOCUM]]</f>
        <v>997.65960000000007</v>
      </c>
    </row>
    <row r="2396" spans="1:22" hidden="1" x14ac:dyDescent="0.2">
      <c r="A2396" t="s">
        <v>17</v>
      </c>
      <c r="B2396" t="s">
        <v>80</v>
      </c>
      <c r="C2396" s="1">
        <v>42549</v>
      </c>
      <c r="D2396" t="s">
        <v>1810</v>
      </c>
      <c r="E2396">
        <v>13115016</v>
      </c>
      <c r="F2396" t="s">
        <v>4812</v>
      </c>
      <c r="G2396" s="4">
        <v>42572</v>
      </c>
      <c r="H2396" t="s">
        <v>21</v>
      </c>
      <c r="I2396" s="2">
        <v>67.040000000000006</v>
      </c>
      <c r="J2396">
        <v>0</v>
      </c>
      <c r="K2396" s="2">
        <v>67.040000000000006</v>
      </c>
      <c r="L2396" s="3">
        <v>1</v>
      </c>
      <c r="M2396" s="2">
        <v>67.040000000000006</v>
      </c>
      <c r="N2396" s="3">
        <f t="array" ref="N2396">$D$4</f>
        <v>3.55</v>
      </c>
      <c r="O2396" s="2">
        <f t="array" ref="O2396">IF(Tabela_padrão__GM_CONTAS_PAGAR_ABERTOS[[#This Row],[SIGLA_MOEDA]]="US$",Tabela_padrão__GM_CONTAS_PAGAR_ABERTOS[[#This Row],[VALOR_DOCUM]]*$D$4,Tabela_padrão__GM_CONTAS_PAGAR_ABERTOS[[#This Row],[SALDO_CONVERTIDO]])</f>
        <v>67.040000000000006</v>
      </c>
      <c r="P23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6" t="s">
        <v>28</v>
      </c>
      <c r="R2396" t="s">
        <v>4810</v>
      </c>
      <c r="S2396" s="1">
        <v>42557</v>
      </c>
      <c r="T2396" t="s">
        <v>4813</v>
      </c>
      <c r="U2396" s="3">
        <v>3.3934000000000002</v>
      </c>
      <c r="V2396" s="2">
        <f>Tabela_padrão__GM_CONTAS_PAGAR_ABERTOS[[#This Row],[PTAX DESEMB]]*Tabela_padrão__GM_CONTAS_PAGAR_ABERTOS[[#This Row],[VALOR_DOCUM]]</f>
        <v>227.49353600000003</v>
      </c>
    </row>
    <row r="2397" spans="1:22" hidden="1" x14ac:dyDescent="0.2">
      <c r="A2397" t="s">
        <v>17</v>
      </c>
      <c r="B2397" t="s">
        <v>202</v>
      </c>
      <c r="C2397" s="1">
        <v>42549</v>
      </c>
      <c r="D2397" t="s">
        <v>610</v>
      </c>
      <c r="E2397">
        <v>13115006</v>
      </c>
      <c r="F2397" t="s">
        <v>4814</v>
      </c>
      <c r="G2397" s="4">
        <v>42564</v>
      </c>
      <c r="H2397" t="s">
        <v>21</v>
      </c>
      <c r="I2397" s="2">
        <v>20.54</v>
      </c>
      <c r="J2397">
        <v>0</v>
      </c>
      <c r="K2397" s="2">
        <v>20.54</v>
      </c>
      <c r="L2397" s="3">
        <v>1</v>
      </c>
      <c r="M2397" s="2">
        <v>20.54</v>
      </c>
      <c r="N2397" s="3">
        <f t="array" ref="N2397">$D$4</f>
        <v>3.55</v>
      </c>
      <c r="O2397" s="2">
        <f t="array" ref="O2397">IF(Tabela_padrão__GM_CONTAS_PAGAR_ABERTOS[[#This Row],[SIGLA_MOEDA]]="US$",Tabela_padrão__GM_CONTAS_PAGAR_ABERTOS[[#This Row],[VALOR_DOCUM]]*$D$4,Tabela_padrão__GM_CONTAS_PAGAR_ABERTOS[[#This Row],[SALDO_CONVERTIDO]])</f>
        <v>20.54</v>
      </c>
      <c r="P23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7" t="s">
        <v>28</v>
      </c>
      <c r="R2397" t="s">
        <v>4815</v>
      </c>
      <c r="S2397" s="1">
        <v>42557</v>
      </c>
      <c r="T2397" t="s">
        <v>4816</v>
      </c>
      <c r="U2397" s="3">
        <v>3.3934000000000002</v>
      </c>
      <c r="V2397" s="2">
        <f>Tabela_padrão__GM_CONTAS_PAGAR_ABERTOS[[#This Row],[PTAX DESEMB]]*Tabela_padrão__GM_CONTAS_PAGAR_ABERTOS[[#This Row],[VALOR_DOCUM]]</f>
        <v>69.700435999999996</v>
      </c>
    </row>
    <row r="2398" spans="1:22" hidden="1" x14ac:dyDescent="0.2">
      <c r="A2398" t="s">
        <v>285</v>
      </c>
      <c r="B2398" t="s">
        <v>18</v>
      </c>
      <c r="C2398" s="1">
        <v>42545</v>
      </c>
      <c r="D2398" t="s">
        <v>1086</v>
      </c>
      <c r="E2398">
        <v>13108005</v>
      </c>
      <c r="F2398" t="s">
        <v>4817</v>
      </c>
      <c r="G2398" s="4">
        <v>42548</v>
      </c>
      <c r="H2398" t="s">
        <v>21</v>
      </c>
      <c r="I2398" s="2">
        <v>382.05</v>
      </c>
      <c r="J2398">
        <v>0</v>
      </c>
      <c r="K2398" s="2">
        <v>382.05</v>
      </c>
      <c r="L2398" s="3">
        <v>1</v>
      </c>
      <c r="M2398" s="2">
        <v>382.05</v>
      </c>
      <c r="N2398" s="3">
        <f t="array" ref="N2398">$D$4</f>
        <v>3.55</v>
      </c>
      <c r="O2398" s="2">
        <f t="array" ref="O2398">IF(Tabela_padrão__GM_CONTAS_PAGAR_ABERTOS[[#This Row],[SIGLA_MOEDA]]="US$",Tabela_padrão__GM_CONTAS_PAGAR_ABERTOS[[#This Row],[VALOR_DOCUM]]*$D$4,Tabela_padrão__GM_CONTAS_PAGAR_ABERTOS[[#This Row],[SALDO_CONVERTIDO]])</f>
        <v>382.05</v>
      </c>
      <c r="P23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8" t="s">
        <v>1088</v>
      </c>
      <c r="R2398" t="s">
        <v>4818</v>
      </c>
      <c r="S2398" s="1">
        <v>42557</v>
      </c>
      <c r="T2398" t="s">
        <v>4819</v>
      </c>
      <c r="U2398" s="3">
        <v>3.3532999999999999</v>
      </c>
      <c r="V2398" s="2">
        <f>Tabela_padrão__GM_CONTAS_PAGAR_ABERTOS[[#This Row],[PTAX DESEMB]]*Tabela_padrão__GM_CONTAS_PAGAR_ABERTOS[[#This Row],[VALOR_DOCUM]]</f>
        <v>1281.1282650000001</v>
      </c>
    </row>
    <row r="2399" spans="1:22" hidden="1" x14ac:dyDescent="0.2">
      <c r="A2399" t="s">
        <v>285</v>
      </c>
      <c r="B2399" t="s">
        <v>18</v>
      </c>
      <c r="C2399" s="1">
        <v>42548</v>
      </c>
      <c r="D2399" t="s">
        <v>1086</v>
      </c>
      <c r="E2399">
        <v>13108005</v>
      </c>
      <c r="F2399" t="s">
        <v>4820</v>
      </c>
      <c r="G2399" s="4">
        <v>42548</v>
      </c>
      <c r="H2399" t="s">
        <v>21</v>
      </c>
      <c r="I2399" s="2">
        <v>107.89</v>
      </c>
      <c r="J2399">
        <v>0</v>
      </c>
      <c r="K2399" s="2">
        <v>107.89</v>
      </c>
      <c r="L2399" s="3">
        <v>1</v>
      </c>
      <c r="M2399" s="2">
        <v>107.89</v>
      </c>
      <c r="N2399" s="3">
        <f t="array" ref="N2399">$D$4</f>
        <v>3.55</v>
      </c>
      <c r="O2399" s="2">
        <f t="array" ref="O2399">IF(Tabela_padrão__GM_CONTAS_PAGAR_ABERTOS[[#This Row],[SIGLA_MOEDA]]="US$",Tabela_padrão__GM_CONTAS_PAGAR_ABERTOS[[#This Row],[VALOR_DOCUM]]*$D$4,Tabela_padrão__GM_CONTAS_PAGAR_ABERTOS[[#This Row],[SALDO_CONVERTIDO]])</f>
        <v>107.89</v>
      </c>
      <c r="P23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399" t="s">
        <v>1088</v>
      </c>
      <c r="R2399" t="s">
        <v>4821</v>
      </c>
      <c r="S2399" s="1">
        <v>42557</v>
      </c>
      <c r="T2399" t="s">
        <v>4822</v>
      </c>
      <c r="U2399" s="3">
        <v>3.3772000000000002</v>
      </c>
      <c r="V2399" s="2">
        <f>Tabela_padrão__GM_CONTAS_PAGAR_ABERTOS[[#This Row],[PTAX DESEMB]]*Tabela_padrão__GM_CONTAS_PAGAR_ABERTOS[[#This Row],[VALOR_DOCUM]]</f>
        <v>364.366108</v>
      </c>
    </row>
    <row r="2400" spans="1:22" hidden="1" x14ac:dyDescent="0.2">
      <c r="A2400" t="s">
        <v>17</v>
      </c>
      <c r="B2400" t="s">
        <v>808</v>
      </c>
      <c r="C2400" s="1">
        <v>42549</v>
      </c>
      <c r="D2400" t="s">
        <v>746</v>
      </c>
      <c r="E2400">
        <v>13115006</v>
      </c>
      <c r="F2400" t="s">
        <v>4823</v>
      </c>
      <c r="G2400" s="4">
        <v>42569</v>
      </c>
      <c r="H2400" t="s">
        <v>21</v>
      </c>
      <c r="I2400" s="2">
        <v>9153.59</v>
      </c>
      <c r="J2400">
        <v>0</v>
      </c>
      <c r="K2400" s="2">
        <v>9153.59</v>
      </c>
      <c r="L2400" s="3">
        <v>1</v>
      </c>
      <c r="M2400" s="2">
        <v>9153.59</v>
      </c>
      <c r="N2400" s="3">
        <f t="array" ref="N2400">$D$4</f>
        <v>3.55</v>
      </c>
      <c r="O2400" s="2">
        <f t="array" ref="O2400">IF(Tabela_padrão__GM_CONTAS_PAGAR_ABERTOS[[#This Row],[SIGLA_MOEDA]]="US$",Tabela_padrão__GM_CONTAS_PAGAR_ABERTOS[[#This Row],[VALOR_DOCUM]]*$D$4,Tabela_padrão__GM_CONTAS_PAGAR_ABERTOS[[#This Row],[SALDO_CONVERTIDO]])</f>
        <v>9153.59</v>
      </c>
      <c r="P24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0" t="s">
        <v>28</v>
      </c>
      <c r="R2400" t="s">
        <v>4824</v>
      </c>
      <c r="S2400" s="1">
        <v>42557</v>
      </c>
      <c r="T2400" t="s">
        <v>4825</v>
      </c>
      <c r="U2400" s="3">
        <v>3.3934000000000002</v>
      </c>
      <c r="V2400" s="2">
        <f>Tabela_padrão__GM_CONTAS_PAGAR_ABERTOS[[#This Row],[PTAX DESEMB]]*Tabela_padrão__GM_CONTAS_PAGAR_ABERTOS[[#This Row],[VALOR_DOCUM]]</f>
        <v>31061.792306000003</v>
      </c>
    </row>
    <row r="2401" spans="1:22" hidden="1" x14ac:dyDescent="0.2">
      <c r="A2401" t="s">
        <v>17</v>
      </c>
      <c r="B2401" t="s">
        <v>25</v>
      </c>
      <c r="C2401" s="1">
        <v>42549</v>
      </c>
      <c r="D2401" t="s">
        <v>746</v>
      </c>
      <c r="E2401">
        <v>13115006</v>
      </c>
      <c r="F2401" t="s">
        <v>4826</v>
      </c>
      <c r="G2401" s="4">
        <v>42569</v>
      </c>
      <c r="H2401" t="s">
        <v>21</v>
      </c>
      <c r="I2401" s="2">
        <v>733.01</v>
      </c>
      <c r="J2401">
        <v>0</v>
      </c>
      <c r="K2401" s="2">
        <v>733.01</v>
      </c>
      <c r="L2401" s="3">
        <v>1</v>
      </c>
      <c r="M2401" s="2">
        <v>733.01</v>
      </c>
      <c r="N2401" s="3">
        <f t="array" ref="N2401">$D$4</f>
        <v>3.55</v>
      </c>
      <c r="O2401" s="2">
        <f t="array" ref="O2401">IF(Tabela_padrão__GM_CONTAS_PAGAR_ABERTOS[[#This Row],[SIGLA_MOEDA]]="US$",Tabela_padrão__GM_CONTAS_PAGAR_ABERTOS[[#This Row],[VALOR_DOCUM]]*$D$4,Tabela_padrão__GM_CONTAS_PAGAR_ABERTOS[[#This Row],[SALDO_CONVERTIDO]])</f>
        <v>733.01</v>
      </c>
      <c r="P24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1" t="s">
        <v>28</v>
      </c>
      <c r="R2401" t="s">
        <v>4827</v>
      </c>
      <c r="S2401" s="1">
        <v>42557</v>
      </c>
      <c r="T2401" t="s">
        <v>4828</v>
      </c>
      <c r="U2401" s="3">
        <v>3.3934000000000002</v>
      </c>
      <c r="V2401" s="2">
        <f>Tabela_padrão__GM_CONTAS_PAGAR_ABERTOS[[#This Row],[PTAX DESEMB]]*Tabela_padrão__GM_CONTAS_PAGAR_ABERTOS[[#This Row],[VALOR_DOCUM]]</f>
        <v>2487.3961340000001</v>
      </c>
    </row>
    <row r="2402" spans="1:22" hidden="1" x14ac:dyDescent="0.2">
      <c r="A2402" t="s">
        <v>45</v>
      </c>
      <c r="B2402" t="s">
        <v>18</v>
      </c>
      <c r="C2402" s="1">
        <v>41925</v>
      </c>
      <c r="D2402" t="s">
        <v>122</v>
      </c>
      <c r="E2402">
        <v>19105002</v>
      </c>
      <c r="F2402" t="s">
        <v>248</v>
      </c>
      <c r="G2402" s="4">
        <v>43449</v>
      </c>
      <c r="H2402" t="s">
        <v>21</v>
      </c>
      <c r="I2402" s="2">
        <v>3033.33</v>
      </c>
      <c r="K2402" s="2">
        <v>3033.33</v>
      </c>
      <c r="L2402" s="3">
        <v>1</v>
      </c>
      <c r="M2402" s="2">
        <v>3033.33</v>
      </c>
      <c r="N2402" s="3">
        <f t="array" ref="N2402">$D$4</f>
        <v>3.55</v>
      </c>
      <c r="O2402" s="2">
        <f t="array" ref="O2402">IF(Tabela_padrão__GM_CONTAS_PAGAR_ABERTOS[[#This Row],[SIGLA_MOEDA]]="US$",Tabela_padrão__GM_CONTAS_PAGAR_ABERTOS[[#This Row],[VALOR_DOCUM]]*$D$4,Tabela_padrão__GM_CONTAS_PAGAR_ABERTOS[[#This Row],[SALDO_CONVERTIDO]])</f>
        <v>3033.33</v>
      </c>
      <c r="P24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2" t="s">
        <v>211</v>
      </c>
      <c r="R2402" t="s">
        <v>249</v>
      </c>
      <c r="S2402" s="1">
        <v>42557</v>
      </c>
      <c r="T2402" t="s">
        <v>1267</v>
      </c>
      <c r="U2402" s="3">
        <v>2.4102999999999999</v>
      </c>
      <c r="V2402" s="2">
        <f>Tabela_padrão__GM_CONTAS_PAGAR_ABERTOS[[#This Row],[PTAX DESEMB]]*Tabela_padrão__GM_CONTAS_PAGAR_ABERTOS[[#This Row],[VALOR_DOCUM]]</f>
        <v>7311.235298999999</v>
      </c>
    </row>
    <row r="2403" spans="1:22" hidden="1" x14ac:dyDescent="0.2">
      <c r="A2403" t="s">
        <v>262</v>
      </c>
      <c r="B2403" t="s">
        <v>18</v>
      </c>
      <c r="C2403" s="1">
        <v>42023</v>
      </c>
      <c r="D2403" t="s">
        <v>263</v>
      </c>
      <c r="E2403">
        <v>13140003</v>
      </c>
      <c r="F2403" t="s">
        <v>271</v>
      </c>
      <c r="G2403" s="4">
        <v>43449</v>
      </c>
      <c r="H2403" t="s">
        <v>66</v>
      </c>
      <c r="I2403" s="2">
        <v>82901</v>
      </c>
      <c r="K2403" s="2">
        <v>82901</v>
      </c>
      <c r="L2403" s="3">
        <v>3.2904</v>
      </c>
      <c r="M2403" s="2">
        <v>272777.45039999997</v>
      </c>
      <c r="N2403" s="3">
        <f t="array" ref="N2403">$D$4</f>
        <v>3.55</v>
      </c>
      <c r="O2403" s="2">
        <f t="array" ref="O2403">IF(Tabela_padrão__GM_CONTAS_PAGAR_ABERTOS[[#This Row],[SIGLA_MOEDA]]="US$",Tabela_padrão__GM_CONTAS_PAGAR_ABERTOS[[#This Row],[VALOR_DOCUM]]*$D$4,Tabela_padrão__GM_CONTAS_PAGAR_ABERTOS[[#This Row],[SALDO_CONVERTIDO]])</f>
        <v>294298.55</v>
      </c>
      <c r="P2403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403" t="s">
        <v>268</v>
      </c>
      <c r="R2403" t="s">
        <v>272</v>
      </c>
      <c r="S2403" s="1">
        <v>42557</v>
      </c>
      <c r="T2403" t="s">
        <v>1282</v>
      </c>
      <c r="U2403" s="3">
        <v>2.6193</v>
      </c>
      <c r="V2403" s="2">
        <f>Tabela_padrão__GM_CONTAS_PAGAR_ABERTOS[[#This Row],[PTAX DESEMB]]*Tabela_padrão__GM_CONTAS_PAGAR_ABERTOS[[#This Row],[VALOR_DOCUM]]</f>
        <v>217142.58929999999</v>
      </c>
    </row>
    <row r="2404" spans="1:22" hidden="1" x14ac:dyDescent="0.2">
      <c r="A2404" t="s">
        <v>17</v>
      </c>
      <c r="B2404" t="s">
        <v>18</v>
      </c>
      <c r="C2404" s="1">
        <v>41394</v>
      </c>
      <c r="D2404" t="s">
        <v>31</v>
      </c>
      <c r="E2404">
        <v>13140003</v>
      </c>
      <c r="F2404" t="s">
        <v>32</v>
      </c>
      <c r="G2404" s="4">
        <v>45961</v>
      </c>
      <c r="H2404" t="s">
        <v>21</v>
      </c>
      <c r="I2404" s="2">
        <v>803.36</v>
      </c>
      <c r="K2404" s="2">
        <v>803.36</v>
      </c>
      <c r="L2404" s="3">
        <v>1</v>
      </c>
      <c r="M2404" s="2">
        <v>803.36</v>
      </c>
      <c r="N2404" s="3">
        <f t="array" ref="N2404">$D$4</f>
        <v>3.55</v>
      </c>
      <c r="O2404" s="2">
        <f t="array" ref="O2404">IF(Tabela_padrão__GM_CONTAS_PAGAR_ABERTOS[[#This Row],[SIGLA_MOEDA]]="US$",Tabela_padrão__GM_CONTAS_PAGAR_ABERTOS[[#This Row],[VALOR_DOCUM]]*$D$4,Tabela_padrão__GM_CONTAS_PAGAR_ABERTOS[[#This Row],[SALDO_CONVERTIDO]])</f>
        <v>803.36</v>
      </c>
      <c r="P24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4" t="s">
        <v>33</v>
      </c>
      <c r="R2404" t="s">
        <v>34</v>
      </c>
      <c r="S2404" s="1">
        <v>42557</v>
      </c>
      <c r="T2404" t="s">
        <v>4831</v>
      </c>
      <c r="U2404" s="3">
        <v>1.9999</v>
      </c>
      <c r="V2404" s="2">
        <f>Tabela_padrão__GM_CONTAS_PAGAR_ABERTOS[[#This Row],[PTAX DESEMB]]*Tabela_padrão__GM_CONTAS_PAGAR_ABERTOS[[#This Row],[VALOR_DOCUM]]</f>
        <v>1606.639664</v>
      </c>
    </row>
    <row r="2405" spans="1:22" hidden="1" x14ac:dyDescent="0.2">
      <c r="A2405" t="s">
        <v>17</v>
      </c>
      <c r="B2405" t="s">
        <v>18</v>
      </c>
      <c r="C2405" s="1">
        <v>41394</v>
      </c>
      <c r="D2405" t="s">
        <v>31</v>
      </c>
      <c r="E2405">
        <v>13140003</v>
      </c>
      <c r="F2405" t="s">
        <v>32</v>
      </c>
      <c r="G2405" s="4">
        <v>43039</v>
      </c>
      <c r="H2405" t="s">
        <v>21</v>
      </c>
      <c r="I2405" s="2">
        <v>6442.72</v>
      </c>
      <c r="K2405" s="2">
        <v>6442.72</v>
      </c>
      <c r="L2405" s="3">
        <v>1</v>
      </c>
      <c r="M2405" s="2">
        <v>6442.72</v>
      </c>
      <c r="N2405" s="3">
        <f t="array" ref="N2405">$D$4</f>
        <v>3.55</v>
      </c>
      <c r="O2405" s="2">
        <f t="array" ref="O2405">IF(Tabela_padrão__GM_CONTAS_PAGAR_ABERTOS[[#This Row],[SIGLA_MOEDA]]="US$",Tabela_padrão__GM_CONTAS_PAGAR_ABERTOS[[#This Row],[VALOR_DOCUM]]*$D$4,Tabela_padrão__GM_CONTAS_PAGAR_ABERTOS[[#This Row],[SALDO_CONVERTIDO]])</f>
        <v>6442.72</v>
      </c>
      <c r="P24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5" t="s">
        <v>33</v>
      </c>
      <c r="R2405" t="s">
        <v>34</v>
      </c>
      <c r="S2405" s="1">
        <v>42557</v>
      </c>
      <c r="T2405" t="s">
        <v>4832</v>
      </c>
      <c r="U2405" s="3">
        <v>1.9999</v>
      </c>
      <c r="V2405" s="2">
        <f>Tabela_padrão__GM_CONTAS_PAGAR_ABERTOS[[#This Row],[PTAX DESEMB]]*Tabela_padrão__GM_CONTAS_PAGAR_ABERTOS[[#This Row],[VALOR_DOCUM]]</f>
        <v>12884.795728000001</v>
      </c>
    </row>
    <row r="2406" spans="1:22" hidden="1" x14ac:dyDescent="0.2">
      <c r="A2406" t="s">
        <v>17</v>
      </c>
      <c r="B2406" t="s">
        <v>18</v>
      </c>
      <c r="C2406" s="1">
        <v>41394</v>
      </c>
      <c r="D2406" t="s">
        <v>31</v>
      </c>
      <c r="E2406">
        <v>19105006</v>
      </c>
      <c r="F2406" t="s">
        <v>37</v>
      </c>
      <c r="G2406" s="4">
        <v>44500</v>
      </c>
      <c r="H2406" t="s">
        <v>21</v>
      </c>
      <c r="I2406" s="2">
        <v>33996.31</v>
      </c>
      <c r="K2406" s="2">
        <v>33996.31</v>
      </c>
      <c r="L2406" s="3">
        <v>1</v>
      </c>
      <c r="M2406" s="2">
        <v>33996.31</v>
      </c>
      <c r="N2406" s="3">
        <f t="array" ref="N2406">$D$4</f>
        <v>3.55</v>
      </c>
      <c r="O2406" s="2">
        <f t="array" ref="O2406">IF(Tabela_padrão__GM_CONTAS_PAGAR_ABERTOS[[#This Row],[SIGLA_MOEDA]]="US$",Tabela_padrão__GM_CONTAS_PAGAR_ABERTOS[[#This Row],[VALOR_DOCUM]]*$D$4,Tabela_padrão__GM_CONTAS_PAGAR_ABERTOS[[#This Row],[SALDO_CONVERTIDO]])</f>
        <v>33996.31</v>
      </c>
      <c r="P24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6" t="s">
        <v>38</v>
      </c>
      <c r="R2406" t="s">
        <v>39</v>
      </c>
      <c r="S2406" s="1">
        <v>42557</v>
      </c>
      <c r="T2406" t="s">
        <v>4833</v>
      </c>
      <c r="U2406" s="3">
        <v>1.9999</v>
      </c>
      <c r="V2406" s="2">
        <f>Tabela_padrão__GM_CONTAS_PAGAR_ABERTOS[[#This Row],[PTAX DESEMB]]*Tabela_padrão__GM_CONTAS_PAGAR_ABERTOS[[#This Row],[VALOR_DOCUM]]</f>
        <v>67989.220369000002</v>
      </c>
    </row>
    <row r="2407" spans="1:22" hidden="1" x14ac:dyDescent="0.2">
      <c r="A2407" t="s">
        <v>17</v>
      </c>
      <c r="B2407" t="s">
        <v>18</v>
      </c>
      <c r="C2407" s="1">
        <v>41394</v>
      </c>
      <c r="D2407" t="s">
        <v>31</v>
      </c>
      <c r="E2407">
        <v>19105006</v>
      </c>
      <c r="F2407" t="s">
        <v>37</v>
      </c>
      <c r="G2407" s="4">
        <v>45596</v>
      </c>
      <c r="H2407" t="s">
        <v>21</v>
      </c>
      <c r="I2407" s="2">
        <v>37825.61</v>
      </c>
      <c r="K2407" s="2">
        <v>37825.61</v>
      </c>
      <c r="L2407" s="3">
        <v>1</v>
      </c>
      <c r="M2407" s="2">
        <v>37825.61</v>
      </c>
      <c r="N2407" s="3">
        <f t="array" ref="N2407">$D$4</f>
        <v>3.55</v>
      </c>
      <c r="O2407" s="2">
        <f t="array" ref="O2407">IF(Tabela_padrão__GM_CONTAS_PAGAR_ABERTOS[[#This Row],[SIGLA_MOEDA]]="US$",Tabela_padrão__GM_CONTAS_PAGAR_ABERTOS[[#This Row],[VALOR_DOCUM]]*$D$4,Tabela_padrão__GM_CONTAS_PAGAR_ABERTOS[[#This Row],[SALDO_CONVERTIDO]])</f>
        <v>37825.61</v>
      </c>
      <c r="P24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7" t="s">
        <v>38</v>
      </c>
      <c r="R2407" t="s">
        <v>39</v>
      </c>
      <c r="S2407" s="1">
        <v>42557</v>
      </c>
      <c r="T2407" t="s">
        <v>4834</v>
      </c>
      <c r="U2407" s="3">
        <v>1.9999</v>
      </c>
      <c r="V2407" s="2">
        <f>Tabela_padrão__GM_CONTAS_PAGAR_ABERTOS[[#This Row],[PTAX DESEMB]]*Tabela_padrão__GM_CONTAS_PAGAR_ABERTOS[[#This Row],[VALOR_DOCUM]]</f>
        <v>75647.437439000001</v>
      </c>
    </row>
    <row r="2408" spans="1:22" hidden="1" x14ac:dyDescent="0.2">
      <c r="A2408" t="s">
        <v>17</v>
      </c>
      <c r="B2408" t="s">
        <v>18</v>
      </c>
      <c r="C2408" s="1">
        <v>41394</v>
      </c>
      <c r="D2408" t="s">
        <v>31</v>
      </c>
      <c r="E2408">
        <v>13140003</v>
      </c>
      <c r="F2408" t="s">
        <v>43</v>
      </c>
      <c r="G2408" s="4">
        <v>43404</v>
      </c>
      <c r="H2408" t="s">
        <v>21</v>
      </c>
      <c r="I2408" s="2">
        <v>10083.31</v>
      </c>
      <c r="K2408" s="2">
        <v>10083.31</v>
      </c>
      <c r="L2408" s="3">
        <v>1</v>
      </c>
      <c r="M2408" s="2">
        <v>10083.31</v>
      </c>
      <c r="N2408" s="3">
        <f t="array" ref="N2408">$D$4</f>
        <v>3.55</v>
      </c>
      <c r="O2408" s="2">
        <f t="array" ref="O2408">IF(Tabela_padrão__GM_CONTAS_PAGAR_ABERTOS[[#This Row],[SIGLA_MOEDA]]="US$",Tabela_padrão__GM_CONTAS_PAGAR_ABERTOS[[#This Row],[VALOR_DOCUM]]*$D$4,Tabela_padrão__GM_CONTAS_PAGAR_ABERTOS[[#This Row],[SALDO_CONVERTIDO]])</f>
        <v>10083.31</v>
      </c>
      <c r="P24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8" t="s">
        <v>33</v>
      </c>
      <c r="R2408" t="s">
        <v>39</v>
      </c>
      <c r="S2408" s="1">
        <v>42557</v>
      </c>
      <c r="T2408" t="s">
        <v>4835</v>
      </c>
      <c r="U2408" s="3">
        <v>1.9999</v>
      </c>
      <c r="V2408" s="2">
        <f>Tabela_padrão__GM_CONTAS_PAGAR_ABERTOS[[#This Row],[PTAX DESEMB]]*Tabela_padrão__GM_CONTAS_PAGAR_ABERTOS[[#This Row],[VALOR_DOCUM]]</f>
        <v>20165.611668999998</v>
      </c>
    </row>
    <row r="2409" spans="1:22" hidden="1" x14ac:dyDescent="0.2">
      <c r="A2409" t="s">
        <v>17</v>
      </c>
      <c r="B2409" t="s">
        <v>18</v>
      </c>
      <c r="C2409" s="1">
        <v>41394</v>
      </c>
      <c r="D2409" t="s">
        <v>31</v>
      </c>
      <c r="E2409">
        <v>13140003</v>
      </c>
      <c r="F2409" t="s">
        <v>43</v>
      </c>
      <c r="G2409" s="4">
        <v>43769</v>
      </c>
      <c r="H2409" t="s">
        <v>21</v>
      </c>
      <c r="I2409" s="2">
        <v>8949.5499999999993</v>
      </c>
      <c r="K2409" s="2">
        <v>8949.5499999999993</v>
      </c>
      <c r="L2409" s="3">
        <v>1</v>
      </c>
      <c r="M2409" s="2">
        <v>8949.5499999999993</v>
      </c>
      <c r="N2409" s="3">
        <f t="array" ref="N2409">$D$4</f>
        <v>3.55</v>
      </c>
      <c r="O2409" s="2">
        <f t="array" ref="O2409">IF(Tabela_padrão__GM_CONTAS_PAGAR_ABERTOS[[#This Row],[SIGLA_MOEDA]]="US$",Tabela_padrão__GM_CONTAS_PAGAR_ABERTOS[[#This Row],[VALOR_DOCUM]]*$D$4,Tabela_padrão__GM_CONTAS_PAGAR_ABERTOS[[#This Row],[SALDO_CONVERTIDO]])</f>
        <v>8949.5499999999993</v>
      </c>
      <c r="P24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09" t="s">
        <v>33</v>
      </c>
      <c r="R2409" t="s">
        <v>39</v>
      </c>
      <c r="S2409" s="1">
        <v>42557</v>
      </c>
      <c r="T2409" t="s">
        <v>4836</v>
      </c>
      <c r="U2409" s="3">
        <v>1.9999</v>
      </c>
      <c r="V2409" s="2">
        <f>Tabela_padrão__GM_CONTAS_PAGAR_ABERTOS[[#This Row],[PTAX DESEMB]]*Tabela_padrão__GM_CONTAS_PAGAR_ABERTOS[[#This Row],[VALOR_DOCUM]]</f>
        <v>17898.205044999999</v>
      </c>
    </row>
    <row r="2410" spans="1:22" hidden="1" x14ac:dyDescent="0.2">
      <c r="A2410" t="s">
        <v>17</v>
      </c>
      <c r="B2410" t="s">
        <v>18</v>
      </c>
      <c r="C2410" s="1">
        <v>41394</v>
      </c>
      <c r="D2410" t="s">
        <v>31</v>
      </c>
      <c r="E2410">
        <v>13140003</v>
      </c>
      <c r="F2410" t="s">
        <v>43</v>
      </c>
      <c r="G2410" s="4">
        <v>44135</v>
      </c>
      <c r="H2410" t="s">
        <v>21</v>
      </c>
      <c r="I2410" s="2">
        <v>7781.77</v>
      </c>
      <c r="K2410" s="2">
        <v>7781.77</v>
      </c>
      <c r="L2410" s="3">
        <v>1</v>
      </c>
      <c r="M2410" s="2">
        <v>7781.77</v>
      </c>
      <c r="N2410" s="3">
        <f t="array" ref="N2410">$D$4</f>
        <v>3.55</v>
      </c>
      <c r="O2410" s="2">
        <f t="array" ref="O2410">IF(Tabela_padrão__GM_CONTAS_PAGAR_ABERTOS[[#This Row],[SIGLA_MOEDA]]="US$",Tabela_padrão__GM_CONTAS_PAGAR_ABERTOS[[#This Row],[VALOR_DOCUM]]*$D$4,Tabela_padrão__GM_CONTAS_PAGAR_ABERTOS[[#This Row],[SALDO_CONVERTIDO]])</f>
        <v>7781.77</v>
      </c>
      <c r="P24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10" t="s">
        <v>33</v>
      </c>
      <c r="R2410" t="s">
        <v>39</v>
      </c>
      <c r="S2410" s="1">
        <v>42557</v>
      </c>
      <c r="T2410" t="s">
        <v>4837</v>
      </c>
      <c r="U2410" s="3">
        <v>1.9999</v>
      </c>
      <c r="V2410" s="2">
        <f>Tabela_padrão__GM_CONTAS_PAGAR_ABERTOS[[#This Row],[PTAX DESEMB]]*Tabela_padrão__GM_CONTAS_PAGAR_ABERTOS[[#This Row],[VALOR_DOCUM]]</f>
        <v>15562.761823000001</v>
      </c>
    </row>
    <row r="2411" spans="1:22" hidden="1" x14ac:dyDescent="0.2">
      <c r="A2411" t="s">
        <v>17</v>
      </c>
      <c r="B2411" t="s">
        <v>18</v>
      </c>
      <c r="C2411" s="1">
        <v>41394</v>
      </c>
      <c r="D2411" t="s">
        <v>31</v>
      </c>
      <c r="E2411">
        <v>13140003</v>
      </c>
      <c r="F2411" t="s">
        <v>43</v>
      </c>
      <c r="G2411" s="4">
        <v>44865</v>
      </c>
      <c r="H2411" t="s">
        <v>21</v>
      </c>
      <c r="I2411" s="2">
        <v>5340.07</v>
      </c>
      <c r="K2411" s="2">
        <v>5340.07</v>
      </c>
      <c r="L2411" s="3">
        <v>1</v>
      </c>
      <c r="M2411" s="2">
        <v>5340.07</v>
      </c>
      <c r="N2411" s="3">
        <f t="array" ref="N2411">$D$4</f>
        <v>3.55</v>
      </c>
      <c r="O2411" s="2">
        <f t="array" ref="O2411">IF(Tabela_padrão__GM_CONTAS_PAGAR_ABERTOS[[#This Row],[SIGLA_MOEDA]]="US$",Tabela_padrão__GM_CONTAS_PAGAR_ABERTOS[[#This Row],[VALOR_DOCUM]]*$D$4,Tabela_padrão__GM_CONTAS_PAGAR_ABERTOS[[#This Row],[SALDO_CONVERTIDO]])</f>
        <v>5340.07</v>
      </c>
      <c r="P24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11" t="s">
        <v>33</v>
      </c>
      <c r="R2411" t="s">
        <v>39</v>
      </c>
      <c r="S2411" s="1">
        <v>42557</v>
      </c>
      <c r="T2411" t="s">
        <v>4838</v>
      </c>
      <c r="U2411" s="3">
        <v>1.9999</v>
      </c>
      <c r="V2411" s="2">
        <f>Tabela_padrão__GM_CONTAS_PAGAR_ABERTOS[[#This Row],[PTAX DESEMB]]*Tabela_padrão__GM_CONTAS_PAGAR_ABERTOS[[#This Row],[VALOR_DOCUM]]</f>
        <v>10679.605992999999</v>
      </c>
    </row>
    <row r="2412" spans="1:22" hidden="1" x14ac:dyDescent="0.2">
      <c r="A2412" t="s">
        <v>17</v>
      </c>
      <c r="B2412" t="s">
        <v>18</v>
      </c>
      <c r="C2412" s="1">
        <v>41394</v>
      </c>
      <c r="D2412" t="s">
        <v>31</v>
      </c>
      <c r="E2412">
        <v>13140003</v>
      </c>
      <c r="F2412" t="s">
        <v>43</v>
      </c>
      <c r="G2412" s="4">
        <v>45230</v>
      </c>
      <c r="H2412" t="s">
        <v>21</v>
      </c>
      <c r="I2412" s="2">
        <v>4064</v>
      </c>
      <c r="K2412" s="2">
        <v>4064</v>
      </c>
      <c r="L2412" s="3">
        <v>1</v>
      </c>
      <c r="M2412" s="2">
        <v>4064</v>
      </c>
      <c r="N2412" s="3">
        <f t="array" ref="N2412">$D$4</f>
        <v>3.55</v>
      </c>
      <c r="O2412" s="2">
        <f t="array" ref="O2412">IF(Tabela_padrão__GM_CONTAS_PAGAR_ABERTOS[[#This Row],[SIGLA_MOEDA]]="US$",Tabela_padrão__GM_CONTAS_PAGAR_ABERTOS[[#This Row],[VALOR_DOCUM]]*$D$4,Tabela_padrão__GM_CONTAS_PAGAR_ABERTOS[[#This Row],[SALDO_CONVERTIDO]])</f>
        <v>4064</v>
      </c>
      <c r="P24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12" t="s">
        <v>33</v>
      </c>
      <c r="R2412" t="s">
        <v>39</v>
      </c>
      <c r="S2412" s="1">
        <v>42557</v>
      </c>
      <c r="T2412" t="s">
        <v>4839</v>
      </c>
      <c r="U2412" s="3">
        <v>1.9999</v>
      </c>
      <c r="V2412" s="2">
        <f>Tabela_padrão__GM_CONTAS_PAGAR_ABERTOS[[#This Row],[PTAX DESEMB]]*Tabela_padrão__GM_CONTAS_PAGAR_ABERTOS[[#This Row],[VALOR_DOCUM]]</f>
        <v>8127.5936000000002</v>
      </c>
    </row>
    <row r="2413" spans="1:22" hidden="1" x14ac:dyDescent="0.2">
      <c r="A2413" t="s">
        <v>17</v>
      </c>
      <c r="B2413" t="s">
        <v>18</v>
      </c>
      <c r="C2413" s="1">
        <v>41394</v>
      </c>
      <c r="D2413" t="s">
        <v>31</v>
      </c>
      <c r="E2413">
        <v>19105006</v>
      </c>
      <c r="F2413" t="s">
        <v>41</v>
      </c>
      <c r="G2413" s="4">
        <v>42674</v>
      </c>
      <c r="H2413" t="s">
        <v>21</v>
      </c>
      <c r="I2413" s="2">
        <v>16317.88</v>
      </c>
      <c r="K2413" s="2">
        <v>16317.88</v>
      </c>
      <c r="L2413" s="3">
        <v>1</v>
      </c>
      <c r="M2413" s="2">
        <v>16317.88</v>
      </c>
      <c r="N2413" s="3">
        <f t="array" ref="N2413">$D$4</f>
        <v>3.55</v>
      </c>
      <c r="O2413" s="2">
        <f t="array" ref="O2413">IF(Tabela_padrão__GM_CONTAS_PAGAR_ABERTOS[[#This Row],[SIGLA_MOEDA]]="US$",Tabela_padrão__GM_CONTAS_PAGAR_ABERTOS[[#This Row],[VALOR_DOCUM]]*$D$4,Tabela_padrão__GM_CONTAS_PAGAR_ABERTOS[[#This Row],[SALDO_CONVERTIDO]])</f>
        <v>16317.88</v>
      </c>
      <c r="P24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13" t="s">
        <v>38</v>
      </c>
      <c r="R2413" t="s">
        <v>34</v>
      </c>
      <c r="S2413" s="1">
        <v>42557</v>
      </c>
      <c r="T2413" t="s">
        <v>4840</v>
      </c>
      <c r="U2413" s="3">
        <v>1.9999</v>
      </c>
      <c r="V2413" s="2">
        <f>Tabela_padrão__GM_CONTAS_PAGAR_ABERTOS[[#This Row],[PTAX DESEMB]]*Tabela_padrão__GM_CONTAS_PAGAR_ABERTOS[[#This Row],[VALOR_DOCUM]]</f>
        <v>32634.128212</v>
      </c>
    </row>
    <row r="2414" spans="1:22" hidden="1" x14ac:dyDescent="0.2">
      <c r="A2414" t="s">
        <v>45</v>
      </c>
      <c r="B2414" t="s">
        <v>18</v>
      </c>
      <c r="C2414" s="1">
        <v>41823</v>
      </c>
      <c r="D2414" t="s">
        <v>72</v>
      </c>
      <c r="E2414">
        <v>19105002</v>
      </c>
      <c r="F2414" t="s">
        <v>233</v>
      </c>
      <c r="G2414" s="4">
        <v>43449</v>
      </c>
      <c r="H2414" t="s">
        <v>21</v>
      </c>
      <c r="I2414" s="2">
        <v>14210.53</v>
      </c>
      <c r="K2414" s="2">
        <v>14210.53</v>
      </c>
      <c r="L2414" s="3">
        <v>1</v>
      </c>
      <c r="M2414" s="2">
        <v>14210.53</v>
      </c>
      <c r="N2414" s="3">
        <f t="array" ref="N2414">$D$4</f>
        <v>3.55</v>
      </c>
      <c r="O2414" s="2">
        <f t="array" ref="O2414">IF(Tabela_padrão__GM_CONTAS_PAGAR_ABERTOS[[#This Row],[SIGLA_MOEDA]]="US$",Tabela_padrão__GM_CONTAS_PAGAR_ABERTOS[[#This Row],[VALOR_DOCUM]]*$D$4,Tabela_padrão__GM_CONTAS_PAGAR_ABERTOS[[#This Row],[SALDO_CONVERTIDO]])</f>
        <v>14210.53</v>
      </c>
      <c r="P24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14" t="s">
        <v>196</v>
      </c>
      <c r="R2414" t="s">
        <v>234</v>
      </c>
      <c r="S2414" s="1">
        <v>42557</v>
      </c>
      <c r="T2414" t="s">
        <v>2065</v>
      </c>
      <c r="U2414" s="3">
        <v>2.2134</v>
      </c>
      <c r="V2414" s="2">
        <f>Tabela_padrão__GM_CONTAS_PAGAR_ABERTOS[[#This Row],[PTAX DESEMB]]*Tabela_padrão__GM_CONTAS_PAGAR_ABERTOS[[#This Row],[VALOR_DOCUM]]</f>
        <v>31453.587102000001</v>
      </c>
    </row>
    <row r="2415" spans="1:22" x14ac:dyDescent="0.2">
      <c r="A2415" t="s">
        <v>262</v>
      </c>
      <c r="B2415" t="s">
        <v>18</v>
      </c>
      <c r="C2415" s="1">
        <v>42023</v>
      </c>
      <c r="D2415" t="s">
        <v>263</v>
      </c>
      <c r="E2415">
        <v>19105006</v>
      </c>
      <c r="F2415" t="s">
        <v>264</v>
      </c>
      <c r="G2415" s="4">
        <v>43449</v>
      </c>
      <c r="H2415" t="s">
        <v>66</v>
      </c>
      <c r="I2415" s="2">
        <v>2500000</v>
      </c>
      <c r="K2415" s="2">
        <v>2500000</v>
      </c>
      <c r="L2415" s="3">
        <v>3.2904</v>
      </c>
      <c r="M2415" s="2">
        <v>8226000</v>
      </c>
      <c r="N2415" s="3">
        <f t="array" ref="N2415">$D$4</f>
        <v>3.55</v>
      </c>
      <c r="O2415" s="2">
        <f t="array" ref="O2415">IF(Tabela_padrão__GM_CONTAS_PAGAR_ABERTOS[[#This Row],[SIGLA_MOEDA]]="US$",Tabela_padrão__GM_CONTAS_PAGAR_ABERTOS[[#This Row],[VALOR_DOCUM]]*$D$4,Tabela_padrão__GM_CONTAS_PAGAR_ABERTOS[[#This Row],[SALDO_CONVERTIDO]])</f>
        <v>8875000</v>
      </c>
      <c r="P241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415" t="s">
        <v>265</v>
      </c>
      <c r="R2415" t="s">
        <v>266</v>
      </c>
      <c r="S2415" s="1">
        <v>42557</v>
      </c>
      <c r="T2415" t="s">
        <v>2092</v>
      </c>
      <c r="U2415" s="3">
        <v>2.6193</v>
      </c>
      <c r="V2415" s="2">
        <f>Tabela_padrão__GM_CONTAS_PAGAR_ABERTOS[[#This Row],[PTAX DESEMB]]*Tabela_padrão__GM_CONTAS_PAGAR_ABERTOS[[#This Row],[VALOR_DOCUM]]</f>
        <v>6548250</v>
      </c>
    </row>
    <row r="2416" spans="1:22" hidden="1" x14ac:dyDescent="0.2">
      <c r="A2416" t="s">
        <v>262</v>
      </c>
      <c r="B2416" t="s">
        <v>18</v>
      </c>
      <c r="C2416" s="1">
        <v>42023</v>
      </c>
      <c r="D2416" t="s">
        <v>263</v>
      </c>
      <c r="E2416">
        <v>13140003</v>
      </c>
      <c r="F2416" t="s">
        <v>264</v>
      </c>
      <c r="G2416" s="4">
        <v>43449</v>
      </c>
      <c r="H2416" t="s">
        <v>66</v>
      </c>
      <c r="I2416" s="2">
        <v>555989.57999999996</v>
      </c>
      <c r="K2416" s="2">
        <v>555989.57999999996</v>
      </c>
      <c r="L2416" s="3">
        <v>3.2904</v>
      </c>
      <c r="M2416" s="2">
        <v>1829428.1140320001</v>
      </c>
      <c r="N2416" s="3">
        <f t="array" ref="N2416">$D$4</f>
        <v>3.55</v>
      </c>
      <c r="O2416" s="2">
        <f t="array" ref="O2416">IF(Tabela_padrão__GM_CONTAS_PAGAR_ABERTOS[[#This Row],[SIGLA_MOEDA]]="US$",Tabela_padrão__GM_CONTAS_PAGAR_ABERTOS[[#This Row],[VALOR_DOCUM]]*$D$4,Tabela_padrão__GM_CONTAS_PAGAR_ABERTOS[[#This Row],[SALDO_CONVERTIDO]])</f>
        <v>1973763.0089999998</v>
      </c>
      <c r="P2416" s="5">
        <f>(Tabela_padrão__GM_CONTAS_PAGAR_ABERTOS[[#This Row],[Saldo Projetado]]-Tabela_padrão__GM_CONTAS_PAGAR_ABERTOS[[#This Row],[SALDO_CONVERTIDO]])/Tabela_padrão__GM_CONTAS_PAGAR_ABERTOS[[#This Row],[Saldo Projetado]]</f>
        <v>7.3126760563380175E-2</v>
      </c>
      <c r="Q2416" t="s">
        <v>268</v>
      </c>
      <c r="R2416" t="s">
        <v>266</v>
      </c>
      <c r="S2416" s="1">
        <v>42557</v>
      </c>
      <c r="T2416" t="s">
        <v>2093</v>
      </c>
      <c r="U2416" s="3">
        <v>2.6193</v>
      </c>
      <c r="V2416" s="2">
        <f>Tabela_padrão__GM_CONTAS_PAGAR_ABERTOS[[#This Row],[PTAX DESEMB]]*Tabela_padrão__GM_CONTAS_PAGAR_ABERTOS[[#This Row],[VALOR_DOCUM]]</f>
        <v>1456303.5068939999</v>
      </c>
    </row>
    <row r="2417" spans="1:22" x14ac:dyDescent="0.2">
      <c r="A2417" t="s">
        <v>262</v>
      </c>
      <c r="B2417" t="s">
        <v>18</v>
      </c>
      <c r="C2417" s="1">
        <v>42023</v>
      </c>
      <c r="D2417" t="s">
        <v>263</v>
      </c>
      <c r="E2417">
        <v>19105006</v>
      </c>
      <c r="F2417" t="s">
        <v>271</v>
      </c>
      <c r="G2417" s="4">
        <v>43449</v>
      </c>
      <c r="H2417" t="s">
        <v>66</v>
      </c>
      <c r="I2417" s="2">
        <v>2000000</v>
      </c>
      <c r="K2417" s="2">
        <v>2000000</v>
      </c>
      <c r="L2417" s="3">
        <v>3.2904</v>
      </c>
      <c r="M2417" s="2">
        <v>6580800</v>
      </c>
      <c r="N2417" s="3">
        <f t="array" ref="N2417">$D$4</f>
        <v>3.55</v>
      </c>
      <c r="O2417" s="2">
        <f t="array" ref="O2417">IF(Tabela_padrão__GM_CONTAS_PAGAR_ABERTOS[[#This Row],[SIGLA_MOEDA]]="US$",Tabela_padrão__GM_CONTAS_PAGAR_ABERTOS[[#This Row],[VALOR_DOCUM]]*$D$4,Tabela_padrão__GM_CONTAS_PAGAR_ABERTOS[[#This Row],[SALDO_CONVERTIDO]])</f>
        <v>7100000</v>
      </c>
      <c r="P241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417" t="s">
        <v>265</v>
      </c>
      <c r="R2417" t="s">
        <v>272</v>
      </c>
      <c r="S2417" s="1">
        <v>42557</v>
      </c>
      <c r="T2417" t="s">
        <v>2823</v>
      </c>
      <c r="U2417" s="3">
        <v>2.6193</v>
      </c>
      <c r="V2417" s="2">
        <f>Tabela_padrão__GM_CONTAS_PAGAR_ABERTOS[[#This Row],[PTAX DESEMB]]*Tabela_padrão__GM_CONTAS_PAGAR_ABERTOS[[#This Row],[VALOR_DOCUM]]</f>
        <v>5238600</v>
      </c>
    </row>
    <row r="2418" spans="1:22" hidden="1" x14ac:dyDescent="0.2">
      <c r="A2418" t="s">
        <v>17</v>
      </c>
      <c r="B2418" t="s">
        <v>18</v>
      </c>
      <c r="C2418" s="1">
        <v>42214</v>
      </c>
      <c r="D2418" t="s">
        <v>263</v>
      </c>
      <c r="E2418">
        <v>13140003</v>
      </c>
      <c r="F2418" t="s">
        <v>344</v>
      </c>
      <c r="G2418" s="4">
        <v>43449</v>
      </c>
      <c r="H2418" t="s">
        <v>66</v>
      </c>
      <c r="I2418" s="2">
        <v>441000</v>
      </c>
      <c r="K2418" s="2">
        <v>441000</v>
      </c>
      <c r="L2418" s="3">
        <v>3.2904</v>
      </c>
      <c r="M2418" s="2">
        <v>1451066.4</v>
      </c>
      <c r="N2418" s="3">
        <f t="array" ref="N2418">$D$4</f>
        <v>3.55</v>
      </c>
      <c r="O2418" s="2">
        <f t="array" ref="O2418">IF(Tabela_padrão__GM_CONTAS_PAGAR_ABERTOS[[#This Row],[SIGLA_MOEDA]]="US$",Tabela_padrão__GM_CONTAS_PAGAR_ABERTOS[[#This Row],[VALOR_DOCUM]]*$D$4,Tabela_padrão__GM_CONTAS_PAGAR_ABERTOS[[#This Row],[SALDO_CONVERTIDO]])</f>
        <v>1565550</v>
      </c>
      <c r="P2418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418" t="s">
        <v>268</v>
      </c>
      <c r="R2418" t="s">
        <v>345</v>
      </c>
      <c r="S2418" s="1">
        <v>42557</v>
      </c>
      <c r="T2418" t="s">
        <v>2859</v>
      </c>
      <c r="U2418" s="3">
        <v>3.3815</v>
      </c>
      <c r="V2418" s="2">
        <f>Tabela_padrão__GM_CONTAS_PAGAR_ABERTOS[[#This Row],[PTAX DESEMB]]*Tabela_padrão__GM_CONTAS_PAGAR_ABERTOS[[#This Row],[VALOR_DOCUM]]</f>
        <v>1491241.5</v>
      </c>
    </row>
    <row r="2419" spans="1:22" x14ac:dyDescent="0.2">
      <c r="A2419" t="s">
        <v>17</v>
      </c>
      <c r="B2419" t="s">
        <v>18</v>
      </c>
      <c r="C2419" s="1">
        <v>42214</v>
      </c>
      <c r="D2419" t="s">
        <v>263</v>
      </c>
      <c r="E2419">
        <v>19105006</v>
      </c>
      <c r="F2419" t="s">
        <v>344</v>
      </c>
      <c r="G2419" s="4">
        <v>43449</v>
      </c>
      <c r="H2419" t="s">
        <v>66</v>
      </c>
      <c r="I2419" s="2">
        <v>1500000</v>
      </c>
      <c r="K2419" s="2">
        <v>1500000</v>
      </c>
      <c r="L2419" s="3">
        <v>3.2904</v>
      </c>
      <c r="M2419" s="2">
        <v>4935600</v>
      </c>
      <c r="N2419" s="3">
        <f t="array" ref="N2419">$D$4</f>
        <v>3.55</v>
      </c>
      <c r="O2419" s="2">
        <f t="array" ref="O2419">IF(Tabela_padrão__GM_CONTAS_PAGAR_ABERTOS[[#This Row],[SIGLA_MOEDA]]="US$",Tabela_padrão__GM_CONTAS_PAGAR_ABERTOS[[#This Row],[VALOR_DOCUM]]*$D$4,Tabela_padrão__GM_CONTAS_PAGAR_ABERTOS[[#This Row],[SALDO_CONVERTIDO]])</f>
        <v>5325000</v>
      </c>
      <c r="P241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419" t="s">
        <v>265</v>
      </c>
      <c r="R2419" t="s">
        <v>345</v>
      </c>
      <c r="S2419" s="1">
        <v>42557</v>
      </c>
      <c r="T2419" t="s">
        <v>3571</v>
      </c>
      <c r="U2419" s="3">
        <v>3.3815</v>
      </c>
      <c r="V2419" s="2">
        <f>Tabela_padrão__GM_CONTAS_PAGAR_ABERTOS[[#This Row],[PTAX DESEMB]]*Tabela_padrão__GM_CONTAS_PAGAR_ABERTOS[[#This Row],[VALOR_DOCUM]]</f>
        <v>5072250</v>
      </c>
    </row>
    <row r="2420" spans="1:22" hidden="1" x14ac:dyDescent="0.2">
      <c r="A2420" t="s">
        <v>45</v>
      </c>
      <c r="B2420" t="s">
        <v>18</v>
      </c>
      <c r="C2420" s="1">
        <v>41823</v>
      </c>
      <c r="D2420" t="s">
        <v>72</v>
      </c>
      <c r="E2420">
        <v>13140001</v>
      </c>
      <c r="F2420" t="s">
        <v>233</v>
      </c>
      <c r="G2420" s="4">
        <v>43449</v>
      </c>
      <c r="H2420" t="s">
        <v>21</v>
      </c>
      <c r="I2420" s="2">
        <v>425.74</v>
      </c>
      <c r="K2420" s="2">
        <v>425.74</v>
      </c>
      <c r="L2420" s="3">
        <v>1</v>
      </c>
      <c r="M2420" s="2">
        <v>425.74</v>
      </c>
      <c r="N2420" s="3">
        <f t="array" ref="N2420">$D$4</f>
        <v>3.55</v>
      </c>
      <c r="O2420" s="2">
        <f t="array" ref="O2420">IF(Tabela_padrão__GM_CONTAS_PAGAR_ABERTOS[[#This Row],[SIGLA_MOEDA]]="US$",Tabela_padrão__GM_CONTAS_PAGAR_ABERTOS[[#This Row],[VALOR_DOCUM]]*$D$4,Tabela_padrão__GM_CONTAS_PAGAR_ABERTOS[[#This Row],[SALDO_CONVERTIDO]])</f>
        <v>425.74</v>
      </c>
      <c r="P24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0" t="s">
        <v>47</v>
      </c>
      <c r="R2420" t="s">
        <v>234</v>
      </c>
      <c r="S2420" s="1">
        <v>42557</v>
      </c>
      <c r="T2420" t="s">
        <v>4934</v>
      </c>
      <c r="U2420" s="3">
        <v>2.2134</v>
      </c>
      <c r="V2420" s="2">
        <f>Tabela_padrão__GM_CONTAS_PAGAR_ABERTOS[[#This Row],[PTAX DESEMB]]*Tabela_padrão__GM_CONTAS_PAGAR_ABERTOS[[#This Row],[VALOR_DOCUM]]</f>
        <v>942.33291600000007</v>
      </c>
    </row>
    <row r="2421" spans="1:22" hidden="1" x14ac:dyDescent="0.2">
      <c r="A2421" t="s">
        <v>45</v>
      </c>
      <c r="B2421" t="s">
        <v>18</v>
      </c>
      <c r="C2421" s="1">
        <v>41925</v>
      </c>
      <c r="D2421" t="s">
        <v>122</v>
      </c>
      <c r="E2421">
        <v>13140001</v>
      </c>
      <c r="F2421" t="s">
        <v>248</v>
      </c>
      <c r="G2421" s="4">
        <v>43449</v>
      </c>
      <c r="H2421" t="s">
        <v>21</v>
      </c>
      <c r="I2421" s="2">
        <v>57.58</v>
      </c>
      <c r="K2421" s="2">
        <v>57.58</v>
      </c>
      <c r="L2421" s="3">
        <v>1</v>
      </c>
      <c r="M2421" s="2">
        <v>57.58</v>
      </c>
      <c r="N2421" s="3">
        <f t="array" ref="N2421">$D$4</f>
        <v>3.55</v>
      </c>
      <c r="O2421" s="2">
        <f t="array" ref="O2421">IF(Tabela_padrão__GM_CONTAS_PAGAR_ABERTOS[[#This Row],[SIGLA_MOEDA]]="US$",Tabela_padrão__GM_CONTAS_PAGAR_ABERTOS[[#This Row],[VALOR_DOCUM]]*$D$4,Tabela_padrão__GM_CONTAS_PAGAR_ABERTOS[[#This Row],[SALDO_CONVERTIDO]])</f>
        <v>57.58</v>
      </c>
      <c r="P24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1" t="s">
        <v>47</v>
      </c>
      <c r="R2421" t="s">
        <v>249</v>
      </c>
      <c r="S2421" s="1">
        <v>42557</v>
      </c>
      <c r="T2421" t="s">
        <v>4954</v>
      </c>
      <c r="U2421" s="3">
        <v>2.4102999999999999</v>
      </c>
      <c r="V2421" s="2">
        <f>Tabela_padrão__GM_CONTAS_PAGAR_ABERTOS[[#This Row],[PTAX DESEMB]]*Tabela_padrão__GM_CONTAS_PAGAR_ABERTOS[[#This Row],[VALOR_DOCUM]]</f>
        <v>138.78507399999998</v>
      </c>
    </row>
    <row r="2422" spans="1:22" hidden="1" x14ac:dyDescent="0.2">
      <c r="A2422" t="s">
        <v>17</v>
      </c>
      <c r="B2422" t="s">
        <v>18</v>
      </c>
      <c r="C2422" s="1">
        <v>42283</v>
      </c>
      <c r="D2422" t="s">
        <v>263</v>
      </c>
      <c r="E2422">
        <v>13140003</v>
      </c>
      <c r="F2422" t="s">
        <v>372</v>
      </c>
      <c r="G2422" s="4">
        <v>43449</v>
      </c>
      <c r="H2422" t="s">
        <v>66</v>
      </c>
      <c r="I2422" s="2">
        <v>147000</v>
      </c>
      <c r="K2422" s="2">
        <v>147000</v>
      </c>
      <c r="L2422" s="3">
        <v>3.2904</v>
      </c>
      <c r="M2422" s="2">
        <v>483688.8</v>
      </c>
      <c r="N2422" s="3">
        <f t="array" ref="N2422">$D$4</f>
        <v>3.55</v>
      </c>
      <c r="O2422" s="2">
        <f t="array" ref="O2422">IF(Tabela_padrão__GM_CONTAS_PAGAR_ABERTOS[[#This Row],[SIGLA_MOEDA]]="US$",Tabela_padrão__GM_CONTAS_PAGAR_ABERTOS[[#This Row],[VALOR_DOCUM]]*$D$4,Tabela_padrão__GM_CONTAS_PAGAR_ABERTOS[[#This Row],[SALDO_CONVERTIDO]])</f>
        <v>521850</v>
      </c>
      <c r="P2422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422" t="s">
        <v>268</v>
      </c>
      <c r="R2422" t="s">
        <v>373</v>
      </c>
      <c r="S2422" s="1">
        <v>42557</v>
      </c>
      <c r="T2422" t="s">
        <v>5695</v>
      </c>
      <c r="U2422" s="3">
        <v>3.9140999999999999</v>
      </c>
      <c r="V2422" s="2">
        <f>Tabela_padrão__GM_CONTAS_PAGAR_ABERTOS[[#This Row],[PTAX DESEMB]]*Tabela_padrão__GM_CONTAS_PAGAR_ABERTOS[[#This Row],[VALOR_DOCUM]]</f>
        <v>575372.69999999995</v>
      </c>
    </row>
    <row r="2423" spans="1:22" hidden="1" x14ac:dyDescent="0.2">
      <c r="A2423" t="s">
        <v>45</v>
      </c>
      <c r="B2423" t="s">
        <v>18</v>
      </c>
      <c r="C2423" s="1">
        <v>41768</v>
      </c>
      <c r="D2423" t="s">
        <v>122</v>
      </c>
      <c r="E2423">
        <v>13140001</v>
      </c>
      <c r="F2423" t="s">
        <v>210</v>
      </c>
      <c r="G2423" s="4">
        <v>43451</v>
      </c>
      <c r="H2423" t="s">
        <v>21</v>
      </c>
      <c r="I2423" s="2">
        <v>57.9</v>
      </c>
      <c r="K2423" s="2">
        <v>57.9</v>
      </c>
      <c r="L2423" s="3">
        <v>1</v>
      </c>
      <c r="M2423" s="2">
        <v>57.9</v>
      </c>
      <c r="N2423" s="3">
        <f t="array" ref="N2423">$D$4</f>
        <v>3.55</v>
      </c>
      <c r="O2423" s="2">
        <f t="array" ref="O2423">IF(Tabela_padrão__GM_CONTAS_PAGAR_ABERTOS[[#This Row],[SIGLA_MOEDA]]="US$",Tabela_padrão__GM_CONTAS_PAGAR_ABERTOS[[#This Row],[VALOR_DOCUM]]*$D$4,Tabela_padrão__GM_CONTAS_PAGAR_ABERTOS[[#This Row],[SALDO_CONVERTIDO]])</f>
        <v>57.9</v>
      </c>
      <c r="P24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3" t="s">
        <v>47</v>
      </c>
      <c r="R2423" t="s">
        <v>212</v>
      </c>
      <c r="S2423" s="1">
        <v>42557</v>
      </c>
      <c r="T2423" t="s">
        <v>2785</v>
      </c>
      <c r="U2423" s="3">
        <v>2.2107000000000001</v>
      </c>
      <c r="V2423" s="2">
        <f>Tabela_padrão__GM_CONTAS_PAGAR_ABERTOS[[#This Row],[PTAX DESEMB]]*Tabela_padrão__GM_CONTAS_PAGAR_ABERTOS[[#This Row],[VALOR_DOCUM]]</f>
        <v>127.99953000000001</v>
      </c>
    </row>
    <row r="2424" spans="1:22" hidden="1" x14ac:dyDescent="0.2">
      <c r="A2424" t="s">
        <v>17</v>
      </c>
      <c r="B2424" t="s">
        <v>18</v>
      </c>
      <c r="C2424" s="1">
        <v>41218</v>
      </c>
      <c r="D2424" t="s">
        <v>4853</v>
      </c>
      <c r="E2424">
        <v>15103008</v>
      </c>
      <c r="F2424" t="s">
        <v>4854</v>
      </c>
      <c r="G2424" s="4">
        <v>41248</v>
      </c>
      <c r="H2424" t="s">
        <v>21</v>
      </c>
      <c r="I2424" s="2">
        <v>35000</v>
      </c>
      <c r="J2424">
        <v>0</v>
      </c>
      <c r="K2424" s="2">
        <v>35000</v>
      </c>
      <c r="L2424" s="3">
        <v>1</v>
      </c>
      <c r="M2424" s="2">
        <v>35000</v>
      </c>
      <c r="N2424" s="3">
        <f t="array" ref="N2424">$D$4</f>
        <v>3.55</v>
      </c>
      <c r="O2424" s="2">
        <f t="array" ref="O2424">IF(Tabela_padrão__GM_CONTAS_PAGAR_ABERTOS[[#This Row],[SIGLA_MOEDA]]="US$",Tabela_padrão__GM_CONTAS_PAGAR_ABERTOS[[#This Row],[VALOR_DOCUM]]*$D$4,Tabela_padrão__GM_CONTAS_PAGAR_ABERTOS[[#This Row],[SALDO_CONVERTIDO]])</f>
        <v>35000</v>
      </c>
      <c r="P24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4" t="s">
        <v>28</v>
      </c>
      <c r="R2424" t="s">
        <v>4855</v>
      </c>
      <c r="S2424" s="1">
        <v>42557</v>
      </c>
      <c r="T2424" t="s">
        <v>4856</v>
      </c>
      <c r="U2424" s="3">
        <v>2.0312000000000001</v>
      </c>
      <c r="V2424" s="2">
        <f>Tabela_padrão__GM_CONTAS_PAGAR_ABERTOS[[#This Row],[PTAX DESEMB]]*Tabela_padrão__GM_CONTAS_PAGAR_ABERTOS[[#This Row],[VALOR_DOCUM]]</f>
        <v>71092</v>
      </c>
    </row>
    <row r="2425" spans="1:22" hidden="1" x14ac:dyDescent="0.2">
      <c r="A2425" t="s">
        <v>45</v>
      </c>
      <c r="B2425" t="s">
        <v>18</v>
      </c>
      <c r="C2425" s="1">
        <v>41771</v>
      </c>
      <c r="D2425" t="s">
        <v>122</v>
      </c>
      <c r="E2425">
        <v>13140001</v>
      </c>
      <c r="F2425" t="s">
        <v>214</v>
      </c>
      <c r="G2425" s="4">
        <v>43451</v>
      </c>
      <c r="H2425" t="s">
        <v>21</v>
      </c>
      <c r="I2425" s="2">
        <v>93.03</v>
      </c>
      <c r="K2425" s="2">
        <v>93.03</v>
      </c>
      <c r="L2425" s="3">
        <v>1</v>
      </c>
      <c r="M2425" s="2">
        <v>93.03</v>
      </c>
      <c r="N2425" s="3">
        <f t="array" ref="N2425">$D$4</f>
        <v>3.55</v>
      </c>
      <c r="O2425" s="2">
        <f t="array" ref="O2425">IF(Tabela_padrão__GM_CONTAS_PAGAR_ABERTOS[[#This Row],[SIGLA_MOEDA]]="US$",Tabela_padrão__GM_CONTAS_PAGAR_ABERTOS[[#This Row],[VALOR_DOCUM]]*$D$4,Tabela_padrão__GM_CONTAS_PAGAR_ABERTOS[[#This Row],[SALDO_CONVERTIDO]])</f>
        <v>93.03</v>
      </c>
      <c r="P24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5" t="s">
        <v>47</v>
      </c>
      <c r="R2425" t="s">
        <v>215</v>
      </c>
      <c r="S2425" s="1">
        <v>42557</v>
      </c>
      <c r="T2425" t="s">
        <v>2793</v>
      </c>
      <c r="U2425" s="3">
        <v>2.2191999999999998</v>
      </c>
      <c r="V2425" s="2">
        <f>Tabela_padrão__GM_CONTAS_PAGAR_ABERTOS[[#This Row],[PTAX DESEMB]]*Tabela_padrão__GM_CONTAS_PAGAR_ABERTOS[[#This Row],[VALOR_DOCUM]]</f>
        <v>206.45217599999998</v>
      </c>
    </row>
    <row r="2426" spans="1:22" hidden="1" x14ac:dyDescent="0.2">
      <c r="A2426" t="s">
        <v>45</v>
      </c>
      <c r="B2426" t="s">
        <v>18</v>
      </c>
      <c r="C2426" s="1">
        <v>41768</v>
      </c>
      <c r="D2426" t="s">
        <v>122</v>
      </c>
      <c r="E2426">
        <v>19105002</v>
      </c>
      <c r="F2426" t="s">
        <v>210</v>
      </c>
      <c r="G2426" s="4">
        <v>43451</v>
      </c>
      <c r="H2426" t="s">
        <v>21</v>
      </c>
      <c r="I2426" s="2">
        <v>5083.33</v>
      </c>
      <c r="K2426" s="2">
        <v>5083.33</v>
      </c>
      <c r="L2426" s="3">
        <v>1</v>
      </c>
      <c r="M2426" s="2">
        <v>5083.33</v>
      </c>
      <c r="N2426" s="3">
        <f t="array" ref="N2426">$D$4</f>
        <v>3.55</v>
      </c>
      <c r="O2426" s="2">
        <f t="array" ref="O2426">IF(Tabela_padrão__GM_CONTAS_PAGAR_ABERTOS[[#This Row],[SIGLA_MOEDA]]="US$",Tabela_padrão__GM_CONTAS_PAGAR_ABERTOS[[#This Row],[VALOR_DOCUM]]*$D$4,Tabela_padrão__GM_CONTAS_PAGAR_ABERTOS[[#This Row],[SALDO_CONVERTIDO]])</f>
        <v>5083.33</v>
      </c>
      <c r="P24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6" t="s">
        <v>211</v>
      </c>
      <c r="R2426" t="s">
        <v>212</v>
      </c>
      <c r="S2426" s="1">
        <v>42557</v>
      </c>
      <c r="T2426" t="s">
        <v>4203</v>
      </c>
      <c r="U2426" s="3">
        <v>2.2107000000000001</v>
      </c>
      <c r="V2426" s="2">
        <f>Tabela_padrão__GM_CONTAS_PAGAR_ABERTOS[[#This Row],[PTAX DESEMB]]*Tabela_padrão__GM_CONTAS_PAGAR_ABERTOS[[#This Row],[VALOR_DOCUM]]</f>
        <v>11237.717631</v>
      </c>
    </row>
    <row r="2427" spans="1:22" hidden="1" x14ac:dyDescent="0.2">
      <c r="A2427" t="s">
        <v>45</v>
      </c>
      <c r="B2427" t="s">
        <v>18</v>
      </c>
      <c r="C2427" s="1">
        <v>41771</v>
      </c>
      <c r="D2427" t="s">
        <v>122</v>
      </c>
      <c r="E2427">
        <v>19105002</v>
      </c>
      <c r="F2427" t="s">
        <v>214</v>
      </c>
      <c r="G2427" s="4">
        <v>43451</v>
      </c>
      <c r="H2427" t="s">
        <v>21</v>
      </c>
      <c r="I2427" s="2">
        <v>8166.66</v>
      </c>
      <c r="K2427" s="2">
        <v>8166.66</v>
      </c>
      <c r="L2427" s="3">
        <v>1</v>
      </c>
      <c r="M2427" s="2">
        <v>8166.66</v>
      </c>
      <c r="N2427" s="3">
        <f t="array" ref="N2427">$D$4</f>
        <v>3.55</v>
      </c>
      <c r="O2427" s="2">
        <f t="array" ref="O2427">IF(Tabela_padrão__GM_CONTAS_PAGAR_ABERTOS[[#This Row],[SIGLA_MOEDA]]="US$",Tabela_padrão__GM_CONTAS_PAGAR_ABERTOS[[#This Row],[VALOR_DOCUM]]*$D$4,Tabela_padrão__GM_CONTAS_PAGAR_ABERTOS[[#This Row],[SALDO_CONVERTIDO]])</f>
        <v>8166.66</v>
      </c>
      <c r="P24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7" t="s">
        <v>211</v>
      </c>
      <c r="R2427" t="s">
        <v>215</v>
      </c>
      <c r="S2427" s="1">
        <v>42557</v>
      </c>
      <c r="T2427" t="s">
        <v>4204</v>
      </c>
      <c r="U2427" s="3">
        <v>2.2191999999999998</v>
      </c>
      <c r="V2427" s="2">
        <f>Tabela_padrão__GM_CONTAS_PAGAR_ABERTOS[[#This Row],[PTAX DESEMB]]*Tabela_padrão__GM_CONTAS_PAGAR_ABERTOS[[#This Row],[VALOR_DOCUM]]</f>
        <v>18123.451871999998</v>
      </c>
    </row>
    <row r="2428" spans="1:22" hidden="1" x14ac:dyDescent="0.2">
      <c r="A2428" t="s">
        <v>17</v>
      </c>
      <c r="B2428" t="s">
        <v>18</v>
      </c>
      <c r="C2428" s="1">
        <v>42277</v>
      </c>
      <c r="D2428" t="s">
        <v>60</v>
      </c>
      <c r="E2428">
        <v>19105002</v>
      </c>
      <c r="F2428" t="s">
        <v>365</v>
      </c>
      <c r="G2428" s="4">
        <v>43475</v>
      </c>
      <c r="H2428" t="s">
        <v>21</v>
      </c>
      <c r="I2428" s="2">
        <v>9113.31</v>
      </c>
      <c r="K2428" s="2">
        <v>9113.31</v>
      </c>
      <c r="L2428" s="3">
        <v>1</v>
      </c>
      <c r="M2428" s="2">
        <v>9113.31</v>
      </c>
      <c r="N2428" s="3">
        <f t="array" ref="N2428">$D$4</f>
        <v>3.55</v>
      </c>
      <c r="O2428" s="2">
        <f t="array" ref="O2428">IF(Tabela_padrão__GM_CONTAS_PAGAR_ABERTOS[[#This Row],[SIGLA_MOEDA]]="US$",Tabela_padrão__GM_CONTAS_PAGAR_ABERTOS[[#This Row],[VALOR_DOCUM]]*$D$4,Tabela_padrão__GM_CONTAS_PAGAR_ABERTOS[[#This Row],[SALDO_CONVERTIDO]])</f>
        <v>9113.31</v>
      </c>
      <c r="P24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8" t="s">
        <v>62</v>
      </c>
      <c r="R2428" t="s">
        <v>366</v>
      </c>
      <c r="S2428" s="1">
        <v>42557</v>
      </c>
      <c r="T2428" t="s">
        <v>1338</v>
      </c>
      <c r="U2428" s="3">
        <v>4.1172000000000004</v>
      </c>
      <c r="V2428" s="2">
        <f>Tabela_padrão__GM_CONTAS_PAGAR_ABERTOS[[#This Row],[PTAX DESEMB]]*Tabela_padrão__GM_CONTAS_PAGAR_ABERTOS[[#This Row],[VALOR_DOCUM]]</f>
        <v>37521.319931999999</v>
      </c>
    </row>
    <row r="2429" spans="1:22" hidden="1" x14ac:dyDescent="0.2">
      <c r="A2429" t="s">
        <v>45</v>
      </c>
      <c r="B2429" t="s">
        <v>18</v>
      </c>
      <c r="C2429" s="1">
        <v>41823</v>
      </c>
      <c r="D2429" t="s">
        <v>72</v>
      </c>
      <c r="E2429">
        <v>19105002</v>
      </c>
      <c r="F2429" t="s">
        <v>233</v>
      </c>
      <c r="G2429" s="4">
        <v>43480</v>
      </c>
      <c r="H2429" t="s">
        <v>21</v>
      </c>
      <c r="I2429" s="2">
        <v>14210.53</v>
      </c>
      <c r="K2429" s="2">
        <v>14210.53</v>
      </c>
      <c r="L2429" s="3">
        <v>1</v>
      </c>
      <c r="M2429" s="2">
        <v>14210.53</v>
      </c>
      <c r="N2429" s="3">
        <f t="array" ref="N2429">$D$4</f>
        <v>3.55</v>
      </c>
      <c r="O2429" s="2">
        <f t="array" ref="O2429">IF(Tabela_padrão__GM_CONTAS_PAGAR_ABERTOS[[#This Row],[SIGLA_MOEDA]]="US$",Tabela_padrão__GM_CONTAS_PAGAR_ABERTOS[[#This Row],[VALOR_DOCUM]]*$D$4,Tabela_padrão__GM_CONTAS_PAGAR_ABERTOS[[#This Row],[SALDO_CONVERTIDO]])</f>
        <v>14210.53</v>
      </c>
      <c r="P24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29" t="s">
        <v>196</v>
      </c>
      <c r="R2429" t="s">
        <v>234</v>
      </c>
      <c r="S2429" s="1">
        <v>42557</v>
      </c>
      <c r="T2429" t="s">
        <v>237</v>
      </c>
      <c r="U2429" s="3">
        <v>2.2134</v>
      </c>
      <c r="V2429" s="2">
        <f>Tabela_padrão__GM_CONTAS_PAGAR_ABERTOS[[#This Row],[PTAX DESEMB]]*Tabela_padrão__GM_CONTAS_PAGAR_ABERTOS[[#This Row],[VALOR_DOCUM]]</f>
        <v>31453.587102000001</v>
      </c>
    </row>
    <row r="2430" spans="1:22" hidden="1" x14ac:dyDescent="0.2">
      <c r="A2430" t="s">
        <v>45</v>
      </c>
      <c r="B2430" t="s">
        <v>18</v>
      </c>
      <c r="C2430" s="1">
        <v>41768</v>
      </c>
      <c r="D2430" t="s">
        <v>122</v>
      </c>
      <c r="E2430">
        <v>13140001</v>
      </c>
      <c r="F2430" t="s">
        <v>210</v>
      </c>
      <c r="G2430" s="4">
        <v>43480</v>
      </c>
      <c r="H2430" t="s">
        <v>21</v>
      </c>
      <c r="I2430" s="2">
        <v>36.11</v>
      </c>
      <c r="K2430" s="2">
        <v>36.11</v>
      </c>
      <c r="L2430" s="3">
        <v>1</v>
      </c>
      <c r="M2430" s="2">
        <v>36.11</v>
      </c>
      <c r="N2430" s="3">
        <f t="array" ref="N2430">$D$4</f>
        <v>3.55</v>
      </c>
      <c r="O2430" s="2">
        <f t="array" ref="O2430">IF(Tabela_padrão__GM_CONTAS_PAGAR_ABERTOS[[#This Row],[SIGLA_MOEDA]]="US$",Tabela_padrão__GM_CONTAS_PAGAR_ABERTOS[[#This Row],[VALOR_DOCUM]]*$D$4,Tabela_padrão__GM_CONTAS_PAGAR_ABERTOS[[#This Row],[SALDO_CONVERTIDO]])</f>
        <v>36.11</v>
      </c>
      <c r="P24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0" t="s">
        <v>47</v>
      </c>
      <c r="R2430" t="s">
        <v>212</v>
      </c>
      <c r="S2430" s="1">
        <v>42557</v>
      </c>
      <c r="T2430" t="s">
        <v>1241</v>
      </c>
      <c r="U2430" s="3">
        <v>2.2107000000000001</v>
      </c>
      <c r="V2430" s="2">
        <f>Tabela_padrão__GM_CONTAS_PAGAR_ABERTOS[[#This Row],[PTAX DESEMB]]*Tabela_padrão__GM_CONTAS_PAGAR_ABERTOS[[#This Row],[VALOR_DOCUM]]</f>
        <v>79.828377000000003</v>
      </c>
    </row>
    <row r="2431" spans="1:22" hidden="1" x14ac:dyDescent="0.2">
      <c r="A2431" t="s">
        <v>45</v>
      </c>
      <c r="B2431" t="s">
        <v>18</v>
      </c>
      <c r="C2431" s="1">
        <v>41771</v>
      </c>
      <c r="D2431" t="s">
        <v>122</v>
      </c>
      <c r="E2431">
        <v>13140001</v>
      </c>
      <c r="F2431" t="s">
        <v>214</v>
      </c>
      <c r="G2431" s="4">
        <v>43480</v>
      </c>
      <c r="H2431" t="s">
        <v>21</v>
      </c>
      <c r="I2431" s="2">
        <v>58.01</v>
      </c>
      <c r="K2431" s="2">
        <v>58.01</v>
      </c>
      <c r="L2431" s="3">
        <v>1</v>
      </c>
      <c r="M2431" s="2">
        <v>58.01</v>
      </c>
      <c r="N2431" s="3">
        <f t="array" ref="N2431">$D$4</f>
        <v>3.55</v>
      </c>
      <c r="O2431" s="2">
        <f t="array" ref="O2431">IF(Tabela_padrão__GM_CONTAS_PAGAR_ABERTOS[[#This Row],[SIGLA_MOEDA]]="US$",Tabela_padrão__GM_CONTAS_PAGAR_ABERTOS[[#This Row],[VALOR_DOCUM]]*$D$4,Tabela_padrão__GM_CONTAS_PAGAR_ABERTOS[[#This Row],[SALDO_CONVERTIDO]])</f>
        <v>58.01</v>
      </c>
      <c r="P24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1" t="s">
        <v>47</v>
      </c>
      <c r="R2431" t="s">
        <v>215</v>
      </c>
      <c r="S2431" s="1">
        <v>42557</v>
      </c>
      <c r="T2431" t="s">
        <v>2047</v>
      </c>
      <c r="U2431" s="3">
        <v>2.2191999999999998</v>
      </c>
      <c r="V2431" s="2">
        <f>Tabela_padrão__GM_CONTAS_PAGAR_ABERTOS[[#This Row],[PTAX DESEMB]]*Tabela_padrão__GM_CONTAS_PAGAR_ABERTOS[[#This Row],[VALOR_DOCUM]]</f>
        <v>128.73579199999998</v>
      </c>
    </row>
    <row r="2432" spans="1:22" hidden="1" x14ac:dyDescent="0.2">
      <c r="A2432" t="s">
        <v>45</v>
      </c>
      <c r="B2432" t="s">
        <v>18</v>
      </c>
      <c r="C2432" s="1">
        <v>41823</v>
      </c>
      <c r="D2432" t="s">
        <v>72</v>
      </c>
      <c r="E2432">
        <v>13140001</v>
      </c>
      <c r="F2432" t="s">
        <v>233</v>
      </c>
      <c r="G2432" s="4">
        <v>43480</v>
      </c>
      <c r="H2432" t="s">
        <v>21</v>
      </c>
      <c r="I2432" s="2">
        <v>348.45</v>
      </c>
      <c r="K2432" s="2">
        <v>348.45</v>
      </c>
      <c r="L2432" s="3">
        <v>1</v>
      </c>
      <c r="M2432" s="2">
        <v>348.45</v>
      </c>
      <c r="N2432" s="3">
        <f t="array" ref="N2432">$D$4</f>
        <v>3.55</v>
      </c>
      <c r="O2432" s="2">
        <f t="array" ref="O2432">IF(Tabela_padrão__GM_CONTAS_PAGAR_ABERTOS[[#This Row],[SIGLA_MOEDA]]="US$",Tabela_padrão__GM_CONTAS_PAGAR_ABERTOS[[#This Row],[VALOR_DOCUM]]*$D$4,Tabela_padrão__GM_CONTAS_PAGAR_ABERTOS[[#This Row],[SALDO_CONVERTIDO]])</f>
        <v>348.45</v>
      </c>
      <c r="P24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2" t="s">
        <v>47</v>
      </c>
      <c r="R2432" t="s">
        <v>234</v>
      </c>
      <c r="S2432" s="1">
        <v>42557</v>
      </c>
      <c r="T2432" t="s">
        <v>2059</v>
      </c>
      <c r="U2432" s="3">
        <v>2.2134</v>
      </c>
      <c r="V2432" s="2">
        <f>Tabela_padrão__GM_CONTAS_PAGAR_ABERTOS[[#This Row],[PTAX DESEMB]]*Tabela_padrão__GM_CONTAS_PAGAR_ABERTOS[[#This Row],[VALOR_DOCUM]]</f>
        <v>771.25923</v>
      </c>
    </row>
    <row r="2433" spans="1:22" hidden="1" x14ac:dyDescent="0.2">
      <c r="A2433" t="s">
        <v>45</v>
      </c>
      <c r="B2433" t="s">
        <v>18</v>
      </c>
      <c r="C2433" s="1">
        <v>41925</v>
      </c>
      <c r="D2433" t="s">
        <v>122</v>
      </c>
      <c r="E2433">
        <v>13140001</v>
      </c>
      <c r="F2433" t="s">
        <v>248</v>
      </c>
      <c r="G2433" s="4">
        <v>43480</v>
      </c>
      <c r="H2433" t="s">
        <v>21</v>
      </c>
      <c r="I2433" s="2">
        <v>43.09</v>
      </c>
      <c r="K2433" s="2">
        <v>43.09</v>
      </c>
      <c r="L2433" s="3">
        <v>1</v>
      </c>
      <c r="M2433" s="2">
        <v>43.09</v>
      </c>
      <c r="N2433" s="3">
        <f t="array" ref="N2433">$D$4</f>
        <v>3.55</v>
      </c>
      <c r="O2433" s="2">
        <f t="array" ref="O2433">IF(Tabela_padrão__GM_CONTAS_PAGAR_ABERTOS[[#This Row],[SIGLA_MOEDA]]="US$",Tabela_padrão__GM_CONTAS_PAGAR_ABERTOS[[#This Row],[VALOR_DOCUM]]*$D$4,Tabela_padrão__GM_CONTAS_PAGAR_ABERTOS[[#This Row],[SALDO_CONVERTIDO]])</f>
        <v>43.09</v>
      </c>
      <c r="P24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3" t="s">
        <v>47</v>
      </c>
      <c r="R2433" t="s">
        <v>249</v>
      </c>
      <c r="S2433" s="1">
        <v>42557</v>
      </c>
      <c r="T2433" t="s">
        <v>2087</v>
      </c>
      <c r="U2433" s="3">
        <v>2.4102999999999999</v>
      </c>
      <c r="V2433" s="2">
        <f>Tabela_padrão__GM_CONTAS_PAGAR_ABERTOS[[#This Row],[PTAX DESEMB]]*Tabela_padrão__GM_CONTAS_PAGAR_ABERTOS[[#This Row],[VALOR_DOCUM]]</f>
        <v>103.85982700000001</v>
      </c>
    </row>
    <row r="2434" spans="1:22" hidden="1" x14ac:dyDescent="0.2">
      <c r="A2434" t="s">
        <v>45</v>
      </c>
      <c r="B2434" t="s">
        <v>18</v>
      </c>
      <c r="C2434" s="1">
        <v>41768</v>
      </c>
      <c r="D2434" t="s">
        <v>122</v>
      </c>
      <c r="E2434">
        <v>19105002</v>
      </c>
      <c r="F2434" t="s">
        <v>210</v>
      </c>
      <c r="G2434" s="4">
        <v>43480</v>
      </c>
      <c r="H2434" t="s">
        <v>21</v>
      </c>
      <c r="I2434" s="2">
        <v>5083.33</v>
      </c>
      <c r="K2434" s="2">
        <v>5083.33</v>
      </c>
      <c r="L2434" s="3">
        <v>1</v>
      </c>
      <c r="M2434" s="2">
        <v>5083.33</v>
      </c>
      <c r="N2434" s="3">
        <f t="array" ref="N2434">$D$4</f>
        <v>3.55</v>
      </c>
      <c r="O2434" s="2">
        <f t="array" ref="O2434">IF(Tabela_padrão__GM_CONTAS_PAGAR_ABERTOS[[#This Row],[SIGLA_MOEDA]]="US$",Tabela_padrão__GM_CONTAS_PAGAR_ABERTOS[[#This Row],[VALOR_DOCUM]]*$D$4,Tabela_padrão__GM_CONTAS_PAGAR_ABERTOS[[#This Row],[SALDO_CONVERTIDO]])</f>
        <v>5083.33</v>
      </c>
      <c r="P24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4" t="s">
        <v>211</v>
      </c>
      <c r="R2434" t="s">
        <v>212</v>
      </c>
      <c r="S2434" s="1">
        <v>42557</v>
      </c>
      <c r="T2434" t="s">
        <v>3497</v>
      </c>
      <c r="U2434" s="3">
        <v>2.2107000000000001</v>
      </c>
      <c r="V2434" s="2">
        <f>Tabela_padrão__GM_CONTAS_PAGAR_ABERTOS[[#This Row],[PTAX DESEMB]]*Tabela_padrão__GM_CONTAS_PAGAR_ABERTOS[[#This Row],[VALOR_DOCUM]]</f>
        <v>11237.717631</v>
      </c>
    </row>
    <row r="2435" spans="1:22" hidden="1" x14ac:dyDescent="0.2">
      <c r="A2435" t="s">
        <v>45</v>
      </c>
      <c r="B2435" t="s">
        <v>18</v>
      </c>
      <c r="C2435" s="1">
        <v>41771</v>
      </c>
      <c r="D2435" t="s">
        <v>122</v>
      </c>
      <c r="E2435">
        <v>19105002</v>
      </c>
      <c r="F2435" t="s">
        <v>214</v>
      </c>
      <c r="G2435" s="4">
        <v>43480</v>
      </c>
      <c r="H2435" t="s">
        <v>21</v>
      </c>
      <c r="I2435" s="2">
        <v>8166.66</v>
      </c>
      <c r="K2435" s="2">
        <v>8166.66</v>
      </c>
      <c r="L2435" s="3">
        <v>1</v>
      </c>
      <c r="M2435" s="2">
        <v>8166.66</v>
      </c>
      <c r="N2435" s="3">
        <f t="array" ref="N2435">$D$4</f>
        <v>3.55</v>
      </c>
      <c r="O2435" s="2">
        <f t="array" ref="O2435">IF(Tabela_padrão__GM_CONTAS_PAGAR_ABERTOS[[#This Row],[SIGLA_MOEDA]]="US$",Tabela_padrão__GM_CONTAS_PAGAR_ABERTOS[[#This Row],[VALOR_DOCUM]]*$D$4,Tabela_padrão__GM_CONTAS_PAGAR_ABERTOS[[#This Row],[SALDO_CONVERTIDO]])</f>
        <v>8166.66</v>
      </c>
      <c r="P24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5" t="s">
        <v>211</v>
      </c>
      <c r="R2435" t="s">
        <v>215</v>
      </c>
      <c r="S2435" s="1">
        <v>42557</v>
      </c>
      <c r="T2435" t="s">
        <v>3498</v>
      </c>
      <c r="U2435" s="3">
        <v>2.2191999999999998</v>
      </c>
      <c r="V2435" s="2">
        <f>Tabela_padrão__GM_CONTAS_PAGAR_ABERTOS[[#This Row],[PTAX DESEMB]]*Tabela_padrão__GM_CONTAS_PAGAR_ABERTOS[[#This Row],[VALOR_DOCUM]]</f>
        <v>18123.451871999998</v>
      </c>
    </row>
    <row r="2436" spans="1:22" hidden="1" x14ac:dyDescent="0.2">
      <c r="A2436" t="s">
        <v>45</v>
      </c>
      <c r="B2436" t="s">
        <v>18</v>
      </c>
      <c r="C2436" s="1">
        <v>41925</v>
      </c>
      <c r="D2436" t="s">
        <v>122</v>
      </c>
      <c r="E2436">
        <v>19105002</v>
      </c>
      <c r="F2436" t="s">
        <v>248</v>
      </c>
      <c r="G2436" s="4">
        <v>43480</v>
      </c>
      <c r="H2436" t="s">
        <v>21</v>
      </c>
      <c r="I2436" s="2">
        <v>3033.33</v>
      </c>
      <c r="K2436" s="2">
        <v>3033.33</v>
      </c>
      <c r="L2436" s="3">
        <v>1</v>
      </c>
      <c r="M2436" s="2">
        <v>3033.33</v>
      </c>
      <c r="N2436" s="3">
        <f t="array" ref="N2436">$D$4</f>
        <v>3.55</v>
      </c>
      <c r="O2436" s="2">
        <f t="array" ref="O2436">IF(Tabela_padrão__GM_CONTAS_PAGAR_ABERTOS[[#This Row],[SIGLA_MOEDA]]="US$",Tabela_padrão__GM_CONTAS_PAGAR_ABERTOS[[#This Row],[VALOR_DOCUM]]*$D$4,Tabela_padrão__GM_CONTAS_PAGAR_ABERTOS[[#This Row],[SALDO_CONVERTIDO]])</f>
        <v>3033.33</v>
      </c>
      <c r="P24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6" t="s">
        <v>211</v>
      </c>
      <c r="R2436" t="s">
        <v>249</v>
      </c>
      <c r="S2436" s="1">
        <v>42557</v>
      </c>
      <c r="T2436" t="s">
        <v>4232</v>
      </c>
      <c r="U2436" s="3">
        <v>2.4102999999999999</v>
      </c>
      <c r="V2436" s="2">
        <f>Tabela_padrão__GM_CONTAS_PAGAR_ABERTOS[[#This Row],[PTAX DESEMB]]*Tabela_padrão__GM_CONTAS_PAGAR_ABERTOS[[#This Row],[VALOR_DOCUM]]</f>
        <v>7311.235298999999</v>
      </c>
    </row>
    <row r="2437" spans="1:22" hidden="1" x14ac:dyDescent="0.2">
      <c r="A2437" t="s">
        <v>17</v>
      </c>
      <c r="B2437" t="s">
        <v>18</v>
      </c>
      <c r="C2437" s="1">
        <v>42277</v>
      </c>
      <c r="D2437" t="s">
        <v>60</v>
      </c>
      <c r="E2437">
        <v>19105002</v>
      </c>
      <c r="F2437" t="s">
        <v>365</v>
      </c>
      <c r="G2437" s="4">
        <v>43506</v>
      </c>
      <c r="H2437" t="s">
        <v>21</v>
      </c>
      <c r="I2437" s="2">
        <v>9113.31</v>
      </c>
      <c r="K2437" s="2">
        <v>9113.31</v>
      </c>
      <c r="L2437" s="3">
        <v>1</v>
      </c>
      <c r="M2437" s="2">
        <v>9113.31</v>
      </c>
      <c r="N2437" s="3">
        <f t="array" ref="N2437">$D$4</f>
        <v>3.55</v>
      </c>
      <c r="O2437" s="2">
        <f t="array" ref="O2437">IF(Tabela_padrão__GM_CONTAS_PAGAR_ABERTOS[[#This Row],[SIGLA_MOEDA]]="US$",Tabela_padrão__GM_CONTAS_PAGAR_ABERTOS[[#This Row],[VALOR_DOCUM]]*$D$4,Tabela_padrão__GM_CONTAS_PAGAR_ABERTOS[[#This Row],[SALDO_CONVERTIDO]])</f>
        <v>9113.31</v>
      </c>
      <c r="P24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7" t="s">
        <v>62</v>
      </c>
      <c r="R2437" t="s">
        <v>366</v>
      </c>
      <c r="S2437" s="1">
        <v>42557</v>
      </c>
      <c r="T2437" t="s">
        <v>2875</v>
      </c>
      <c r="U2437" s="3">
        <v>4.1172000000000004</v>
      </c>
      <c r="V2437" s="2">
        <f>Tabela_padrão__GM_CONTAS_PAGAR_ABERTOS[[#This Row],[PTAX DESEMB]]*Tabela_padrão__GM_CONTAS_PAGAR_ABERTOS[[#This Row],[VALOR_DOCUM]]</f>
        <v>37521.319931999999</v>
      </c>
    </row>
    <row r="2438" spans="1:22" hidden="1" x14ac:dyDescent="0.2">
      <c r="A2438" t="s">
        <v>45</v>
      </c>
      <c r="B2438" t="s">
        <v>18</v>
      </c>
      <c r="C2438" s="1">
        <v>41768</v>
      </c>
      <c r="D2438" t="s">
        <v>122</v>
      </c>
      <c r="E2438">
        <v>13140001</v>
      </c>
      <c r="F2438" t="s">
        <v>210</v>
      </c>
      <c r="G2438" s="4">
        <v>43511</v>
      </c>
      <c r="H2438" t="s">
        <v>21</v>
      </c>
      <c r="I2438" s="2">
        <v>19.3</v>
      </c>
      <c r="K2438" s="2">
        <v>19.3</v>
      </c>
      <c r="L2438" s="3">
        <v>1</v>
      </c>
      <c r="M2438" s="2">
        <v>19.3</v>
      </c>
      <c r="N2438" s="3">
        <f t="array" ref="N2438">$D$4</f>
        <v>3.55</v>
      </c>
      <c r="O2438" s="2">
        <f t="array" ref="O2438">IF(Tabela_padrão__GM_CONTAS_PAGAR_ABERTOS[[#This Row],[SIGLA_MOEDA]]="US$",Tabela_padrão__GM_CONTAS_PAGAR_ABERTOS[[#This Row],[VALOR_DOCUM]]*$D$4,Tabela_padrão__GM_CONTAS_PAGAR_ABERTOS[[#This Row],[SALDO_CONVERTIDO]])</f>
        <v>19.3</v>
      </c>
      <c r="P24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8" t="s">
        <v>47</v>
      </c>
      <c r="R2438" t="s">
        <v>212</v>
      </c>
      <c r="S2438" s="1">
        <v>42557</v>
      </c>
      <c r="T2438" t="s">
        <v>228</v>
      </c>
      <c r="U2438" s="3">
        <v>2.2107000000000001</v>
      </c>
      <c r="V2438" s="2">
        <f>Tabela_padrão__GM_CONTAS_PAGAR_ABERTOS[[#This Row],[PTAX DESEMB]]*Tabela_padrão__GM_CONTAS_PAGAR_ABERTOS[[#This Row],[VALOR_DOCUM]]</f>
        <v>42.666510000000002</v>
      </c>
    </row>
    <row r="2439" spans="1:22" hidden="1" x14ac:dyDescent="0.2">
      <c r="A2439" t="s">
        <v>45</v>
      </c>
      <c r="B2439" t="s">
        <v>18</v>
      </c>
      <c r="C2439" s="1">
        <v>41771</v>
      </c>
      <c r="D2439" t="s">
        <v>122</v>
      </c>
      <c r="E2439">
        <v>13140001</v>
      </c>
      <c r="F2439" t="s">
        <v>214</v>
      </c>
      <c r="G2439" s="4">
        <v>43511</v>
      </c>
      <c r="H2439" t="s">
        <v>21</v>
      </c>
      <c r="I2439" s="2">
        <v>31</v>
      </c>
      <c r="K2439" s="2">
        <v>31</v>
      </c>
      <c r="L2439" s="3">
        <v>1</v>
      </c>
      <c r="M2439" s="2">
        <v>31</v>
      </c>
      <c r="N2439" s="3">
        <f t="array" ref="N2439">$D$4</f>
        <v>3.55</v>
      </c>
      <c r="O2439" s="2">
        <f t="array" ref="O2439">IF(Tabela_padrão__GM_CONTAS_PAGAR_ABERTOS[[#This Row],[SIGLA_MOEDA]]="US$",Tabela_padrão__GM_CONTAS_PAGAR_ABERTOS[[#This Row],[VALOR_DOCUM]]*$D$4,Tabela_padrão__GM_CONTAS_PAGAR_ABERTOS[[#This Row],[SALDO_CONVERTIDO]])</f>
        <v>31</v>
      </c>
      <c r="P24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39" t="s">
        <v>47</v>
      </c>
      <c r="R2439" t="s">
        <v>215</v>
      </c>
      <c r="S2439" s="1">
        <v>42557</v>
      </c>
      <c r="T2439" t="s">
        <v>1252</v>
      </c>
      <c r="U2439" s="3">
        <v>2.2191999999999998</v>
      </c>
      <c r="V2439" s="2">
        <f>Tabela_padrão__GM_CONTAS_PAGAR_ABERTOS[[#This Row],[PTAX DESEMB]]*Tabela_padrão__GM_CONTAS_PAGAR_ABERTOS[[#This Row],[VALOR_DOCUM]]</f>
        <v>68.795199999999994</v>
      </c>
    </row>
    <row r="2440" spans="1:22" hidden="1" x14ac:dyDescent="0.2">
      <c r="A2440" t="s">
        <v>17</v>
      </c>
      <c r="B2440" t="s">
        <v>18</v>
      </c>
      <c r="C2440" s="1">
        <v>41438</v>
      </c>
      <c r="D2440" t="s">
        <v>19</v>
      </c>
      <c r="E2440">
        <v>19105002</v>
      </c>
      <c r="F2440" t="s">
        <v>1191</v>
      </c>
      <c r="G2440" s="4">
        <v>43511</v>
      </c>
      <c r="H2440" t="s">
        <v>21</v>
      </c>
      <c r="I2440" s="2">
        <v>91500</v>
      </c>
      <c r="K2440" s="2">
        <v>91500</v>
      </c>
      <c r="L2440" s="3">
        <v>1</v>
      </c>
      <c r="M2440" s="2">
        <v>91500</v>
      </c>
      <c r="N2440" s="3">
        <f t="array" ref="N2440">$D$4</f>
        <v>3.55</v>
      </c>
      <c r="O2440" s="2">
        <f t="array" ref="O2440">IF(Tabela_padrão__GM_CONTAS_PAGAR_ABERTOS[[#This Row],[SIGLA_MOEDA]]="US$",Tabela_padrão__GM_CONTAS_PAGAR_ABERTOS[[#This Row],[VALOR_DOCUM]]*$D$4,Tabela_padrão__GM_CONTAS_PAGAR_ABERTOS[[#This Row],[SALDO_CONVERTIDO]])</f>
        <v>91500</v>
      </c>
      <c r="P24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0" t="s">
        <v>22</v>
      </c>
      <c r="R2440" t="s">
        <v>1192</v>
      </c>
      <c r="S2440" s="1">
        <v>42557</v>
      </c>
      <c r="T2440" t="s">
        <v>1993</v>
      </c>
      <c r="U2440" s="3">
        <v>2.1419999999999999</v>
      </c>
      <c r="V2440" s="2">
        <f>Tabela_padrão__GM_CONTAS_PAGAR_ABERTOS[[#This Row],[PTAX DESEMB]]*Tabela_padrão__GM_CONTAS_PAGAR_ABERTOS[[#This Row],[VALOR_DOCUM]]</f>
        <v>195993</v>
      </c>
    </row>
    <row r="2441" spans="1:22" hidden="1" x14ac:dyDescent="0.2">
      <c r="A2441" t="s">
        <v>45</v>
      </c>
      <c r="B2441" t="s">
        <v>18</v>
      </c>
      <c r="C2441" s="1">
        <v>41771</v>
      </c>
      <c r="D2441" t="s">
        <v>122</v>
      </c>
      <c r="E2441">
        <v>19105002</v>
      </c>
      <c r="F2441" t="s">
        <v>214</v>
      </c>
      <c r="G2441" s="4">
        <v>43511</v>
      </c>
      <c r="H2441" t="s">
        <v>21</v>
      </c>
      <c r="I2441" s="2">
        <v>8167.02</v>
      </c>
      <c r="K2441" s="2">
        <v>8167.02</v>
      </c>
      <c r="L2441" s="3">
        <v>1</v>
      </c>
      <c r="M2441" s="2">
        <v>8167.02</v>
      </c>
      <c r="N2441" s="3">
        <f t="array" ref="N2441">$D$4</f>
        <v>3.55</v>
      </c>
      <c r="O2441" s="2">
        <f t="array" ref="O2441">IF(Tabela_padrão__GM_CONTAS_PAGAR_ABERTOS[[#This Row],[SIGLA_MOEDA]]="US$",Tabela_padrão__GM_CONTAS_PAGAR_ABERTOS[[#This Row],[VALOR_DOCUM]]*$D$4,Tabela_padrão__GM_CONTAS_PAGAR_ABERTOS[[#This Row],[SALDO_CONVERTIDO]])</f>
        <v>8167.02</v>
      </c>
      <c r="P24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1" t="s">
        <v>211</v>
      </c>
      <c r="R2441" t="s">
        <v>215</v>
      </c>
      <c r="S2441" s="1">
        <v>42557</v>
      </c>
      <c r="T2441" t="s">
        <v>2040</v>
      </c>
      <c r="U2441" s="3">
        <v>2.2191999999999998</v>
      </c>
      <c r="V2441" s="2">
        <f>Tabela_padrão__GM_CONTAS_PAGAR_ABERTOS[[#This Row],[PTAX DESEMB]]*Tabela_padrão__GM_CONTAS_PAGAR_ABERTOS[[#This Row],[VALOR_DOCUM]]</f>
        <v>18124.250784</v>
      </c>
    </row>
    <row r="2442" spans="1:22" hidden="1" x14ac:dyDescent="0.2">
      <c r="A2442" t="s">
        <v>45</v>
      </c>
      <c r="B2442" t="s">
        <v>18</v>
      </c>
      <c r="C2442" s="1">
        <v>41925</v>
      </c>
      <c r="D2442" t="s">
        <v>122</v>
      </c>
      <c r="E2442">
        <v>19105002</v>
      </c>
      <c r="F2442" t="s">
        <v>248</v>
      </c>
      <c r="G2442" s="4">
        <v>43511</v>
      </c>
      <c r="H2442" t="s">
        <v>21</v>
      </c>
      <c r="I2442" s="2">
        <v>3033.33</v>
      </c>
      <c r="K2442" s="2">
        <v>3033.33</v>
      </c>
      <c r="L2442" s="3">
        <v>1</v>
      </c>
      <c r="M2442" s="2">
        <v>3033.33</v>
      </c>
      <c r="N2442" s="3">
        <f t="array" ref="N2442">$D$4</f>
        <v>3.55</v>
      </c>
      <c r="O2442" s="2">
        <f t="array" ref="O2442">IF(Tabela_padrão__GM_CONTAS_PAGAR_ABERTOS[[#This Row],[SIGLA_MOEDA]]="US$",Tabela_padrão__GM_CONTAS_PAGAR_ABERTOS[[#This Row],[VALOR_DOCUM]]*$D$4,Tabela_padrão__GM_CONTAS_PAGAR_ABERTOS[[#This Row],[SALDO_CONVERTIDO]])</f>
        <v>3033.33</v>
      </c>
      <c r="P24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2" t="s">
        <v>211</v>
      </c>
      <c r="R2442" t="s">
        <v>249</v>
      </c>
      <c r="S2442" s="1">
        <v>42557</v>
      </c>
      <c r="T2442" t="s">
        <v>2081</v>
      </c>
      <c r="U2442" s="3">
        <v>2.4102999999999999</v>
      </c>
      <c r="V2442" s="2">
        <f>Tabela_padrão__GM_CONTAS_PAGAR_ABERTOS[[#This Row],[PTAX DESEMB]]*Tabela_padrão__GM_CONTAS_PAGAR_ABERTOS[[#This Row],[VALOR_DOCUM]]</f>
        <v>7311.235298999999</v>
      </c>
    </row>
    <row r="2443" spans="1:22" hidden="1" x14ac:dyDescent="0.2">
      <c r="A2443" t="s">
        <v>45</v>
      </c>
      <c r="B2443" t="s">
        <v>18</v>
      </c>
      <c r="C2443" s="1">
        <v>41925</v>
      </c>
      <c r="D2443" t="s">
        <v>122</v>
      </c>
      <c r="E2443">
        <v>13140001</v>
      </c>
      <c r="F2443" t="s">
        <v>248</v>
      </c>
      <c r="G2443" s="4">
        <v>43511</v>
      </c>
      <c r="H2443" t="s">
        <v>21</v>
      </c>
      <c r="I2443" s="2">
        <v>34.549999999999997</v>
      </c>
      <c r="K2443" s="2">
        <v>34.549999999999997</v>
      </c>
      <c r="L2443" s="3">
        <v>1</v>
      </c>
      <c r="M2443" s="2">
        <v>34.549999999999997</v>
      </c>
      <c r="N2443" s="3">
        <f t="array" ref="N2443">$D$4</f>
        <v>3.55</v>
      </c>
      <c r="O2443" s="2">
        <f t="array" ref="O2443">IF(Tabela_padrão__GM_CONTAS_PAGAR_ABERTOS[[#This Row],[SIGLA_MOEDA]]="US$",Tabela_padrão__GM_CONTAS_PAGAR_ABERTOS[[#This Row],[VALOR_DOCUM]]*$D$4,Tabela_padrão__GM_CONTAS_PAGAR_ABERTOS[[#This Row],[SALDO_CONVERTIDO]])</f>
        <v>34.549999999999997</v>
      </c>
      <c r="P24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3" t="s">
        <v>47</v>
      </c>
      <c r="R2443" t="s">
        <v>249</v>
      </c>
      <c r="S2443" s="1">
        <v>42557</v>
      </c>
      <c r="T2443" t="s">
        <v>2088</v>
      </c>
      <c r="U2443" s="3">
        <v>2.4102999999999999</v>
      </c>
      <c r="V2443" s="2">
        <f>Tabela_padrão__GM_CONTAS_PAGAR_ABERTOS[[#This Row],[PTAX DESEMB]]*Tabela_padrão__GM_CONTAS_PAGAR_ABERTOS[[#This Row],[VALOR_DOCUM]]</f>
        <v>83.275864999999996</v>
      </c>
    </row>
    <row r="2444" spans="1:22" hidden="1" x14ac:dyDescent="0.2">
      <c r="A2444" t="s">
        <v>45</v>
      </c>
      <c r="B2444" t="s">
        <v>18</v>
      </c>
      <c r="C2444" s="1">
        <v>41823</v>
      </c>
      <c r="D2444" t="s">
        <v>72</v>
      </c>
      <c r="E2444">
        <v>13140001</v>
      </c>
      <c r="F2444" t="s">
        <v>233</v>
      </c>
      <c r="G2444" s="4">
        <v>43511</v>
      </c>
      <c r="H2444" t="s">
        <v>21</v>
      </c>
      <c r="I2444" s="2">
        <v>319.31</v>
      </c>
      <c r="K2444" s="2">
        <v>319.31</v>
      </c>
      <c r="L2444" s="3">
        <v>1</v>
      </c>
      <c r="M2444" s="2">
        <v>319.31</v>
      </c>
      <c r="N2444" s="3">
        <f t="array" ref="N2444">$D$4</f>
        <v>3.55</v>
      </c>
      <c r="O2444" s="2">
        <f t="array" ref="O2444">IF(Tabela_padrão__GM_CONTAS_PAGAR_ABERTOS[[#This Row],[SIGLA_MOEDA]]="US$",Tabela_padrão__GM_CONTAS_PAGAR_ABERTOS[[#This Row],[VALOR_DOCUM]]*$D$4,Tabela_padrão__GM_CONTAS_PAGAR_ABERTOS[[#This Row],[SALDO_CONVERTIDO]])</f>
        <v>319.31</v>
      </c>
      <c r="P24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4" t="s">
        <v>47</v>
      </c>
      <c r="R2444" t="s">
        <v>234</v>
      </c>
      <c r="S2444" s="1">
        <v>42557</v>
      </c>
      <c r="T2444" t="s">
        <v>2800</v>
      </c>
      <c r="U2444" s="3">
        <v>2.2134</v>
      </c>
      <c r="V2444" s="2">
        <f>Tabela_padrão__GM_CONTAS_PAGAR_ABERTOS[[#This Row],[PTAX DESEMB]]*Tabela_padrão__GM_CONTAS_PAGAR_ABERTOS[[#This Row],[VALOR_DOCUM]]</f>
        <v>706.76075400000002</v>
      </c>
    </row>
    <row r="2445" spans="1:22" hidden="1" x14ac:dyDescent="0.2">
      <c r="A2445" t="s">
        <v>45</v>
      </c>
      <c r="B2445" t="s">
        <v>18</v>
      </c>
      <c r="C2445" s="1">
        <v>41823</v>
      </c>
      <c r="D2445" t="s">
        <v>72</v>
      </c>
      <c r="E2445">
        <v>19105002</v>
      </c>
      <c r="F2445" t="s">
        <v>233</v>
      </c>
      <c r="G2445" s="4">
        <v>43511</v>
      </c>
      <c r="H2445" t="s">
        <v>21</v>
      </c>
      <c r="I2445" s="2">
        <v>14210.53</v>
      </c>
      <c r="K2445" s="2">
        <v>14210.53</v>
      </c>
      <c r="L2445" s="3">
        <v>1</v>
      </c>
      <c r="M2445" s="2">
        <v>14210.53</v>
      </c>
      <c r="N2445" s="3">
        <f t="array" ref="N2445">$D$4</f>
        <v>3.55</v>
      </c>
      <c r="O2445" s="2">
        <f t="array" ref="O2445">IF(Tabela_padrão__GM_CONTAS_PAGAR_ABERTOS[[#This Row],[SIGLA_MOEDA]]="US$",Tabela_padrão__GM_CONTAS_PAGAR_ABERTOS[[#This Row],[VALOR_DOCUM]]*$D$4,Tabela_padrão__GM_CONTAS_PAGAR_ABERTOS[[#This Row],[SALDO_CONVERTIDO]])</f>
        <v>14210.53</v>
      </c>
      <c r="P24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5" t="s">
        <v>196</v>
      </c>
      <c r="R2445" t="s">
        <v>234</v>
      </c>
      <c r="S2445" s="1">
        <v>42557</v>
      </c>
      <c r="T2445" t="s">
        <v>2806</v>
      </c>
      <c r="U2445" s="3">
        <v>2.2134</v>
      </c>
      <c r="V2445" s="2">
        <f>Tabela_padrão__GM_CONTAS_PAGAR_ABERTOS[[#This Row],[PTAX DESEMB]]*Tabela_padrão__GM_CONTAS_PAGAR_ABERTOS[[#This Row],[VALOR_DOCUM]]</f>
        <v>31453.587102000001</v>
      </c>
    </row>
    <row r="2446" spans="1:22" hidden="1" x14ac:dyDescent="0.2">
      <c r="A2446" t="s">
        <v>17</v>
      </c>
      <c r="B2446" t="s">
        <v>18</v>
      </c>
      <c r="C2446" s="1">
        <v>42072</v>
      </c>
      <c r="D2446" t="s">
        <v>274</v>
      </c>
      <c r="E2446">
        <v>19105002</v>
      </c>
      <c r="F2446" t="s">
        <v>275</v>
      </c>
      <c r="G2446" s="4">
        <v>43511</v>
      </c>
      <c r="H2446" t="s">
        <v>21</v>
      </c>
      <c r="I2446" s="2">
        <v>49500</v>
      </c>
      <c r="K2446" s="2">
        <v>49500</v>
      </c>
      <c r="L2446" s="3">
        <v>1</v>
      </c>
      <c r="M2446" s="2">
        <v>49500</v>
      </c>
      <c r="N2446" s="3">
        <f t="array" ref="N2446">$D$4</f>
        <v>3.55</v>
      </c>
      <c r="O2446" s="2">
        <f t="array" ref="O2446">IF(Tabela_padrão__GM_CONTAS_PAGAR_ABERTOS[[#This Row],[SIGLA_MOEDA]]="US$",Tabela_padrão__GM_CONTAS_PAGAR_ABERTOS[[#This Row],[VALOR_DOCUM]]*$D$4,Tabela_padrão__GM_CONTAS_PAGAR_ABERTOS[[#This Row],[SALDO_CONVERTIDO]])</f>
        <v>49500</v>
      </c>
      <c r="P24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6" t="s">
        <v>3543</v>
      </c>
      <c r="R2446" t="s">
        <v>276</v>
      </c>
      <c r="S2446" s="1">
        <v>42557</v>
      </c>
      <c r="T2446" t="s">
        <v>3545</v>
      </c>
      <c r="U2446" s="3">
        <v>3.0366</v>
      </c>
      <c r="V2446" s="2">
        <f>Tabela_padrão__GM_CONTAS_PAGAR_ABERTOS[[#This Row],[PTAX DESEMB]]*Tabela_padrão__GM_CONTAS_PAGAR_ABERTOS[[#This Row],[VALOR_DOCUM]]</f>
        <v>150311.70000000001</v>
      </c>
    </row>
    <row r="2447" spans="1:22" hidden="1" x14ac:dyDescent="0.2">
      <c r="A2447" t="s">
        <v>17</v>
      </c>
      <c r="B2447" t="s">
        <v>18</v>
      </c>
      <c r="C2447" s="1">
        <v>42072</v>
      </c>
      <c r="D2447" t="s">
        <v>274</v>
      </c>
      <c r="E2447">
        <v>13140001</v>
      </c>
      <c r="F2447" t="s">
        <v>275</v>
      </c>
      <c r="G2447" s="4">
        <v>43511</v>
      </c>
      <c r="H2447" t="s">
        <v>21</v>
      </c>
      <c r="I2447" s="2">
        <v>3331.89</v>
      </c>
      <c r="K2447" s="2">
        <v>3331.89</v>
      </c>
      <c r="L2447" s="3">
        <v>1</v>
      </c>
      <c r="M2447" s="2">
        <v>3331.89</v>
      </c>
      <c r="N2447" s="3">
        <f t="array" ref="N2447">$D$4</f>
        <v>3.55</v>
      </c>
      <c r="O2447" s="2">
        <f t="array" ref="O2447">IF(Tabela_padrão__GM_CONTAS_PAGAR_ABERTOS[[#This Row],[SIGLA_MOEDA]]="US$",Tabela_padrão__GM_CONTAS_PAGAR_ABERTOS[[#This Row],[VALOR_DOCUM]]*$D$4,Tabela_padrão__GM_CONTAS_PAGAR_ABERTOS[[#This Row],[SALDO_CONVERTIDO]])</f>
        <v>3331.89</v>
      </c>
      <c r="P24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7" t="s">
        <v>47</v>
      </c>
      <c r="R2447" t="s">
        <v>276</v>
      </c>
      <c r="S2447" s="1">
        <v>42557</v>
      </c>
      <c r="T2447" t="s">
        <v>3546</v>
      </c>
      <c r="U2447" s="3">
        <v>3.0366</v>
      </c>
      <c r="V2447" s="2">
        <f>Tabela_padrão__GM_CONTAS_PAGAR_ABERTOS[[#This Row],[PTAX DESEMB]]*Tabela_padrão__GM_CONTAS_PAGAR_ABERTOS[[#This Row],[VALOR_DOCUM]]</f>
        <v>10117.617173999999</v>
      </c>
    </row>
    <row r="2448" spans="1:22" hidden="1" x14ac:dyDescent="0.2">
      <c r="A2448" t="s">
        <v>45</v>
      </c>
      <c r="B2448" t="s">
        <v>18</v>
      </c>
      <c r="C2448" s="1">
        <v>41768</v>
      </c>
      <c r="D2448" t="s">
        <v>122</v>
      </c>
      <c r="E2448">
        <v>19105002</v>
      </c>
      <c r="F2448" t="s">
        <v>210</v>
      </c>
      <c r="G2448" s="4">
        <v>43511</v>
      </c>
      <c r="H2448" t="s">
        <v>21</v>
      </c>
      <c r="I2448" s="2">
        <v>5083.33</v>
      </c>
      <c r="K2448" s="2">
        <v>5083.33</v>
      </c>
      <c r="L2448" s="3">
        <v>1</v>
      </c>
      <c r="M2448" s="2">
        <v>5083.33</v>
      </c>
      <c r="N2448" s="3">
        <f t="array" ref="N2448">$D$4</f>
        <v>3.55</v>
      </c>
      <c r="O2448" s="2">
        <f t="array" ref="O2448">IF(Tabela_padrão__GM_CONTAS_PAGAR_ABERTOS[[#This Row],[SIGLA_MOEDA]]="US$",Tabela_padrão__GM_CONTAS_PAGAR_ABERTOS[[#This Row],[VALOR_DOCUM]]*$D$4,Tabela_padrão__GM_CONTAS_PAGAR_ABERTOS[[#This Row],[SALDO_CONVERTIDO]])</f>
        <v>5083.33</v>
      </c>
      <c r="P24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8" t="s">
        <v>211</v>
      </c>
      <c r="R2448" t="s">
        <v>212</v>
      </c>
      <c r="S2448" s="1">
        <v>42557</v>
      </c>
      <c r="T2448" t="s">
        <v>4919</v>
      </c>
      <c r="U2448" s="3">
        <v>2.2107000000000001</v>
      </c>
      <c r="V2448" s="2">
        <f>Tabela_padrão__GM_CONTAS_PAGAR_ABERTOS[[#This Row],[PTAX DESEMB]]*Tabela_padrão__GM_CONTAS_PAGAR_ABERTOS[[#This Row],[VALOR_DOCUM]]</f>
        <v>11237.717631</v>
      </c>
    </row>
    <row r="2449" spans="1:22" hidden="1" x14ac:dyDescent="0.2">
      <c r="A2449" t="s">
        <v>17</v>
      </c>
      <c r="B2449" t="s">
        <v>18</v>
      </c>
      <c r="C2449" s="1">
        <v>41438</v>
      </c>
      <c r="D2449" t="s">
        <v>19</v>
      </c>
      <c r="E2449">
        <v>13140001</v>
      </c>
      <c r="F2449" t="s">
        <v>1191</v>
      </c>
      <c r="G2449" s="4">
        <v>43511</v>
      </c>
      <c r="H2449" t="s">
        <v>21</v>
      </c>
      <c r="I2449" s="2">
        <v>2783.7</v>
      </c>
      <c r="K2449" s="2">
        <v>2783.7</v>
      </c>
      <c r="L2449" s="3">
        <v>1</v>
      </c>
      <c r="M2449" s="2">
        <v>2783.7</v>
      </c>
      <c r="N2449" s="3">
        <f t="array" ref="N2449">$D$4</f>
        <v>3.55</v>
      </c>
      <c r="O2449" s="2">
        <f t="array" ref="O2449">IF(Tabela_padrão__GM_CONTAS_PAGAR_ABERTOS[[#This Row],[SIGLA_MOEDA]]="US$",Tabela_padrão__GM_CONTAS_PAGAR_ABERTOS[[#This Row],[VALOR_DOCUM]]*$D$4,Tabela_padrão__GM_CONTAS_PAGAR_ABERTOS[[#This Row],[SALDO_CONVERTIDO]])</f>
        <v>2783.7</v>
      </c>
      <c r="P24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49" t="s">
        <v>47</v>
      </c>
      <c r="R2449" t="s">
        <v>1192</v>
      </c>
      <c r="S2449" s="1">
        <v>42557</v>
      </c>
      <c r="T2449" t="s">
        <v>5580</v>
      </c>
      <c r="U2449" s="3">
        <v>2.1419999999999999</v>
      </c>
      <c r="V2449" s="2">
        <f>Tabela_padrão__GM_CONTAS_PAGAR_ABERTOS[[#This Row],[PTAX DESEMB]]*Tabela_padrão__GM_CONTAS_PAGAR_ABERTOS[[#This Row],[VALOR_DOCUM]]</f>
        <v>5962.6853999999994</v>
      </c>
    </row>
    <row r="2450" spans="1:22" hidden="1" x14ac:dyDescent="0.2">
      <c r="A2450" t="s">
        <v>17</v>
      </c>
      <c r="B2450" t="s">
        <v>202</v>
      </c>
      <c r="C2450" s="1">
        <v>41736</v>
      </c>
      <c r="D2450" t="s">
        <v>203</v>
      </c>
      <c r="E2450">
        <v>13140001</v>
      </c>
      <c r="F2450" t="s">
        <v>204</v>
      </c>
      <c r="G2450" s="4">
        <v>43534</v>
      </c>
      <c r="H2450" t="s">
        <v>21</v>
      </c>
      <c r="I2450" s="2">
        <v>211975.45</v>
      </c>
      <c r="K2450" s="2">
        <v>211975.45</v>
      </c>
      <c r="L2450" s="3">
        <v>1</v>
      </c>
      <c r="M2450" s="2">
        <v>211975.45</v>
      </c>
      <c r="N2450" s="3">
        <f t="array" ref="N2450">$D$4</f>
        <v>3.55</v>
      </c>
      <c r="O2450" s="2">
        <f t="array" ref="O2450">IF(Tabela_padrão__GM_CONTAS_PAGAR_ABERTOS[[#This Row],[SIGLA_MOEDA]]="US$",Tabela_padrão__GM_CONTAS_PAGAR_ABERTOS[[#This Row],[VALOR_DOCUM]]*$D$4,Tabela_padrão__GM_CONTAS_PAGAR_ABERTOS[[#This Row],[SALDO_CONVERTIDO]])</f>
        <v>211975.45</v>
      </c>
      <c r="P24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0" t="s">
        <v>47</v>
      </c>
      <c r="R2450" t="s">
        <v>206</v>
      </c>
      <c r="S2450" s="1">
        <v>42557</v>
      </c>
      <c r="T2450" t="s">
        <v>209</v>
      </c>
      <c r="U2450" s="3">
        <v>2.242</v>
      </c>
      <c r="V2450" s="2">
        <f>Tabela_padrão__GM_CONTAS_PAGAR_ABERTOS[[#This Row],[PTAX DESEMB]]*Tabela_padrão__GM_CONTAS_PAGAR_ABERTOS[[#This Row],[VALOR_DOCUM]]</f>
        <v>475248.95890000003</v>
      </c>
    </row>
    <row r="2451" spans="1:22" hidden="1" x14ac:dyDescent="0.2">
      <c r="A2451" t="s">
        <v>17</v>
      </c>
      <c r="B2451" t="s">
        <v>18</v>
      </c>
      <c r="C2451" s="1">
        <v>42277</v>
      </c>
      <c r="D2451" t="s">
        <v>60</v>
      </c>
      <c r="E2451">
        <v>19105002</v>
      </c>
      <c r="F2451" t="s">
        <v>365</v>
      </c>
      <c r="G2451" s="4">
        <v>43534</v>
      </c>
      <c r="H2451" t="s">
        <v>21</v>
      </c>
      <c r="I2451" s="2">
        <v>9113.31</v>
      </c>
      <c r="K2451" s="2">
        <v>9113.31</v>
      </c>
      <c r="L2451" s="3">
        <v>1</v>
      </c>
      <c r="M2451" s="2">
        <v>9113.31</v>
      </c>
      <c r="N2451" s="3">
        <f t="array" ref="N2451">$D$4</f>
        <v>3.55</v>
      </c>
      <c r="O2451" s="2">
        <f t="array" ref="O2451">IF(Tabela_padrão__GM_CONTAS_PAGAR_ABERTOS[[#This Row],[SIGLA_MOEDA]]="US$",Tabela_padrão__GM_CONTAS_PAGAR_ABERTOS[[#This Row],[VALOR_DOCUM]]*$D$4,Tabela_padrão__GM_CONTAS_PAGAR_ABERTOS[[#This Row],[SALDO_CONVERTIDO]])</f>
        <v>9113.31</v>
      </c>
      <c r="P24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1" t="s">
        <v>62</v>
      </c>
      <c r="R2451" t="s">
        <v>366</v>
      </c>
      <c r="S2451" s="1">
        <v>42557</v>
      </c>
      <c r="T2451" t="s">
        <v>2157</v>
      </c>
      <c r="U2451" s="3">
        <v>4.1172000000000004</v>
      </c>
      <c r="V2451" s="2">
        <f>Tabela_padrão__GM_CONTAS_PAGAR_ABERTOS[[#This Row],[PTAX DESEMB]]*Tabela_padrão__GM_CONTAS_PAGAR_ABERTOS[[#This Row],[VALOR_DOCUM]]</f>
        <v>37521.319931999999</v>
      </c>
    </row>
    <row r="2452" spans="1:22" hidden="1" x14ac:dyDescent="0.2">
      <c r="A2452" t="s">
        <v>17</v>
      </c>
      <c r="B2452" t="s">
        <v>202</v>
      </c>
      <c r="C2452" s="1">
        <v>41736</v>
      </c>
      <c r="D2452" t="s">
        <v>203</v>
      </c>
      <c r="E2452">
        <v>19105002</v>
      </c>
      <c r="F2452" t="s">
        <v>204</v>
      </c>
      <c r="G2452" s="4">
        <v>43534</v>
      </c>
      <c r="H2452" t="s">
        <v>21</v>
      </c>
      <c r="I2452" s="2">
        <v>130725</v>
      </c>
      <c r="K2452" s="2">
        <v>130725</v>
      </c>
      <c r="L2452" s="3">
        <v>1</v>
      </c>
      <c r="M2452" s="2">
        <v>130725</v>
      </c>
      <c r="N2452" s="3">
        <f t="array" ref="N2452">$D$4</f>
        <v>3.55</v>
      </c>
      <c r="O2452" s="2">
        <f t="array" ref="O2452">IF(Tabela_padrão__GM_CONTAS_PAGAR_ABERTOS[[#This Row],[SIGLA_MOEDA]]="US$",Tabela_padrão__GM_CONTAS_PAGAR_ABERTOS[[#This Row],[VALOR_DOCUM]]*$D$4,Tabela_padrão__GM_CONTAS_PAGAR_ABERTOS[[#This Row],[SALDO_CONVERTIDO]])</f>
        <v>130725</v>
      </c>
      <c r="P24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2" t="s">
        <v>205</v>
      </c>
      <c r="R2452" t="s">
        <v>206</v>
      </c>
      <c r="S2452" s="1">
        <v>42557</v>
      </c>
      <c r="T2452" t="s">
        <v>4199</v>
      </c>
      <c r="U2452" s="3">
        <v>2.242</v>
      </c>
      <c r="V2452" s="2">
        <f>Tabela_padrão__GM_CONTAS_PAGAR_ABERTOS[[#This Row],[PTAX DESEMB]]*Tabela_padrão__GM_CONTAS_PAGAR_ABERTOS[[#This Row],[VALOR_DOCUM]]</f>
        <v>293085.45</v>
      </c>
    </row>
    <row r="2453" spans="1:22" hidden="1" x14ac:dyDescent="0.2">
      <c r="A2453" t="s">
        <v>45</v>
      </c>
      <c r="B2453" t="s">
        <v>18</v>
      </c>
      <c r="C2453" s="1">
        <v>41823</v>
      </c>
      <c r="D2453" t="s">
        <v>72</v>
      </c>
      <c r="E2453">
        <v>19105002</v>
      </c>
      <c r="F2453" t="s">
        <v>233</v>
      </c>
      <c r="G2453" s="4">
        <v>43539</v>
      </c>
      <c r="H2453" t="s">
        <v>21</v>
      </c>
      <c r="I2453" s="2">
        <v>14210.53</v>
      </c>
      <c r="K2453" s="2">
        <v>14210.53</v>
      </c>
      <c r="L2453" s="3">
        <v>1</v>
      </c>
      <c r="M2453" s="2">
        <v>14210.53</v>
      </c>
      <c r="N2453" s="3">
        <f t="array" ref="N2453">$D$4</f>
        <v>3.55</v>
      </c>
      <c r="O2453" s="2">
        <f t="array" ref="O2453">IF(Tabela_padrão__GM_CONTAS_PAGAR_ABERTOS[[#This Row],[SIGLA_MOEDA]]="US$",Tabela_padrão__GM_CONTAS_PAGAR_ABERTOS[[#This Row],[VALOR_DOCUM]]*$D$4,Tabela_padrão__GM_CONTAS_PAGAR_ABERTOS[[#This Row],[SALDO_CONVERTIDO]])</f>
        <v>14210.53</v>
      </c>
      <c r="P24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3" t="s">
        <v>196</v>
      </c>
      <c r="R2453" t="s">
        <v>234</v>
      </c>
      <c r="S2453" s="1">
        <v>42557</v>
      </c>
      <c r="T2453" t="s">
        <v>2807</v>
      </c>
      <c r="U2453" s="3">
        <v>2.2134</v>
      </c>
      <c r="V2453" s="2">
        <f>Tabela_padrão__GM_CONTAS_PAGAR_ABERTOS[[#This Row],[PTAX DESEMB]]*Tabela_padrão__GM_CONTAS_PAGAR_ABERTOS[[#This Row],[VALOR_DOCUM]]</f>
        <v>31453.587102000001</v>
      </c>
    </row>
    <row r="2454" spans="1:22" hidden="1" x14ac:dyDescent="0.2">
      <c r="A2454" t="s">
        <v>45</v>
      </c>
      <c r="B2454" t="s">
        <v>18</v>
      </c>
      <c r="C2454" s="1">
        <v>41925</v>
      </c>
      <c r="D2454" t="s">
        <v>122</v>
      </c>
      <c r="E2454">
        <v>19105002</v>
      </c>
      <c r="F2454" t="s">
        <v>248</v>
      </c>
      <c r="G2454" s="4">
        <v>43539</v>
      </c>
      <c r="H2454" t="s">
        <v>21</v>
      </c>
      <c r="I2454" s="2">
        <v>3033.33</v>
      </c>
      <c r="K2454" s="2">
        <v>3033.33</v>
      </c>
      <c r="L2454" s="3">
        <v>1</v>
      </c>
      <c r="M2454" s="2">
        <v>3033.33</v>
      </c>
      <c r="N2454" s="3">
        <f t="array" ref="N2454">$D$4</f>
        <v>3.55</v>
      </c>
      <c r="O2454" s="2">
        <f t="array" ref="O2454">IF(Tabela_padrão__GM_CONTAS_PAGAR_ABERTOS[[#This Row],[SIGLA_MOEDA]]="US$",Tabela_padrão__GM_CONTAS_PAGAR_ABERTOS[[#This Row],[VALOR_DOCUM]]*$D$4,Tabela_padrão__GM_CONTAS_PAGAR_ABERTOS[[#This Row],[SALDO_CONVERTIDO]])</f>
        <v>3033.33</v>
      </c>
      <c r="P24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4" t="s">
        <v>211</v>
      </c>
      <c r="R2454" t="s">
        <v>249</v>
      </c>
      <c r="S2454" s="1">
        <v>42557</v>
      </c>
      <c r="T2454" t="s">
        <v>3528</v>
      </c>
      <c r="U2454" s="3">
        <v>2.4102999999999999</v>
      </c>
      <c r="V2454" s="2">
        <f>Tabela_padrão__GM_CONTAS_PAGAR_ABERTOS[[#This Row],[PTAX DESEMB]]*Tabela_padrão__GM_CONTAS_PAGAR_ABERTOS[[#This Row],[VALOR_DOCUM]]</f>
        <v>7311.235298999999</v>
      </c>
    </row>
    <row r="2455" spans="1:22" hidden="1" x14ac:dyDescent="0.2">
      <c r="A2455" t="s">
        <v>45</v>
      </c>
      <c r="B2455" t="s">
        <v>18</v>
      </c>
      <c r="C2455" s="1">
        <v>41925</v>
      </c>
      <c r="D2455" t="s">
        <v>122</v>
      </c>
      <c r="E2455">
        <v>13140001</v>
      </c>
      <c r="F2455" t="s">
        <v>248</v>
      </c>
      <c r="G2455" s="4">
        <v>43539</v>
      </c>
      <c r="H2455" t="s">
        <v>21</v>
      </c>
      <c r="I2455" s="2">
        <v>20.79</v>
      </c>
      <c r="K2455" s="2">
        <v>20.79</v>
      </c>
      <c r="L2455" s="3">
        <v>1</v>
      </c>
      <c r="M2455" s="2">
        <v>20.79</v>
      </c>
      <c r="N2455" s="3">
        <f t="array" ref="N2455">$D$4</f>
        <v>3.55</v>
      </c>
      <c r="O2455" s="2">
        <f t="array" ref="O2455">IF(Tabela_padrão__GM_CONTAS_PAGAR_ABERTOS[[#This Row],[SIGLA_MOEDA]]="US$",Tabela_padrão__GM_CONTAS_PAGAR_ABERTOS[[#This Row],[VALOR_DOCUM]]*$D$4,Tabela_padrão__GM_CONTAS_PAGAR_ABERTOS[[#This Row],[SALDO_CONVERTIDO]])</f>
        <v>20.79</v>
      </c>
      <c r="P24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5" t="s">
        <v>47</v>
      </c>
      <c r="R2455" t="s">
        <v>249</v>
      </c>
      <c r="S2455" s="1">
        <v>42557</v>
      </c>
      <c r="T2455" t="s">
        <v>4233</v>
      </c>
      <c r="U2455" s="3">
        <v>2.4102999999999999</v>
      </c>
      <c r="V2455" s="2">
        <f>Tabela_padrão__GM_CONTAS_PAGAR_ABERTOS[[#This Row],[PTAX DESEMB]]*Tabela_padrão__GM_CONTAS_PAGAR_ABERTOS[[#This Row],[VALOR_DOCUM]]</f>
        <v>50.110136999999995</v>
      </c>
    </row>
    <row r="2456" spans="1:22" hidden="1" x14ac:dyDescent="0.2">
      <c r="A2456" t="s">
        <v>45</v>
      </c>
      <c r="B2456" t="s">
        <v>18</v>
      </c>
      <c r="C2456" s="1">
        <v>41823</v>
      </c>
      <c r="D2456" t="s">
        <v>72</v>
      </c>
      <c r="E2456">
        <v>13140001</v>
      </c>
      <c r="F2456" t="s">
        <v>233</v>
      </c>
      <c r="G2456" s="4">
        <v>43539</v>
      </c>
      <c r="H2456" t="s">
        <v>21</v>
      </c>
      <c r="I2456" s="2">
        <v>240.3</v>
      </c>
      <c r="K2456" s="2">
        <v>240.3</v>
      </c>
      <c r="L2456" s="3">
        <v>1</v>
      </c>
      <c r="M2456" s="2">
        <v>240.3</v>
      </c>
      <c r="N2456" s="3">
        <f t="array" ref="N2456">$D$4</f>
        <v>3.55</v>
      </c>
      <c r="O2456" s="2">
        <f t="array" ref="O2456">IF(Tabela_padrão__GM_CONTAS_PAGAR_ABERTOS[[#This Row],[SIGLA_MOEDA]]="US$",Tabela_padrão__GM_CONTAS_PAGAR_ABERTOS[[#This Row],[VALOR_DOCUM]]*$D$4,Tabela_padrão__GM_CONTAS_PAGAR_ABERTOS[[#This Row],[SALDO_CONVERTIDO]])</f>
        <v>240.3</v>
      </c>
      <c r="P24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6" t="s">
        <v>47</v>
      </c>
      <c r="R2456" t="s">
        <v>234</v>
      </c>
      <c r="S2456" s="1">
        <v>42557</v>
      </c>
      <c r="T2456" t="s">
        <v>5619</v>
      </c>
      <c r="U2456" s="3">
        <v>2.2134</v>
      </c>
      <c r="V2456" s="2">
        <f>Tabela_padrão__GM_CONTAS_PAGAR_ABERTOS[[#This Row],[PTAX DESEMB]]*Tabela_padrão__GM_CONTAS_PAGAR_ABERTOS[[#This Row],[VALOR_DOCUM]]</f>
        <v>531.88002000000006</v>
      </c>
    </row>
    <row r="2457" spans="1:22" hidden="1" x14ac:dyDescent="0.2">
      <c r="A2457" t="s">
        <v>17</v>
      </c>
      <c r="B2457" t="s">
        <v>18</v>
      </c>
      <c r="C2457" s="1">
        <v>42277</v>
      </c>
      <c r="D2457" t="s">
        <v>60</v>
      </c>
      <c r="E2457">
        <v>19105002</v>
      </c>
      <c r="F2457" t="s">
        <v>365</v>
      </c>
      <c r="G2457" s="4">
        <v>43565</v>
      </c>
      <c r="H2457" t="s">
        <v>21</v>
      </c>
      <c r="I2457" s="2">
        <v>9113.31</v>
      </c>
      <c r="K2457" s="2">
        <v>9113.31</v>
      </c>
      <c r="L2457" s="3">
        <v>1</v>
      </c>
      <c r="M2457" s="2">
        <v>9113.31</v>
      </c>
      <c r="N2457" s="3">
        <f t="array" ref="N2457">$D$4</f>
        <v>3.55</v>
      </c>
      <c r="O2457" s="2">
        <f t="array" ref="O2457">IF(Tabela_padrão__GM_CONTAS_PAGAR_ABERTOS[[#This Row],[SIGLA_MOEDA]]="US$",Tabela_padrão__GM_CONTAS_PAGAR_ABERTOS[[#This Row],[VALOR_DOCUM]]*$D$4,Tabela_padrão__GM_CONTAS_PAGAR_ABERTOS[[#This Row],[SALDO_CONVERTIDO]])</f>
        <v>9113.31</v>
      </c>
      <c r="P24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7" t="s">
        <v>62</v>
      </c>
      <c r="R2457" t="s">
        <v>366</v>
      </c>
      <c r="S2457" s="1">
        <v>42557</v>
      </c>
      <c r="T2457" t="s">
        <v>2876</v>
      </c>
      <c r="U2457" s="3">
        <v>4.1172000000000004</v>
      </c>
      <c r="V2457" s="2">
        <f>Tabela_padrão__GM_CONTAS_PAGAR_ABERTOS[[#This Row],[PTAX DESEMB]]*Tabela_padrão__GM_CONTAS_PAGAR_ABERTOS[[#This Row],[VALOR_DOCUM]]</f>
        <v>37521.319931999999</v>
      </c>
    </row>
    <row r="2458" spans="1:22" hidden="1" x14ac:dyDescent="0.2">
      <c r="A2458" t="s">
        <v>17</v>
      </c>
      <c r="B2458" t="s">
        <v>18</v>
      </c>
      <c r="C2458" s="1">
        <v>41780</v>
      </c>
      <c r="D2458" t="s">
        <v>60</v>
      </c>
      <c r="E2458">
        <v>13140001</v>
      </c>
      <c r="F2458" t="s">
        <v>230</v>
      </c>
      <c r="G2458" s="4">
        <v>43570</v>
      </c>
      <c r="H2458" t="s">
        <v>66</v>
      </c>
      <c r="I2458" s="2">
        <v>7273.48</v>
      </c>
      <c r="K2458" s="2">
        <v>7273.48</v>
      </c>
      <c r="L2458" s="3">
        <v>3.2904</v>
      </c>
      <c r="M2458" s="2">
        <v>23932.658592</v>
      </c>
      <c r="N2458" s="3">
        <f t="array" ref="N2458">$D$4</f>
        <v>3.55</v>
      </c>
      <c r="O2458" s="2">
        <f t="array" ref="O2458">IF(Tabela_padrão__GM_CONTAS_PAGAR_ABERTOS[[#This Row],[SIGLA_MOEDA]]="US$",Tabela_padrão__GM_CONTAS_PAGAR_ABERTOS[[#This Row],[VALOR_DOCUM]]*$D$4,Tabela_padrão__GM_CONTAS_PAGAR_ABERTOS[[#This Row],[SALDO_CONVERTIDO]])</f>
        <v>25820.853999999996</v>
      </c>
      <c r="P2458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2458" t="s">
        <v>47</v>
      </c>
      <c r="R2458" t="s">
        <v>231</v>
      </c>
      <c r="S2458" s="1">
        <v>42557</v>
      </c>
      <c r="T2458" t="s">
        <v>232</v>
      </c>
      <c r="U2458" s="3">
        <v>2.2155999999999998</v>
      </c>
      <c r="V2458" s="2">
        <f>Tabela_padrão__GM_CONTAS_PAGAR_ABERTOS[[#This Row],[PTAX DESEMB]]*Tabela_padrão__GM_CONTAS_PAGAR_ABERTOS[[#This Row],[VALOR_DOCUM]]</f>
        <v>16115.122287999997</v>
      </c>
    </row>
    <row r="2459" spans="1:22" hidden="1" x14ac:dyDescent="0.2">
      <c r="A2459" t="s">
        <v>45</v>
      </c>
      <c r="B2459" t="s">
        <v>18</v>
      </c>
      <c r="C2459" s="1">
        <v>41348</v>
      </c>
      <c r="D2459" t="s">
        <v>2746</v>
      </c>
      <c r="E2459">
        <v>15101001</v>
      </c>
      <c r="F2459" t="s">
        <v>2747</v>
      </c>
      <c r="G2459" s="4">
        <v>43770</v>
      </c>
      <c r="H2459" t="s">
        <v>21</v>
      </c>
      <c r="I2459" s="2">
        <v>6637.6</v>
      </c>
      <c r="K2459" s="2">
        <v>6637.6</v>
      </c>
      <c r="L2459" s="3">
        <v>1</v>
      </c>
      <c r="M2459" s="2">
        <v>6637.6</v>
      </c>
      <c r="N2459" s="3">
        <f t="array" ref="N2459">$D$4</f>
        <v>3.55</v>
      </c>
      <c r="O2459" s="2">
        <f t="array" ref="O2459">IF(Tabela_padrão__GM_CONTAS_PAGAR_ABERTOS[[#This Row],[SIGLA_MOEDA]]="US$",Tabela_padrão__GM_CONTAS_PAGAR_ABERTOS[[#This Row],[VALOR_DOCUM]]*$D$4,Tabela_padrão__GM_CONTAS_PAGAR_ABERTOS[[#This Row],[SALDO_CONVERTIDO]])</f>
        <v>6637.6</v>
      </c>
      <c r="P24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59" t="s">
        <v>57</v>
      </c>
      <c r="R2459" t="s">
        <v>2748</v>
      </c>
      <c r="S2459" s="1">
        <v>42557</v>
      </c>
      <c r="T2459" t="s">
        <v>4891</v>
      </c>
      <c r="U2459" s="3">
        <v>1.9676</v>
      </c>
      <c r="V2459" s="2">
        <f>Tabela_padrão__GM_CONTAS_PAGAR_ABERTOS[[#This Row],[PTAX DESEMB]]*Tabela_padrão__GM_CONTAS_PAGAR_ABERTOS[[#This Row],[VALOR_DOCUM]]</f>
        <v>13060.14176</v>
      </c>
    </row>
    <row r="2460" spans="1:22" hidden="1" x14ac:dyDescent="0.2">
      <c r="A2460" t="s">
        <v>17</v>
      </c>
      <c r="B2460" t="s">
        <v>25</v>
      </c>
      <c r="C2460" s="1">
        <v>41865</v>
      </c>
      <c r="D2460" t="s">
        <v>60</v>
      </c>
      <c r="E2460">
        <v>13140001</v>
      </c>
      <c r="F2460" t="s">
        <v>1257</v>
      </c>
      <c r="G2460" s="4">
        <v>43570</v>
      </c>
      <c r="H2460" t="s">
        <v>66</v>
      </c>
      <c r="I2460" s="2">
        <v>4583.71</v>
      </c>
      <c r="K2460" s="2">
        <v>4583.71</v>
      </c>
      <c r="L2460" s="3">
        <v>3.2904</v>
      </c>
      <c r="M2460" s="2">
        <v>15082.239384</v>
      </c>
      <c r="N2460" s="3">
        <f t="array" ref="N2460">$D$4</f>
        <v>3.55</v>
      </c>
      <c r="O2460" s="2">
        <f t="array" ref="O2460">IF(Tabela_padrão__GM_CONTAS_PAGAR_ABERTOS[[#This Row],[SIGLA_MOEDA]]="US$",Tabela_padrão__GM_CONTAS_PAGAR_ABERTOS[[#This Row],[VALOR_DOCUM]]*$D$4,Tabela_padrão__GM_CONTAS_PAGAR_ABERTOS[[#This Row],[SALDO_CONVERTIDO]])</f>
        <v>16272.1705</v>
      </c>
      <c r="P2460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2460" t="s">
        <v>47</v>
      </c>
      <c r="R2460" t="s">
        <v>1258</v>
      </c>
      <c r="S2460" s="1">
        <v>42557</v>
      </c>
      <c r="T2460" t="s">
        <v>1260</v>
      </c>
      <c r="U2460" s="3">
        <v>2.2692000000000001</v>
      </c>
      <c r="V2460" s="2">
        <f>Tabela_padrão__GM_CONTAS_PAGAR_ABERTOS[[#This Row],[PTAX DESEMB]]*Tabela_padrão__GM_CONTAS_PAGAR_ABERTOS[[#This Row],[VALOR_DOCUM]]</f>
        <v>10401.354732</v>
      </c>
    </row>
    <row r="2461" spans="1:22" hidden="1" x14ac:dyDescent="0.2">
      <c r="A2461" t="s">
        <v>45</v>
      </c>
      <c r="B2461" t="s">
        <v>18</v>
      </c>
      <c r="C2461" s="1">
        <v>41925</v>
      </c>
      <c r="D2461" t="s">
        <v>122</v>
      </c>
      <c r="E2461">
        <v>13140001</v>
      </c>
      <c r="F2461" t="s">
        <v>248</v>
      </c>
      <c r="G2461" s="4">
        <v>43570</v>
      </c>
      <c r="H2461" t="s">
        <v>21</v>
      </c>
      <c r="I2461" s="2">
        <v>32.299999999999997</v>
      </c>
      <c r="K2461" s="2">
        <v>32.299999999999997</v>
      </c>
      <c r="L2461" s="3">
        <v>1</v>
      </c>
      <c r="M2461" s="2">
        <v>32.299999999999997</v>
      </c>
      <c r="N2461" s="3">
        <f t="array" ref="N2461">$D$4</f>
        <v>3.55</v>
      </c>
      <c r="O2461" s="2">
        <f t="array" ref="O2461">IF(Tabela_padrão__GM_CONTAS_PAGAR_ABERTOS[[#This Row],[SIGLA_MOEDA]]="US$",Tabela_padrão__GM_CONTAS_PAGAR_ABERTOS[[#This Row],[VALOR_DOCUM]]*$D$4,Tabela_padrão__GM_CONTAS_PAGAR_ABERTOS[[#This Row],[SALDO_CONVERTIDO]])</f>
        <v>32.299999999999997</v>
      </c>
      <c r="P24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1" t="s">
        <v>47</v>
      </c>
      <c r="R2461" t="s">
        <v>249</v>
      </c>
      <c r="S2461" s="1">
        <v>42557</v>
      </c>
      <c r="T2461" t="s">
        <v>1271</v>
      </c>
      <c r="U2461" s="3">
        <v>2.4102999999999999</v>
      </c>
      <c r="V2461" s="2">
        <f>Tabela_padrão__GM_CONTAS_PAGAR_ABERTOS[[#This Row],[PTAX DESEMB]]*Tabela_padrão__GM_CONTAS_PAGAR_ABERTOS[[#This Row],[VALOR_DOCUM]]</f>
        <v>77.852689999999996</v>
      </c>
    </row>
    <row r="2462" spans="1:22" x14ac:dyDescent="0.2">
      <c r="A2462" t="s">
        <v>17</v>
      </c>
      <c r="B2462" t="s">
        <v>18</v>
      </c>
      <c r="C2462" s="1">
        <v>42138</v>
      </c>
      <c r="D2462" t="s">
        <v>60</v>
      </c>
      <c r="E2462">
        <v>19105002</v>
      </c>
      <c r="F2462" t="s">
        <v>1301</v>
      </c>
      <c r="G2462" s="4">
        <v>43570</v>
      </c>
      <c r="H2462" t="s">
        <v>66</v>
      </c>
      <c r="I2462" s="2">
        <v>69407.42</v>
      </c>
      <c r="K2462" s="2">
        <v>69407.42</v>
      </c>
      <c r="L2462" s="3">
        <v>3.2904</v>
      </c>
      <c r="M2462" s="2">
        <v>228378.174768</v>
      </c>
      <c r="N2462" s="3">
        <f t="array" ref="N2462">$D$4</f>
        <v>3.55</v>
      </c>
      <c r="O2462" s="2">
        <f t="array" ref="O2462">IF(Tabela_padrão__GM_CONTAS_PAGAR_ABERTOS[[#This Row],[SIGLA_MOEDA]]="US$",Tabela_padrão__GM_CONTAS_PAGAR_ABERTOS[[#This Row],[VALOR_DOCUM]]*$D$4,Tabela_padrão__GM_CONTAS_PAGAR_ABERTOS[[#This Row],[SALDO_CONVERTIDO]])</f>
        <v>246396.34099999999</v>
      </c>
      <c r="P2462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462" t="s">
        <v>62</v>
      </c>
      <c r="R2462" t="s">
        <v>1302</v>
      </c>
      <c r="S2462" s="1">
        <v>42557</v>
      </c>
      <c r="T2462" t="s">
        <v>1303</v>
      </c>
      <c r="U2462" s="3">
        <v>3.0103</v>
      </c>
      <c r="V2462" s="2">
        <f>Tabela_padrão__GM_CONTAS_PAGAR_ABERTOS[[#This Row],[PTAX DESEMB]]*Tabela_padrão__GM_CONTAS_PAGAR_ABERTOS[[#This Row],[VALOR_DOCUM]]</f>
        <v>208937.156426</v>
      </c>
    </row>
    <row r="2463" spans="1:22" hidden="1" x14ac:dyDescent="0.2">
      <c r="A2463" t="s">
        <v>45</v>
      </c>
      <c r="B2463" t="s">
        <v>18</v>
      </c>
      <c r="C2463" s="1">
        <v>41823</v>
      </c>
      <c r="D2463" t="s">
        <v>72</v>
      </c>
      <c r="E2463">
        <v>13140001</v>
      </c>
      <c r="F2463" t="s">
        <v>233</v>
      </c>
      <c r="G2463" s="4">
        <v>43570</v>
      </c>
      <c r="H2463" t="s">
        <v>21</v>
      </c>
      <c r="I2463" s="2">
        <v>212.87</v>
      </c>
      <c r="K2463" s="2">
        <v>212.87</v>
      </c>
      <c r="L2463" s="3">
        <v>1</v>
      </c>
      <c r="M2463" s="2">
        <v>212.87</v>
      </c>
      <c r="N2463" s="3">
        <f t="array" ref="N2463">$D$4</f>
        <v>3.55</v>
      </c>
      <c r="O2463" s="2">
        <f t="array" ref="O2463">IF(Tabela_padrão__GM_CONTAS_PAGAR_ABERTOS[[#This Row],[SIGLA_MOEDA]]="US$",Tabela_padrão__GM_CONTAS_PAGAR_ABERTOS[[#This Row],[VALOR_DOCUM]]*$D$4,Tabela_padrão__GM_CONTAS_PAGAR_ABERTOS[[#This Row],[SALDO_CONVERTIDO]])</f>
        <v>212.87</v>
      </c>
      <c r="P24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3" t="s">
        <v>47</v>
      </c>
      <c r="R2463" t="s">
        <v>234</v>
      </c>
      <c r="S2463" s="1">
        <v>42557</v>
      </c>
      <c r="T2463" t="s">
        <v>2801</v>
      </c>
      <c r="U2463" s="3">
        <v>2.2134</v>
      </c>
      <c r="V2463" s="2">
        <f>Tabela_padrão__GM_CONTAS_PAGAR_ABERTOS[[#This Row],[PTAX DESEMB]]*Tabela_padrão__GM_CONTAS_PAGAR_ABERTOS[[#This Row],[VALOR_DOCUM]]</f>
        <v>471.16645800000003</v>
      </c>
    </row>
    <row r="2464" spans="1:22" x14ac:dyDescent="0.2">
      <c r="A2464" t="s">
        <v>17</v>
      </c>
      <c r="B2464" t="s">
        <v>25</v>
      </c>
      <c r="C2464" s="1">
        <v>41865</v>
      </c>
      <c r="D2464" t="s">
        <v>60</v>
      </c>
      <c r="E2464">
        <v>19105002</v>
      </c>
      <c r="F2464" t="s">
        <v>1257</v>
      </c>
      <c r="G2464" s="4">
        <v>43570</v>
      </c>
      <c r="H2464" t="s">
        <v>66</v>
      </c>
      <c r="I2464" s="2">
        <v>43072.73</v>
      </c>
      <c r="K2464" s="2">
        <v>43072.73</v>
      </c>
      <c r="L2464" s="3">
        <v>3.2904</v>
      </c>
      <c r="M2464" s="2">
        <v>141726.51079199999</v>
      </c>
      <c r="N2464" s="3">
        <f t="array" ref="N2464">$D$4</f>
        <v>3.55</v>
      </c>
      <c r="O2464" s="2">
        <f t="array" ref="O2464">IF(Tabela_padrão__GM_CONTAS_PAGAR_ABERTOS[[#This Row],[SIGLA_MOEDA]]="US$",Tabela_padrão__GM_CONTAS_PAGAR_ABERTOS[[#This Row],[VALOR_DOCUM]]*$D$4,Tabela_padrão__GM_CONTAS_PAGAR_ABERTOS[[#This Row],[SALDO_CONVERTIDO]])</f>
        <v>152908.19150000002</v>
      </c>
      <c r="P2464" s="5">
        <f>(Tabela_padrão__GM_CONTAS_PAGAR_ABERTOS[[#This Row],[Saldo Projetado]]-Tabela_padrão__GM_CONTAS_PAGAR_ABERTOS[[#This Row],[SALDO_CONVERTIDO]])/Tabela_padrão__GM_CONTAS_PAGAR_ABERTOS[[#This Row],[Saldo Projetado]]</f>
        <v>7.3126760563380466E-2</v>
      </c>
      <c r="Q2464" t="s">
        <v>62</v>
      </c>
      <c r="R2464" t="s">
        <v>1258</v>
      </c>
      <c r="S2464" s="1">
        <v>42557</v>
      </c>
      <c r="T2464" t="s">
        <v>3521</v>
      </c>
      <c r="U2464" s="3">
        <v>2.2692000000000001</v>
      </c>
      <c r="V2464" s="2">
        <f>Tabela_padrão__GM_CONTAS_PAGAR_ABERTOS[[#This Row],[PTAX DESEMB]]*Tabela_padrão__GM_CONTAS_PAGAR_ABERTOS[[#This Row],[VALOR_DOCUM]]</f>
        <v>97740.638916000011</v>
      </c>
    </row>
    <row r="2465" spans="1:22" hidden="1" x14ac:dyDescent="0.2">
      <c r="A2465" t="s">
        <v>17</v>
      </c>
      <c r="B2465" t="s">
        <v>18</v>
      </c>
      <c r="C2465" s="1">
        <v>42138</v>
      </c>
      <c r="D2465" t="s">
        <v>60</v>
      </c>
      <c r="E2465">
        <v>13140001</v>
      </c>
      <c r="F2465" t="s">
        <v>1301</v>
      </c>
      <c r="G2465" s="4">
        <v>43570</v>
      </c>
      <c r="H2465" t="s">
        <v>66</v>
      </c>
      <c r="I2465" s="2">
        <v>6246.67</v>
      </c>
      <c r="K2465" s="2">
        <v>6246.67</v>
      </c>
      <c r="L2465" s="3">
        <v>3.2904</v>
      </c>
      <c r="M2465" s="2">
        <v>20554.042968000002</v>
      </c>
      <c r="N2465" s="3">
        <f t="array" ref="N2465">$D$4</f>
        <v>3.55</v>
      </c>
      <c r="O2465" s="2">
        <f t="array" ref="O2465">IF(Tabela_padrão__GM_CONTAS_PAGAR_ABERTOS[[#This Row],[SIGLA_MOEDA]]="US$",Tabela_padrão__GM_CONTAS_PAGAR_ABERTOS[[#This Row],[VALOR_DOCUM]]*$D$4,Tabela_padrão__GM_CONTAS_PAGAR_ABERTOS[[#This Row],[SALDO_CONVERTIDO]])</f>
        <v>22175.678499999998</v>
      </c>
      <c r="P2465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2465" t="s">
        <v>47</v>
      </c>
      <c r="R2465" t="s">
        <v>1302</v>
      </c>
      <c r="S2465" s="1">
        <v>42557</v>
      </c>
      <c r="T2465" t="s">
        <v>4255</v>
      </c>
      <c r="U2465" s="3">
        <v>3.0103</v>
      </c>
      <c r="V2465" s="2">
        <f>Tabela_padrão__GM_CONTAS_PAGAR_ABERTOS[[#This Row],[PTAX DESEMB]]*Tabela_padrão__GM_CONTAS_PAGAR_ABERTOS[[#This Row],[VALOR_DOCUM]]</f>
        <v>18804.350700999999</v>
      </c>
    </row>
    <row r="2466" spans="1:22" hidden="1" x14ac:dyDescent="0.2">
      <c r="A2466" t="s">
        <v>17</v>
      </c>
      <c r="B2466" t="s">
        <v>18</v>
      </c>
      <c r="C2466" s="1">
        <v>41394</v>
      </c>
      <c r="D2466" t="s">
        <v>31</v>
      </c>
      <c r="E2466">
        <v>13140003</v>
      </c>
      <c r="F2466" t="s">
        <v>150</v>
      </c>
      <c r="G2466" s="4">
        <v>44865</v>
      </c>
      <c r="H2466" t="s">
        <v>21</v>
      </c>
      <c r="I2466" s="2">
        <v>5352.91</v>
      </c>
      <c r="K2466" s="2">
        <v>5352.91</v>
      </c>
      <c r="L2466" s="3">
        <v>1</v>
      </c>
      <c r="M2466" s="2">
        <v>5352.91</v>
      </c>
      <c r="N2466" s="3">
        <f t="array" ref="N2466">$D$4</f>
        <v>3.55</v>
      </c>
      <c r="O2466" s="2">
        <f t="array" ref="O2466">IF(Tabela_padrão__GM_CONTAS_PAGAR_ABERTOS[[#This Row],[SIGLA_MOEDA]]="US$",Tabela_padrão__GM_CONTAS_PAGAR_ABERTOS[[#This Row],[VALOR_DOCUM]]*$D$4,Tabela_padrão__GM_CONTAS_PAGAR_ABERTOS[[#This Row],[SALDO_CONVERTIDO]])</f>
        <v>5352.91</v>
      </c>
      <c r="P24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6" t="s">
        <v>33</v>
      </c>
      <c r="R2466" t="s">
        <v>142</v>
      </c>
      <c r="S2466" s="1">
        <v>42557</v>
      </c>
      <c r="T2466" t="s">
        <v>4899</v>
      </c>
      <c r="U2466" s="3">
        <v>1.9999</v>
      </c>
      <c r="V2466" s="2">
        <f>Tabela_padrão__GM_CONTAS_PAGAR_ABERTOS[[#This Row],[PTAX DESEMB]]*Tabela_padrão__GM_CONTAS_PAGAR_ABERTOS[[#This Row],[VALOR_DOCUM]]</f>
        <v>10705.284709</v>
      </c>
    </row>
    <row r="2467" spans="1:22" hidden="1" x14ac:dyDescent="0.2">
      <c r="A2467" t="s">
        <v>17</v>
      </c>
      <c r="B2467" t="s">
        <v>18</v>
      </c>
      <c r="C2467" s="1">
        <v>41363</v>
      </c>
      <c r="D2467" t="s">
        <v>31</v>
      </c>
      <c r="E2467">
        <v>13140003</v>
      </c>
      <c r="F2467" t="s">
        <v>136</v>
      </c>
      <c r="G2467" s="4">
        <v>45596</v>
      </c>
      <c r="H2467" t="s">
        <v>21</v>
      </c>
      <c r="I2467" s="2">
        <v>808.45</v>
      </c>
      <c r="K2467" s="2">
        <v>808.45</v>
      </c>
      <c r="L2467" s="3">
        <v>1</v>
      </c>
      <c r="M2467" s="2">
        <v>808.45</v>
      </c>
      <c r="N2467" s="3">
        <f t="array" ref="N2467">$D$4</f>
        <v>3.55</v>
      </c>
      <c r="O2467" s="2">
        <f t="array" ref="O2467">IF(Tabela_padrão__GM_CONTAS_PAGAR_ABERTOS[[#This Row],[SIGLA_MOEDA]]="US$",Tabela_padrão__GM_CONTAS_PAGAR_ABERTOS[[#This Row],[VALOR_DOCUM]]*$D$4,Tabela_padrão__GM_CONTAS_PAGAR_ABERTOS[[#This Row],[SALDO_CONVERTIDO]])</f>
        <v>808.45</v>
      </c>
      <c r="P24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7" t="s">
        <v>33</v>
      </c>
      <c r="R2467" t="s">
        <v>137</v>
      </c>
      <c r="S2467" s="1">
        <v>42557</v>
      </c>
      <c r="T2467" t="s">
        <v>4900</v>
      </c>
      <c r="U2467" s="3">
        <v>2.0137999999999998</v>
      </c>
      <c r="V2467" s="2">
        <f>Tabela_padrão__GM_CONTAS_PAGAR_ABERTOS[[#This Row],[PTAX DESEMB]]*Tabela_padrão__GM_CONTAS_PAGAR_ABERTOS[[#This Row],[VALOR_DOCUM]]</f>
        <v>1628.0566099999999</v>
      </c>
    </row>
    <row r="2468" spans="1:22" hidden="1" x14ac:dyDescent="0.2">
      <c r="A2468" t="s">
        <v>17</v>
      </c>
      <c r="B2468" t="s">
        <v>18</v>
      </c>
      <c r="C2468" s="1">
        <v>41394</v>
      </c>
      <c r="D2468" t="s">
        <v>31</v>
      </c>
      <c r="E2468">
        <v>19105006</v>
      </c>
      <c r="F2468" t="s">
        <v>148</v>
      </c>
      <c r="G2468" s="4">
        <v>45961</v>
      </c>
      <c r="H2468" t="s">
        <v>21</v>
      </c>
      <c r="I2468" s="2">
        <v>38016.07</v>
      </c>
      <c r="K2468" s="2">
        <v>38016.07</v>
      </c>
      <c r="L2468" s="3">
        <v>1</v>
      </c>
      <c r="M2468" s="2">
        <v>38016.07</v>
      </c>
      <c r="N2468" s="3">
        <f t="array" ref="N2468">$D$4</f>
        <v>3.55</v>
      </c>
      <c r="O2468" s="2">
        <f t="array" ref="O2468">IF(Tabela_padrão__GM_CONTAS_PAGAR_ABERTOS[[#This Row],[SIGLA_MOEDA]]="US$",Tabela_padrão__GM_CONTAS_PAGAR_ABERTOS[[#This Row],[VALOR_DOCUM]]*$D$4,Tabela_padrão__GM_CONTAS_PAGAR_ABERTOS[[#This Row],[SALDO_CONVERTIDO]])</f>
        <v>38016.07</v>
      </c>
      <c r="P24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8" t="s">
        <v>38</v>
      </c>
      <c r="R2468" t="s">
        <v>142</v>
      </c>
      <c r="S2468" s="1">
        <v>42557</v>
      </c>
      <c r="T2468" t="s">
        <v>4901</v>
      </c>
      <c r="U2468" s="3">
        <v>1.9999</v>
      </c>
      <c r="V2468" s="2">
        <f>Tabela_padrão__GM_CONTAS_PAGAR_ABERTOS[[#This Row],[PTAX DESEMB]]*Tabela_padrão__GM_CONTAS_PAGAR_ABERTOS[[#This Row],[VALOR_DOCUM]]</f>
        <v>76028.338392999998</v>
      </c>
    </row>
    <row r="2469" spans="1:22" hidden="1" x14ac:dyDescent="0.2">
      <c r="A2469" t="s">
        <v>17</v>
      </c>
      <c r="B2469" t="s">
        <v>18</v>
      </c>
      <c r="C2469" s="1">
        <v>41394</v>
      </c>
      <c r="D2469" t="s">
        <v>31</v>
      </c>
      <c r="E2469">
        <v>13140003</v>
      </c>
      <c r="F2469" t="s">
        <v>1200</v>
      </c>
      <c r="G2469" s="4">
        <v>44135</v>
      </c>
      <c r="H2469" t="s">
        <v>21</v>
      </c>
      <c r="I2469" s="2">
        <v>14761.36</v>
      </c>
      <c r="K2469" s="2">
        <v>14761.36</v>
      </c>
      <c r="L2469" s="3">
        <v>1</v>
      </c>
      <c r="M2469" s="2">
        <v>14761.36</v>
      </c>
      <c r="N2469" s="3">
        <f t="array" ref="N2469">$D$4</f>
        <v>3.55</v>
      </c>
      <c r="O2469" s="2">
        <f t="array" ref="O2469">IF(Tabela_padrão__GM_CONTAS_PAGAR_ABERTOS[[#This Row],[SIGLA_MOEDA]]="US$",Tabela_padrão__GM_CONTAS_PAGAR_ABERTOS[[#This Row],[VALOR_DOCUM]]*$D$4,Tabela_padrão__GM_CONTAS_PAGAR_ABERTOS[[#This Row],[SALDO_CONVERTIDO]])</f>
        <v>14761.36</v>
      </c>
      <c r="P24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69" t="s">
        <v>33</v>
      </c>
      <c r="R2469" t="s">
        <v>146</v>
      </c>
      <c r="S2469" s="1">
        <v>42557</v>
      </c>
      <c r="T2469" t="s">
        <v>4902</v>
      </c>
      <c r="U2469" s="3">
        <v>1.9999</v>
      </c>
      <c r="V2469" s="2">
        <f>Tabela_padrão__GM_CONTAS_PAGAR_ABERTOS[[#This Row],[PTAX DESEMB]]*Tabela_padrão__GM_CONTAS_PAGAR_ABERTOS[[#This Row],[VALOR_DOCUM]]</f>
        <v>29521.243864</v>
      </c>
    </row>
    <row r="2470" spans="1:22" hidden="1" x14ac:dyDescent="0.2">
      <c r="A2470" t="s">
        <v>1205</v>
      </c>
      <c r="B2470" t="s">
        <v>18</v>
      </c>
      <c r="C2470" s="1">
        <v>41432</v>
      </c>
      <c r="D2470" t="s">
        <v>1206</v>
      </c>
      <c r="E2470">
        <v>15101001</v>
      </c>
      <c r="F2470" t="s">
        <v>1207</v>
      </c>
      <c r="G2470" s="4">
        <v>42824</v>
      </c>
      <c r="H2470" t="s">
        <v>21</v>
      </c>
      <c r="I2470" s="2">
        <v>500000</v>
      </c>
      <c r="K2470" s="2">
        <v>500000</v>
      </c>
      <c r="L2470" s="3">
        <v>1</v>
      </c>
      <c r="M2470" s="2">
        <v>500000</v>
      </c>
      <c r="N2470" s="3">
        <f t="array" ref="N2470">$D$4</f>
        <v>3.55</v>
      </c>
      <c r="O2470" s="2">
        <f t="array" ref="O2470">IF(Tabela_padrão__GM_CONTAS_PAGAR_ABERTOS[[#This Row],[SIGLA_MOEDA]]="US$",Tabela_padrão__GM_CONTAS_PAGAR_ABERTOS[[#This Row],[VALOR_DOCUM]]*$D$4,Tabela_padrão__GM_CONTAS_PAGAR_ABERTOS[[#This Row],[SALDO_CONVERTIDO]])</f>
        <v>500000</v>
      </c>
      <c r="P24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0" t="s">
        <v>1208</v>
      </c>
      <c r="R2470" t="s">
        <v>1209</v>
      </c>
      <c r="S2470" s="1">
        <v>42557</v>
      </c>
      <c r="T2470" t="s">
        <v>4903</v>
      </c>
      <c r="U2470" s="3">
        <v>2.125</v>
      </c>
      <c r="V2470" s="2">
        <f>Tabela_padrão__GM_CONTAS_PAGAR_ABERTOS[[#This Row],[PTAX DESEMB]]*Tabela_padrão__GM_CONTAS_PAGAR_ABERTOS[[#This Row],[VALOR_DOCUM]]</f>
        <v>1062500</v>
      </c>
    </row>
    <row r="2471" spans="1:22" hidden="1" x14ac:dyDescent="0.2">
      <c r="A2471" t="s">
        <v>45</v>
      </c>
      <c r="B2471" t="s">
        <v>18</v>
      </c>
      <c r="C2471" s="1">
        <v>41925</v>
      </c>
      <c r="D2471" t="s">
        <v>122</v>
      </c>
      <c r="E2471">
        <v>19105002</v>
      </c>
      <c r="F2471" t="s">
        <v>248</v>
      </c>
      <c r="G2471" s="4">
        <v>43570</v>
      </c>
      <c r="H2471" t="s">
        <v>21</v>
      </c>
      <c r="I2471" s="2">
        <v>3033.51</v>
      </c>
      <c r="K2471" s="2">
        <v>3033.51</v>
      </c>
      <c r="L2471" s="3">
        <v>1</v>
      </c>
      <c r="M2471" s="2">
        <v>3033.51</v>
      </c>
      <c r="N2471" s="3">
        <f t="array" ref="N2471">$D$4</f>
        <v>3.55</v>
      </c>
      <c r="O2471" s="2">
        <f t="array" ref="O2471">IF(Tabela_padrão__GM_CONTAS_PAGAR_ABERTOS[[#This Row],[SIGLA_MOEDA]]="US$",Tabela_padrão__GM_CONTAS_PAGAR_ABERTOS[[#This Row],[VALOR_DOCUM]]*$D$4,Tabela_padrão__GM_CONTAS_PAGAR_ABERTOS[[#This Row],[SALDO_CONVERTIDO]])</f>
        <v>3033.51</v>
      </c>
      <c r="P24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1" t="s">
        <v>211</v>
      </c>
      <c r="R2471" t="s">
        <v>249</v>
      </c>
      <c r="S2471" s="1">
        <v>42557</v>
      </c>
      <c r="T2471" t="s">
        <v>4948</v>
      </c>
      <c r="U2471" s="3">
        <v>2.4102999999999999</v>
      </c>
      <c r="V2471" s="2">
        <f>Tabela_padrão__GM_CONTAS_PAGAR_ABERTOS[[#This Row],[PTAX DESEMB]]*Tabela_padrão__GM_CONTAS_PAGAR_ABERTOS[[#This Row],[VALOR_DOCUM]]</f>
        <v>7311.6691529999998</v>
      </c>
    </row>
    <row r="2472" spans="1:22" x14ac:dyDescent="0.2">
      <c r="A2472" t="s">
        <v>17</v>
      </c>
      <c r="B2472" t="s">
        <v>18</v>
      </c>
      <c r="C2472" s="1">
        <v>41759</v>
      </c>
      <c r="D2472" t="s">
        <v>60</v>
      </c>
      <c r="E2472">
        <v>19105002</v>
      </c>
      <c r="F2472" t="s">
        <v>230</v>
      </c>
      <c r="G2472" s="4">
        <v>43570</v>
      </c>
      <c r="H2472" t="s">
        <v>66</v>
      </c>
      <c r="I2472" s="2">
        <v>134823.79</v>
      </c>
      <c r="K2472" s="2">
        <v>134823.79</v>
      </c>
      <c r="L2472" s="3">
        <v>3.2904</v>
      </c>
      <c r="M2472" s="2">
        <v>443624.19861600001</v>
      </c>
      <c r="N2472" s="3">
        <f t="array" ref="N2472">$D$4</f>
        <v>3.55</v>
      </c>
      <c r="O2472" s="2">
        <f t="array" ref="O2472">IF(Tabela_padrão__GM_CONTAS_PAGAR_ABERTOS[[#This Row],[SIGLA_MOEDA]]="US$",Tabela_padrão__GM_CONTAS_PAGAR_ABERTOS[[#This Row],[VALOR_DOCUM]]*$D$4,Tabela_padrão__GM_CONTAS_PAGAR_ABERTOS[[#This Row],[SALDO_CONVERTIDO]])</f>
        <v>478624.45449999999</v>
      </c>
      <c r="P2472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472" t="s">
        <v>62</v>
      </c>
      <c r="R2472" t="s">
        <v>231</v>
      </c>
      <c r="S2472" s="1">
        <v>42557</v>
      </c>
      <c r="T2472" t="s">
        <v>5618</v>
      </c>
      <c r="U2472" s="3">
        <v>2.2199</v>
      </c>
      <c r="V2472" s="2">
        <f>Tabela_padrão__GM_CONTAS_PAGAR_ABERTOS[[#This Row],[PTAX DESEMB]]*Tabela_padrão__GM_CONTAS_PAGAR_ABERTOS[[#This Row],[VALOR_DOCUM]]</f>
        <v>299295.33142100001</v>
      </c>
    </row>
    <row r="2473" spans="1:22" hidden="1" x14ac:dyDescent="0.2">
      <c r="A2473" t="s">
        <v>45</v>
      </c>
      <c r="B2473" t="s">
        <v>18</v>
      </c>
      <c r="C2473" s="1">
        <v>41823</v>
      </c>
      <c r="D2473" t="s">
        <v>72</v>
      </c>
      <c r="E2473">
        <v>19105002</v>
      </c>
      <c r="F2473" t="s">
        <v>233</v>
      </c>
      <c r="G2473" s="4">
        <v>43570</v>
      </c>
      <c r="H2473" t="s">
        <v>21</v>
      </c>
      <c r="I2473" s="2">
        <v>14210.53</v>
      </c>
      <c r="K2473" s="2">
        <v>14210.53</v>
      </c>
      <c r="L2473" s="3">
        <v>1</v>
      </c>
      <c r="M2473" s="2">
        <v>14210.53</v>
      </c>
      <c r="N2473" s="3">
        <f t="array" ref="N2473">$D$4</f>
        <v>3.55</v>
      </c>
      <c r="O2473" s="2">
        <f t="array" ref="O2473">IF(Tabela_padrão__GM_CONTAS_PAGAR_ABERTOS[[#This Row],[SIGLA_MOEDA]]="US$",Tabela_padrão__GM_CONTAS_PAGAR_ABERTOS[[#This Row],[VALOR_DOCUM]]*$D$4,Tabela_padrão__GM_CONTAS_PAGAR_ABERTOS[[#This Row],[SALDO_CONVERTIDO]])</f>
        <v>14210.53</v>
      </c>
      <c r="P24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3" t="s">
        <v>196</v>
      </c>
      <c r="R2473" t="s">
        <v>234</v>
      </c>
      <c r="S2473" s="1">
        <v>42557</v>
      </c>
      <c r="T2473" t="s">
        <v>5626</v>
      </c>
      <c r="U2473" s="3">
        <v>2.2134</v>
      </c>
      <c r="V2473" s="2">
        <f>Tabela_padrão__GM_CONTAS_PAGAR_ABERTOS[[#This Row],[PTAX DESEMB]]*Tabela_padrão__GM_CONTAS_PAGAR_ABERTOS[[#This Row],[VALOR_DOCUM]]</f>
        <v>31453.587102000001</v>
      </c>
    </row>
    <row r="2474" spans="1:22" hidden="1" x14ac:dyDescent="0.2">
      <c r="A2474" t="s">
        <v>17</v>
      </c>
      <c r="B2474" t="s">
        <v>18</v>
      </c>
      <c r="C2474" s="1">
        <v>42489</v>
      </c>
      <c r="D2474" t="s">
        <v>31</v>
      </c>
      <c r="E2474">
        <v>13140003</v>
      </c>
      <c r="F2474" t="s">
        <v>2480</v>
      </c>
      <c r="G2474" s="4">
        <v>43585</v>
      </c>
      <c r="H2474" t="s">
        <v>21</v>
      </c>
      <c r="I2474" s="2">
        <v>800000</v>
      </c>
      <c r="K2474" s="2">
        <v>800000</v>
      </c>
      <c r="L2474" s="3">
        <v>1</v>
      </c>
      <c r="M2474" s="2">
        <v>800000</v>
      </c>
      <c r="N2474" s="3">
        <f t="array" ref="N2474">$D$4</f>
        <v>3.55</v>
      </c>
      <c r="O2474" s="2">
        <f t="array" ref="O2474">IF(Tabela_padrão__GM_CONTAS_PAGAR_ABERTOS[[#This Row],[SIGLA_MOEDA]]="US$",Tabela_padrão__GM_CONTAS_PAGAR_ABERTOS[[#This Row],[VALOR_DOCUM]]*$D$4,Tabela_padrão__GM_CONTAS_PAGAR_ABERTOS[[#This Row],[SALDO_CONVERTIDO]])</f>
        <v>800000</v>
      </c>
      <c r="P24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4" t="s">
        <v>268</v>
      </c>
      <c r="R2474" t="s">
        <v>801</v>
      </c>
      <c r="S2474" s="1">
        <v>42557</v>
      </c>
      <c r="T2474" t="s">
        <v>2481</v>
      </c>
      <c r="U2474" s="3">
        <v>3.4992000000000001</v>
      </c>
      <c r="V2474" s="2">
        <f>Tabela_padrão__GM_CONTAS_PAGAR_ABERTOS[[#This Row],[PTAX DESEMB]]*Tabela_padrão__GM_CONTAS_PAGAR_ABERTOS[[#This Row],[VALOR_DOCUM]]</f>
        <v>2799360</v>
      </c>
    </row>
    <row r="2475" spans="1:22" hidden="1" x14ac:dyDescent="0.2">
      <c r="A2475" t="s">
        <v>17</v>
      </c>
      <c r="B2475" t="s">
        <v>18</v>
      </c>
      <c r="C2475" s="1">
        <v>42489</v>
      </c>
      <c r="D2475" t="s">
        <v>31</v>
      </c>
      <c r="E2475">
        <v>19105006</v>
      </c>
      <c r="F2475" t="s">
        <v>799</v>
      </c>
      <c r="G2475" s="4">
        <v>43585</v>
      </c>
      <c r="H2475" t="s">
        <v>21</v>
      </c>
      <c r="I2475" s="2">
        <v>3000882.88</v>
      </c>
      <c r="K2475" s="2">
        <v>3000882.88</v>
      </c>
      <c r="L2475" s="3">
        <v>1</v>
      </c>
      <c r="M2475" s="2">
        <v>3000882.88</v>
      </c>
      <c r="N2475" s="3">
        <f t="array" ref="N2475">$D$4</f>
        <v>3.55</v>
      </c>
      <c r="O2475" s="2">
        <f t="array" ref="O2475">IF(Tabela_padrão__GM_CONTAS_PAGAR_ABERTOS[[#This Row],[SIGLA_MOEDA]]="US$",Tabela_padrão__GM_CONTAS_PAGAR_ABERTOS[[#This Row],[VALOR_DOCUM]]*$D$4,Tabela_padrão__GM_CONTAS_PAGAR_ABERTOS[[#This Row],[SALDO_CONVERTIDO]])</f>
        <v>3000882.88</v>
      </c>
      <c r="P24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5" t="s">
        <v>800</v>
      </c>
      <c r="R2475" t="s">
        <v>801</v>
      </c>
      <c r="S2475" s="1">
        <v>42557</v>
      </c>
      <c r="T2475" t="s">
        <v>4541</v>
      </c>
      <c r="U2475" s="3">
        <v>3.4992000000000001</v>
      </c>
      <c r="V2475" s="2">
        <f>Tabela_padrão__GM_CONTAS_PAGAR_ABERTOS[[#This Row],[PTAX DESEMB]]*Tabela_padrão__GM_CONTAS_PAGAR_ABERTOS[[#This Row],[VALOR_DOCUM]]</f>
        <v>10500689.373695999</v>
      </c>
    </row>
    <row r="2476" spans="1:22" hidden="1" x14ac:dyDescent="0.2">
      <c r="A2476" t="s">
        <v>17</v>
      </c>
      <c r="B2476" t="s">
        <v>18</v>
      </c>
      <c r="C2476" s="1">
        <v>42277</v>
      </c>
      <c r="D2476" t="s">
        <v>60</v>
      </c>
      <c r="E2476">
        <v>19105002</v>
      </c>
      <c r="F2476" t="s">
        <v>365</v>
      </c>
      <c r="G2476" s="4">
        <v>43595</v>
      </c>
      <c r="H2476" t="s">
        <v>21</v>
      </c>
      <c r="I2476" s="2">
        <v>9113.31</v>
      </c>
      <c r="K2476" s="2">
        <v>9113.31</v>
      </c>
      <c r="L2476" s="3">
        <v>1</v>
      </c>
      <c r="M2476" s="2">
        <v>9113.31</v>
      </c>
      <c r="N2476" s="3">
        <f t="array" ref="N2476">$D$4</f>
        <v>3.55</v>
      </c>
      <c r="O2476" s="2">
        <f t="array" ref="O2476">IF(Tabela_padrão__GM_CONTAS_PAGAR_ABERTOS[[#This Row],[SIGLA_MOEDA]]="US$",Tabela_padrão__GM_CONTAS_PAGAR_ABERTOS[[#This Row],[VALOR_DOCUM]]*$D$4,Tabela_padrão__GM_CONTAS_PAGAR_ABERTOS[[#This Row],[SALDO_CONVERTIDO]])</f>
        <v>9113.31</v>
      </c>
      <c r="P24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6" t="s">
        <v>62</v>
      </c>
      <c r="R2476" t="s">
        <v>366</v>
      </c>
      <c r="S2476" s="1">
        <v>42557</v>
      </c>
      <c r="T2476" t="s">
        <v>2877</v>
      </c>
      <c r="U2476" s="3">
        <v>4.1172000000000004</v>
      </c>
      <c r="V2476" s="2">
        <f>Tabela_padrão__GM_CONTAS_PAGAR_ABERTOS[[#This Row],[PTAX DESEMB]]*Tabela_padrão__GM_CONTAS_PAGAR_ABERTOS[[#This Row],[VALOR_DOCUM]]</f>
        <v>37521.319931999999</v>
      </c>
    </row>
    <row r="2477" spans="1:22" hidden="1" x14ac:dyDescent="0.2">
      <c r="A2477" t="s">
        <v>17</v>
      </c>
      <c r="B2477" t="s">
        <v>18</v>
      </c>
      <c r="C2477" s="1">
        <v>41348</v>
      </c>
      <c r="D2477" t="s">
        <v>72</v>
      </c>
      <c r="E2477">
        <v>19105002</v>
      </c>
      <c r="F2477" t="s">
        <v>199</v>
      </c>
      <c r="G2477" s="4">
        <v>43600</v>
      </c>
      <c r="H2477" t="s">
        <v>21</v>
      </c>
      <c r="I2477" s="2">
        <v>405000</v>
      </c>
      <c r="K2477" s="2">
        <v>405000</v>
      </c>
      <c r="L2477" s="3">
        <v>1</v>
      </c>
      <c r="M2477" s="2">
        <v>405000</v>
      </c>
      <c r="N2477" s="3">
        <f t="array" ref="N2477">$D$4</f>
        <v>3.55</v>
      </c>
      <c r="O2477" s="2">
        <f t="array" ref="O2477">IF(Tabela_padrão__GM_CONTAS_PAGAR_ABERTOS[[#This Row],[SIGLA_MOEDA]]="US$",Tabela_padrão__GM_CONTAS_PAGAR_ABERTOS[[#This Row],[VALOR_DOCUM]]*$D$4,Tabela_padrão__GM_CONTAS_PAGAR_ABERTOS[[#This Row],[SALDO_CONVERTIDO]])</f>
        <v>405000</v>
      </c>
      <c r="P24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7" t="s">
        <v>196</v>
      </c>
      <c r="R2477" t="s">
        <v>200</v>
      </c>
      <c r="S2477" s="1">
        <v>42557</v>
      </c>
      <c r="T2477" t="s">
        <v>201</v>
      </c>
      <c r="U2477" s="3">
        <v>1.9676</v>
      </c>
      <c r="V2477" s="2">
        <f>Tabela_padrão__GM_CONTAS_PAGAR_ABERTOS[[#This Row],[PTAX DESEMB]]*Tabela_padrão__GM_CONTAS_PAGAR_ABERTOS[[#This Row],[VALOR_DOCUM]]</f>
        <v>796878</v>
      </c>
    </row>
    <row r="2478" spans="1:22" hidden="1" x14ac:dyDescent="0.2">
      <c r="A2478" t="s">
        <v>17</v>
      </c>
      <c r="B2478" t="s">
        <v>18</v>
      </c>
      <c r="C2478" s="1">
        <v>41082</v>
      </c>
      <c r="D2478" t="s">
        <v>4911</v>
      </c>
      <c r="E2478">
        <v>13101009</v>
      </c>
      <c r="F2478" t="s">
        <v>4912</v>
      </c>
      <c r="G2478" s="4">
        <v>41789</v>
      </c>
      <c r="H2478" t="s">
        <v>21</v>
      </c>
      <c r="I2478" s="2">
        <v>42800</v>
      </c>
      <c r="K2478" s="2">
        <v>42800</v>
      </c>
      <c r="L2478" s="3">
        <v>1</v>
      </c>
      <c r="M2478" s="2">
        <v>42800</v>
      </c>
      <c r="N2478" s="3">
        <f t="array" ref="N2478">$D$4</f>
        <v>3.55</v>
      </c>
      <c r="O2478" s="2">
        <f t="array" ref="O2478">IF(Tabela_padrão__GM_CONTAS_PAGAR_ABERTOS[[#This Row],[SIGLA_MOEDA]]="US$",Tabela_padrão__GM_CONTAS_PAGAR_ABERTOS[[#This Row],[VALOR_DOCUM]]*$D$4,Tabela_padrão__GM_CONTAS_PAGAR_ABERTOS[[#This Row],[SALDO_CONVERTIDO]])</f>
        <v>42800</v>
      </c>
      <c r="P24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8" t="s">
        <v>4415</v>
      </c>
      <c r="R2478" t="s">
        <v>4913</v>
      </c>
      <c r="S2478" s="1">
        <v>42557</v>
      </c>
      <c r="T2478" t="s">
        <v>4914</v>
      </c>
      <c r="U2478" s="3">
        <v>2.0363000000000002</v>
      </c>
      <c r="V2478" s="2">
        <f>Tabela_padrão__GM_CONTAS_PAGAR_ABERTOS[[#This Row],[PTAX DESEMB]]*Tabela_padrão__GM_CONTAS_PAGAR_ABERTOS[[#This Row],[VALOR_DOCUM]]</f>
        <v>87153.640000000014</v>
      </c>
    </row>
    <row r="2479" spans="1:22" hidden="1" x14ac:dyDescent="0.2">
      <c r="A2479" t="s">
        <v>17</v>
      </c>
      <c r="B2479" t="s">
        <v>18</v>
      </c>
      <c r="C2479" s="1">
        <v>42150</v>
      </c>
      <c r="D2479" t="s">
        <v>60</v>
      </c>
      <c r="E2479">
        <v>13140001</v>
      </c>
      <c r="F2479" t="s">
        <v>315</v>
      </c>
      <c r="G2479" s="4">
        <v>43600</v>
      </c>
      <c r="H2479" t="s">
        <v>21</v>
      </c>
      <c r="I2479" s="2">
        <v>34817.9</v>
      </c>
      <c r="K2479" s="2">
        <v>34817.9</v>
      </c>
      <c r="L2479" s="3">
        <v>1</v>
      </c>
      <c r="M2479" s="2">
        <v>34817.9</v>
      </c>
      <c r="N2479" s="3">
        <f t="array" ref="N2479">$D$4</f>
        <v>3.55</v>
      </c>
      <c r="O2479" s="2">
        <f t="array" ref="O2479">IF(Tabela_padrão__GM_CONTAS_PAGAR_ABERTOS[[#This Row],[SIGLA_MOEDA]]="US$",Tabela_padrão__GM_CONTAS_PAGAR_ABERTOS[[#This Row],[VALOR_DOCUM]]*$D$4,Tabela_padrão__GM_CONTAS_PAGAR_ABERTOS[[#This Row],[SALDO_CONVERTIDO]])</f>
        <v>34817.9</v>
      </c>
      <c r="P24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79" t="s">
        <v>47</v>
      </c>
      <c r="R2479" t="s">
        <v>316</v>
      </c>
      <c r="S2479" s="1">
        <v>42557</v>
      </c>
      <c r="T2479" t="s">
        <v>318</v>
      </c>
      <c r="U2479" s="3">
        <v>3.1212</v>
      </c>
      <c r="V2479" s="2">
        <f>Tabela_padrão__GM_CONTAS_PAGAR_ABERTOS[[#This Row],[PTAX DESEMB]]*Tabela_padrão__GM_CONTAS_PAGAR_ABERTOS[[#This Row],[VALOR_DOCUM]]</f>
        <v>108673.62948</v>
      </c>
    </row>
    <row r="2480" spans="1:22" hidden="1" x14ac:dyDescent="0.2">
      <c r="A2480" t="s">
        <v>17</v>
      </c>
      <c r="B2480" t="s">
        <v>18</v>
      </c>
      <c r="C2480" s="1">
        <v>42138</v>
      </c>
      <c r="D2480" t="s">
        <v>60</v>
      </c>
      <c r="E2480">
        <v>13140001</v>
      </c>
      <c r="F2480" t="s">
        <v>302</v>
      </c>
      <c r="G2480" s="4">
        <v>43600</v>
      </c>
      <c r="H2480" t="s">
        <v>21</v>
      </c>
      <c r="I2480" s="2">
        <v>17715.400000000001</v>
      </c>
      <c r="K2480" s="2">
        <v>17715.400000000001</v>
      </c>
      <c r="L2480" s="3">
        <v>1</v>
      </c>
      <c r="M2480" s="2">
        <v>17715.400000000001</v>
      </c>
      <c r="N2480" s="3">
        <f t="array" ref="N2480">$D$4</f>
        <v>3.55</v>
      </c>
      <c r="O2480" s="2">
        <f t="array" ref="O2480">IF(Tabela_padrão__GM_CONTAS_PAGAR_ABERTOS[[#This Row],[SIGLA_MOEDA]]="US$",Tabela_padrão__GM_CONTAS_PAGAR_ABERTOS[[#This Row],[VALOR_DOCUM]]*$D$4,Tabela_padrão__GM_CONTAS_PAGAR_ABERTOS[[#This Row],[SALDO_CONVERTIDO]])</f>
        <v>17715.400000000001</v>
      </c>
      <c r="P24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0" t="s">
        <v>47</v>
      </c>
      <c r="R2480" t="s">
        <v>303</v>
      </c>
      <c r="S2480" s="1">
        <v>42557</v>
      </c>
      <c r="T2480" t="s">
        <v>1306</v>
      </c>
      <c r="U2480" s="3">
        <v>3.0103</v>
      </c>
      <c r="V2480" s="2">
        <f>Tabela_padrão__GM_CONTAS_PAGAR_ABERTOS[[#This Row],[PTAX DESEMB]]*Tabela_padrão__GM_CONTAS_PAGAR_ABERTOS[[#This Row],[VALOR_DOCUM]]</f>
        <v>53328.668620000004</v>
      </c>
    </row>
    <row r="2481" spans="1:22" hidden="1" x14ac:dyDescent="0.2">
      <c r="A2481" t="s">
        <v>17</v>
      </c>
      <c r="B2481" t="s">
        <v>18</v>
      </c>
      <c r="C2481" s="1">
        <v>41513</v>
      </c>
      <c r="D2481" t="s">
        <v>72</v>
      </c>
      <c r="E2481">
        <v>13140001</v>
      </c>
      <c r="F2481" t="s">
        <v>169</v>
      </c>
      <c r="G2481" s="4">
        <v>43600</v>
      </c>
      <c r="H2481" t="s">
        <v>21</v>
      </c>
      <c r="I2481" s="2">
        <v>2099.1799999999998</v>
      </c>
      <c r="K2481" s="2">
        <v>2099.1799999999998</v>
      </c>
      <c r="L2481" s="3">
        <v>1</v>
      </c>
      <c r="M2481" s="2">
        <v>2099.1799999999998</v>
      </c>
      <c r="N2481" s="3">
        <f t="array" ref="N2481">$D$4</f>
        <v>3.55</v>
      </c>
      <c r="O2481" s="2">
        <f t="array" ref="O2481">IF(Tabela_padrão__GM_CONTAS_PAGAR_ABERTOS[[#This Row],[SIGLA_MOEDA]]="US$",Tabela_padrão__GM_CONTAS_PAGAR_ABERTOS[[#This Row],[VALOR_DOCUM]]*$D$4,Tabela_padrão__GM_CONTAS_PAGAR_ABERTOS[[#This Row],[SALDO_CONVERTIDO]])</f>
        <v>2099.1799999999998</v>
      </c>
      <c r="P24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1" t="s">
        <v>47</v>
      </c>
      <c r="R2481" t="s">
        <v>170</v>
      </c>
      <c r="S2481" s="1">
        <v>42557</v>
      </c>
      <c r="T2481" t="s">
        <v>2010</v>
      </c>
      <c r="U2481" s="3">
        <v>2.3704999999999998</v>
      </c>
      <c r="V2481" s="2">
        <f>Tabela_padrão__GM_CONTAS_PAGAR_ABERTOS[[#This Row],[PTAX DESEMB]]*Tabela_padrão__GM_CONTAS_PAGAR_ABERTOS[[#This Row],[VALOR_DOCUM]]</f>
        <v>4976.1061899999995</v>
      </c>
    </row>
    <row r="2482" spans="1:22" hidden="1" x14ac:dyDescent="0.2">
      <c r="A2482" t="s">
        <v>17</v>
      </c>
      <c r="B2482" t="s">
        <v>18</v>
      </c>
      <c r="C2482" s="1">
        <v>41669</v>
      </c>
      <c r="D2482" t="s">
        <v>60</v>
      </c>
      <c r="E2482">
        <v>13140001</v>
      </c>
      <c r="F2482" t="s">
        <v>1226</v>
      </c>
      <c r="G2482" s="4">
        <v>43600</v>
      </c>
      <c r="H2482" t="s">
        <v>21</v>
      </c>
      <c r="I2482" s="2">
        <v>3322.3</v>
      </c>
      <c r="K2482" s="2">
        <v>3322.3</v>
      </c>
      <c r="L2482" s="3">
        <v>1</v>
      </c>
      <c r="M2482" s="2">
        <v>3322.3</v>
      </c>
      <c r="N2482" s="3">
        <f t="array" ref="N2482">$D$4</f>
        <v>3.55</v>
      </c>
      <c r="O2482" s="2">
        <f t="array" ref="O2482">IF(Tabela_padrão__GM_CONTAS_PAGAR_ABERTOS[[#This Row],[SIGLA_MOEDA]]="US$",Tabela_padrão__GM_CONTAS_PAGAR_ABERTOS[[#This Row],[VALOR_DOCUM]]*$D$4,Tabela_padrão__GM_CONTAS_PAGAR_ABERTOS[[#This Row],[SALDO_CONVERTIDO]])</f>
        <v>3322.3</v>
      </c>
      <c r="P24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2" t="s">
        <v>47</v>
      </c>
      <c r="R2482" t="s">
        <v>1227</v>
      </c>
      <c r="S2482" s="1">
        <v>42557</v>
      </c>
      <c r="T2482" t="s">
        <v>2020</v>
      </c>
      <c r="U2482" s="3">
        <v>2.4397000000000002</v>
      </c>
      <c r="V2482" s="2">
        <f>Tabela_padrão__GM_CONTAS_PAGAR_ABERTOS[[#This Row],[PTAX DESEMB]]*Tabela_padrão__GM_CONTAS_PAGAR_ABERTOS[[#This Row],[VALOR_DOCUM]]</f>
        <v>8105.4153100000012</v>
      </c>
    </row>
    <row r="2483" spans="1:22" hidden="1" x14ac:dyDescent="0.2">
      <c r="A2483" t="s">
        <v>45</v>
      </c>
      <c r="B2483" t="s">
        <v>18</v>
      </c>
      <c r="C2483" s="1">
        <v>41823</v>
      </c>
      <c r="D2483" t="s">
        <v>72</v>
      </c>
      <c r="E2483">
        <v>13140001</v>
      </c>
      <c r="F2483" t="s">
        <v>233</v>
      </c>
      <c r="G2483" s="4">
        <v>43600</v>
      </c>
      <c r="H2483" t="s">
        <v>21</v>
      </c>
      <c r="I2483" s="2">
        <v>154.49</v>
      </c>
      <c r="K2483" s="2">
        <v>154.49</v>
      </c>
      <c r="L2483" s="3">
        <v>1</v>
      </c>
      <c r="M2483" s="2">
        <v>154.49</v>
      </c>
      <c r="N2483" s="3">
        <f t="array" ref="N2483">$D$4</f>
        <v>3.55</v>
      </c>
      <c r="O2483" s="2">
        <f t="array" ref="O2483">IF(Tabela_padrão__GM_CONTAS_PAGAR_ABERTOS[[#This Row],[SIGLA_MOEDA]]="US$",Tabela_padrão__GM_CONTAS_PAGAR_ABERTOS[[#This Row],[VALOR_DOCUM]]*$D$4,Tabela_padrão__GM_CONTAS_PAGAR_ABERTOS[[#This Row],[SALDO_CONVERTIDO]])</f>
        <v>154.49</v>
      </c>
      <c r="P24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3" t="s">
        <v>47</v>
      </c>
      <c r="R2483" t="s">
        <v>234</v>
      </c>
      <c r="S2483" s="1">
        <v>42557</v>
      </c>
      <c r="T2483" t="s">
        <v>2060</v>
      </c>
      <c r="U2483" s="3">
        <v>2.2134</v>
      </c>
      <c r="V2483" s="2">
        <f>Tabela_padrão__GM_CONTAS_PAGAR_ABERTOS[[#This Row],[PTAX DESEMB]]*Tabela_padrão__GM_CONTAS_PAGAR_ABERTOS[[#This Row],[VALOR_DOCUM]]</f>
        <v>341.94816600000001</v>
      </c>
    </row>
    <row r="2484" spans="1:22" hidden="1" x14ac:dyDescent="0.2">
      <c r="A2484" t="s">
        <v>17</v>
      </c>
      <c r="B2484" t="s">
        <v>18</v>
      </c>
      <c r="C2484" s="1">
        <v>41151</v>
      </c>
      <c r="D2484" t="s">
        <v>72</v>
      </c>
      <c r="E2484">
        <v>19105002</v>
      </c>
      <c r="F2484" t="s">
        <v>73</v>
      </c>
      <c r="G2484" s="4">
        <v>43600</v>
      </c>
      <c r="H2484" t="s">
        <v>21</v>
      </c>
      <c r="I2484" s="2">
        <v>415125</v>
      </c>
      <c r="K2484" s="2">
        <v>415125</v>
      </c>
      <c r="L2484" s="3">
        <v>1</v>
      </c>
      <c r="M2484" s="2">
        <v>415125</v>
      </c>
      <c r="N2484" s="3">
        <f t="array" ref="N2484">$D$4</f>
        <v>3.55</v>
      </c>
      <c r="O2484" s="2">
        <f t="array" ref="O2484">IF(Tabela_padrão__GM_CONTAS_PAGAR_ABERTOS[[#This Row],[SIGLA_MOEDA]]="US$",Tabela_padrão__GM_CONTAS_PAGAR_ABERTOS[[#This Row],[VALOR_DOCUM]]*$D$4,Tabela_padrão__GM_CONTAS_PAGAR_ABERTOS[[#This Row],[SALDO_CONVERTIDO]])</f>
        <v>415125</v>
      </c>
      <c r="P24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4" t="s">
        <v>196</v>
      </c>
      <c r="R2484" t="s">
        <v>1137</v>
      </c>
      <c r="S2484" s="1">
        <v>42557</v>
      </c>
      <c r="T2484" t="s">
        <v>2700</v>
      </c>
      <c r="U2484" s="3">
        <v>2.0508999999999999</v>
      </c>
      <c r="V2484" s="2">
        <f>Tabela_padrão__GM_CONTAS_PAGAR_ABERTOS[[#This Row],[PTAX DESEMB]]*Tabela_padrão__GM_CONTAS_PAGAR_ABERTOS[[#This Row],[VALOR_DOCUM]]</f>
        <v>851379.86249999993</v>
      </c>
    </row>
    <row r="2485" spans="1:22" hidden="1" x14ac:dyDescent="0.2">
      <c r="A2485" t="s">
        <v>17</v>
      </c>
      <c r="B2485" t="s">
        <v>18</v>
      </c>
      <c r="C2485" s="1">
        <v>41246</v>
      </c>
      <c r="D2485" t="s">
        <v>72</v>
      </c>
      <c r="E2485">
        <v>13140001</v>
      </c>
      <c r="F2485" t="s">
        <v>73</v>
      </c>
      <c r="G2485" s="4">
        <v>43600</v>
      </c>
      <c r="H2485" t="s">
        <v>21</v>
      </c>
      <c r="I2485" s="2">
        <v>46315.34</v>
      </c>
      <c r="K2485" s="2">
        <v>46315.34</v>
      </c>
      <c r="L2485" s="3">
        <v>1</v>
      </c>
      <c r="M2485" s="2">
        <v>46315.34</v>
      </c>
      <c r="N2485" s="3">
        <f t="array" ref="N2485">$D$4</f>
        <v>3.55</v>
      </c>
      <c r="O2485" s="2">
        <f t="array" ref="O2485">IF(Tabela_padrão__GM_CONTAS_PAGAR_ABERTOS[[#This Row],[SIGLA_MOEDA]]="US$",Tabela_padrão__GM_CONTAS_PAGAR_ABERTOS[[#This Row],[VALOR_DOCUM]]*$D$4,Tabela_padrão__GM_CONTAS_PAGAR_ABERTOS[[#This Row],[SALDO_CONVERTIDO]])</f>
        <v>46315.34</v>
      </c>
      <c r="P24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5" t="s">
        <v>47</v>
      </c>
      <c r="R2485" t="s">
        <v>74</v>
      </c>
      <c r="S2485" s="1">
        <v>42557</v>
      </c>
      <c r="T2485" t="s">
        <v>2702</v>
      </c>
      <c r="U2485" s="3">
        <v>2.1074000000000002</v>
      </c>
      <c r="V2485" s="2">
        <f>Tabela_padrão__GM_CONTAS_PAGAR_ABERTOS[[#This Row],[PTAX DESEMB]]*Tabela_padrão__GM_CONTAS_PAGAR_ABERTOS[[#This Row],[VALOR_DOCUM]]</f>
        <v>97604.947516</v>
      </c>
    </row>
    <row r="2486" spans="1:22" hidden="1" x14ac:dyDescent="0.2">
      <c r="A2486" t="s">
        <v>17</v>
      </c>
      <c r="B2486" t="s">
        <v>18</v>
      </c>
      <c r="C2486" s="1">
        <v>41669</v>
      </c>
      <c r="D2486" t="s">
        <v>60</v>
      </c>
      <c r="E2486">
        <v>13140001</v>
      </c>
      <c r="F2486" t="s">
        <v>1223</v>
      </c>
      <c r="G2486" s="4">
        <v>43600</v>
      </c>
      <c r="H2486" t="s">
        <v>21</v>
      </c>
      <c r="I2486" s="2">
        <v>30267.599999999999</v>
      </c>
      <c r="K2486" s="2">
        <v>30267.599999999999</v>
      </c>
      <c r="L2486" s="3">
        <v>1</v>
      </c>
      <c r="M2486" s="2">
        <v>30267.599999999999</v>
      </c>
      <c r="N2486" s="3">
        <f t="array" ref="N2486">$D$4</f>
        <v>3.55</v>
      </c>
      <c r="O2486" s="2">
        <f t="array" ref="O2486">IF(Tabela_padrão__GM_CONTAS_PAGAR_ABERTOS[[#This Row],[SIGLA_MOEDA]]="US$",Tabela_padrão__GM_CONTAS_PAGAR_ABERTOS[[#This Row],[VALOR_DOCUM]]*$D$4,Tabela_padrão__GM_CONTAS_PAGAR_ABERTOS[[#This Row],[SALDO_CONVERTIDO]])</f>
        <v>30267.599999999999</v>
      </c>
      <c r="P24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6" t="s">
        <v>47</v>
      </c>
      <c r="R2486" t="s">
        <v>1224</v>
      </c>
      <c r="S2486" s="1">
        <v>42557</v>
      </c>
      <c r="T2486" t="s">
        <v>2774</v>
      </c>
      <c r="U2486" s="3">
        <v>2.4397000000000002</v>
      </c>
      <c r="V2486" s="2">
        <f>Tabela_padrão__GM_CONTAS_PAGAR_ABERTOS[[#This Row],[PTAX DESEMB]]*Tabela_padrão__GM_CONTAS_PAGAR_ABERTOS[[#This Row],[VALOR_DOCUM]]</f>
        <v>73843.863720000008</v>
      </c>
    </row>
    <row r="2487" spans="1:22" hidden="1" x14ac:dyDescent="0.2">
      <c r="A2487" t="s">
        <v>17</v>
      </c>
      <c r="B2487" t="s">
        <v>18</v>
      </c>
      <c r="C2487" s="1">
        <v>42109</v>
      </c>
      <c r="D2487" t="s">
        <v>60</v>
      </c>
      <c r="E2487">
        <v>19105002</v>
      </c>
      <c r="F2487" t="s">
        <v>1288</v>
      </c>
      <c r="G2487" s="4">
        <v>43600</v>
      </c>
      <c r="H2487" t="s">
        <v>21</v>
      </c>
      <c r="I2487" s="2">
        <v>258428.57</v>
      </c>
      <c r="K2487" s="2">
        <v>258428.57</v>
      </c>
      <c r="L2487" s="3">
        <v>1</v>
      </c>
      <c r="M2487" s="2">
        <v>258428.57</v>
      </c>
      <c r="N2487" s="3">
        <f t="array" ref="N2487">$D$4</f>
        <v>3.55</v>
      </c>
      <c r="O2487" s="2">
        <f t="array" ref="O2487">IF(Tabela_padrão__GM_CONTAS_PAGAR_ABERTOS[[#This Row],[SIGLA_MOEDA]]="US$",Tabela_padrão__GM_CONTAS_PAGAR_ABERTOS[[#This Row],[VALOR_DOCUM]]*$D$4,Tabela_padrão__GM_CONTAS_PAGAR_ABERTOS[[#This Row],[SALDO_CONVERTIDO]])</f>
        <v>258428.57</v>
      </c>
      <c r="P24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7" t="s">
        <v>62</v>
      </c>
      <c r="R2487" t="s">
        <v>1289</v>
      </c>
      <c r="S2487" s="1">
        <v>42557</v>
      </c>
      <c r="T2487" t="s">
        <v>2829</v>
      </c>
      <c r="U2487" s="3">
        <v>3.0880000000000001</v>
      </c>
      <c r="V2487" s="2">
        <f>Tabela_padrão__GM_CONTAS_PAGAR_ABERTOS[[#This Row],[PTAX DESEMB]]*Tabela_padrão__GM_CONTAS_PAGAR_ABERTOS[[#This Row],[VALOR_DOCUM]]</f>
        <v>798027.42416000005</v>
      </c>
    </row>
    <row r="2488" spans="1:22" hidden="1" x14ac:dyDescent="0.2">
      <c r="A2488" t="s">
        <v>17</v>
      </c>
      <c r="B2488" t="s">
        <v>18</v>
      </c>
      <c r="C2488" s="1">
        <v>42138</v>
      </c>
      <c r="D2488" t="s">
        <v>60</v>
      </c>
      <c r="E2488">
        <v>19105002</v>
      </c>
      <c r="F2488" t="s">
        <v>296</v>
      </c>
      <c r="G2488" s="4">
        <v>43600</v>
      </c>
      <c r="H2488" t="s">
        <v>21</v>
      </c>
      <c r="I2488" s="2">
        <v>762008.24</v>
      </c>
      <c r="K2488" s="2">
        <v>762008.24</v>
      </c>
      <c r="L2488" s="3">
        <v>1</v>
      </c>
      <c r="M2488" s="2">
        <v>762008.24</v>
      </c>
      <c r="N2488" s="3">
        <f t="array" ref="N2488">$D$4</f>
        <v>3.55</v>
      </c>
      <c r="O2488" s="2">
        <f t="array" ref="O2488">IF(Tabela_padrão__GM_CONTAS_PAGAR_ABERTOS[[#This Row],[SIGLA_MOEDA]]="US$",Tabela_padrão__GM_CONTAS_PAGAR_ABERTOS[[#This Row],[VALOR_DOCUM]]*$D$4,Tabela_padrão__GM_CONTAS_PAGAR_ABERTOS[[#This Row],[SALDO_CONVERTIDO]])</f>
        <v>762008.24</v>
      </c>
      <c r="P24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8" t="s">
        <v>62</v>
      </c>
      <c r="R2488" t="s">
        <v>297</v>
      </c>
      <c r="S2488" s="1">
        <v>42557</v>
      </c>
      <c r="T2488" t="s">
        <v>2844</v>
      </c>
      <c r="U2488" s="3">
        <v>3.0103</v>
      </c>
      <c r="V2488" s="2">
        <f>Tabela_padrão__GM_CONTAS_PAGAR_ABERTOS[[#This Row],[PTAX DESEMB]]*Tabela_padrão__GM_CONTAS_PAGAR_ABERTOS[[#This Row],[VALOR_DOCUM]]</f>
        <v>2293873.4048719998</v>
      </c>
    </row>
    <row r="2489" spans="1:22" hidden="1" x14ac:dyDescent="0.2">
      <c r="A2489" t="s">
        <v>17</v>
      </c>
      <c r="B2489" t="s">
        <v>18</v>
      </c>
      <c r="C2489" s="1">
        <v>42138</v>
      </c>
      <c r="D2489" t="s">
        <v>60</v>
      </c>
      <c r="E2489">
        <v>13140001</v>
      </c>
      <c r="F2489" t="s">
        <v>296</v>
      </c>
      <c r="G2489" s="4">
        <v>43600</v>
      </c>
      <c r="H2489" t="s">
        <v>21</v>
      </c>
      <c r="I2489" s="2">
        <v>67260.98</v>
      </c>
      <c r="K2489" s="2">
        <v>67260.98</v>
      </c>
      <c r="L2489" s="3">
        <v>1</v>
      </c>
      <c r="M2489" s="2">
        <v>67260.98</v>
      </c>
      <c r="N2489" s="3">
        <f t="array" ref="N2489">$D$4</f>
        <v>3.55</v>
      </c>
      <c r="O2489" s="2">
        <f t="array" ref="O2489">IF(Tabela_padrão__GM_CONTAS_PAGAR_ABERTOS[[#This Row],[SIGLA_MOEDA]]="US$",Tabela_padrão__GM_CONTAS_PAGAR_ABERTOS[[#This Row],[VALOR_DOCUM]]*$D$4,Tabela_padrão__GM_CONTAS_PAGAR_ABERTOS[[#This Row],[SALDO_CONVERTIDO]])</f>
        <v>67260.98</v>
      </c>
      <c r="P24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89" t="s">
        <v>47</v>
      </c>
      <c r="R2489" t="s">
        <v>297</v>
      </c>
      <c r="S2489" s="1">
        <v>42557</v>
      </c>
      <c r="T2489" t="s">
        <v>2845</v>
      </c>
      <c r="U2489" s="3">
        <v>3.0103</v>
      </c>
      <c r="V2489" s="2">
        <f>Tabela_padrão__GM_CONTAS_PAGAR_ABERTOS[[#This Row],[PTAX DESEMB]]*Tabela_padrão__GM_CONTAS_PAGAR_ABERTOS[[#This Row],[VALOR_DOCUM]]</f>
        <v>202475.72809399999</v>
      </c>
    </row>
    <row r="2490" spans="1:22" hidden="1" x14ac:dyDescent="0.2">
      <c r="A2490" t="s">
        <v>17</v>
      </c>
      <c r="B2490" t="s">
        <v>18</v>
      </c>
      <c r="C2490" s="1">
        <v>41348</v>
      </c>
      <c r="D2490" t="s">
        <v>72</v>
      </c>
      <c r="E2490">
        <v>13140001</v>
      </c>
      <c r="F2490" t="s">
        <v>199</v>
      </c>
      <c r="G2490" s="4">
        <v>43600</v>
      </c>
      <c r="H2490" t="s">
        <v>21</v>
      </c>
      <c r="I2490" s="2">
        <v>20534.79</v>
      </c>
      <c r="K2490" s="2">
        <v>20534.79</v>
      </c>
      <c r="L2490" s="3">
        <v>1</v>
      </c>
      <c r="M2490" s="2">
        <v>20534.79</v>
      </c>
      <c r="N2490" s="3">
        <f t="array" ref="N2490">$D$4</f>
        <v>3.55</v>
      </c>
      <c r="O2490" s="2">
        <f t="array" ref="O2490">IF(Tabela_padrão__GM_CONTAS_PAGAR_ABERTOS[[#This Row],[SIGLA_MOEDA]]="US$",Tabela_padrão__GM_CONTAS_PAGAR_ABERTOS[[#This Row],[VALOR_DOCUM]]*$D$4,Tabela_padrão__GM_CONTAS_PAGAR_ABERTOS[[#This Row],[SALDO_CONVERTIDO]])</f>
        <v>20534.79</v>
      </c>
      <c r="P24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0" t="s">
        <v>47</v>
      </c>
      <c r="R2490" t="s">
        <v>200</v>
      </c>
      <c r="S2490" s="1">
        <v>42557</v>
      </c>
      <c r="T2490" t="s">
        <v>3460</v>
      </c>
      <c r="U2490" s="3">
        <v>1.9676</v>
      </c>
      <c r="V2490" s="2">
        <f>Tabela_padrão__GM_CONTAS_PAGAR_ABERTOS[[#This Row],[PTAX DESEMB]]*Tabela_padrão__GM_CONTAS_PAGAR_ABERTOS[[#This Row],[VALOR_DOCUM]]</f>
        <v>40404.252804000003</v>
      </c>
    </row>
    <row r="2491" spans="1:22" hidden="1" x14ac:dyDescent="0.2">
      <c r="A2491" t="s">
        <v>17</v>
      </c>
      <c r="B2491" t="s">
        <v>25</v>
      </c>
      <c r="C2491" s="1">
        <v>41865</v>
      </c>
      <c r="D2491" t="s">
        <v>60</v>
      </c>
      <c r="E2491">
        <v>13140001</v>
      </c>
      <c r="F2491" t="s">
        <v>241</v>
      </c>
      <c r="G2491" s="4">
        <v>43600</v>
      </c>
      <c r="H2491" t="s">
        <v>21</v>
      </c>
      <c r="I2491" s="2">
        <v>85521.15</v>
      </c>
      <c r="K2491" s="2">
        <v>85521.15</v>
      </c>
      <c r="L2491" s="3">
        <v>1</v>
      </c>
      <c r="M2491" s="2">
        <v>85521.15</v>
      </c>
      <c r="N2491" s="3">
        <f t="array" ref="N2491">$D$4</f>
        <v>3.55</v>
      </c>
      <c r="O2491" s="2">
        <f t="array" ref="O2491">IF(Tabela_padrão__GM_CONTAS_PAGAR_ABERTOS[[#This Row],[SIGLA_MOEDA]]="US$",Tabela_padrão__GM_CONTAS_PAGAR_ABERTOS[[#This Row],[VALOR_DOCUM]]*$D$4,Tabela_padrão__GM_CONTAS_PAGAR_ABERTOS[[#This Row],[SALDO_CONVERTIDO]])</f>
        <v>85521.15</v>
      </c>
      <c r="P24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1" t="s">
        <v>47</v>
      </c>
      <c r="R2491" t="s">
        <v>242</v>
      </c>
      <c r="S2491" s="1">
        <v>42557</v>
      </c>
      <c r="T2491" t="s">
        <v>3524</v>
      </c>
      <c r="U2491" s="3">
        <v>2.2692000000000001</v>
      </c>
      <c r="V2491" s="2">
        <f>Tabela_padrão__GM_CONTAS_PAGAR_ABERTOS[[#This Row],[PTAX DESEMB]]*Tabela_padrão__GM_CONTAS_PAGAR_ABERTOS[[#This Row],[VALOR_DOCUM]]</f>
        <v>194064.59357999999</v>
      </c>
    </row>
    <row r="2492" spans="1:22" hidden="1" x14ac:dyDescent="0.2">
      <c r="A2492" t="s">
        <v>17</v>
      </c>
      <c r="B2492" t="s">
        <v>18</v>
      </c>
      <c r="C2492" s="1">
        <v>42109</v>
      </c>
      <c r="D2492" t="s">
        <v>60</v>
      </c>
      <c r="E2492">
        <v>13140001</v>
      </c>
      <c r="F2492" t="s">
        <v>1288</v>
      </c>
      <c r="G2492" s="4">
        <v>43600</v>
      </c>
      <c r="H2492" t="s">
        <v>21</v>
      </c>
      <c r="I2492" s="2">
        <v>22810.99</v>
      </c>
      <c r="K2492" s="2">
        <v>22810.99</v>
      </c>
      <c r="L2492" s="3">
        <v>1</v>
      </c>
      <c r="M2492" s="2">
        <v>22810.99</v>
      </c>
      <c r="N2492" s="3">
        <f t="array" ref="N2492">$D$4</f>
        <v>3.55</v>
      </c>
      <c r="O2492" s="2">
        <f t="array" ref="O2492">IF(Tabela_padrão__GM_CONTAS_PAGAR_ABERTOS[[#This Row],[SIGLA_MOEDA]]="US$",Tabela_padrão__GM_CONTAS_PAGAR_ABERTOS[[#This Row],[VALOR_DOCUM]]*$D$4,Tabela_padrão__GM_CONTAS_PAGAR_ABERTOS[[#This Row],[SALDO_CONVERTIDO]])</f>
        <v>22810.99</v>
      </c>
      <c r="P24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2" t="s">
        <v>47</v>
      </c>
      <c r="R2492" t="s">
        <v>1289</v>
      </c>
      <c r="S2492" s="1">
        <v>42557</v>
      </c>
      <c r="T2492" t="s">
        <v>3548</v>
      </c>
      <c r="U2492" s="3">
        <v>3.0880000000000001</v>
      </c>
      <c r="V2492" s="2">
        <f>Tabela_padrão__GM_CONTAS_PAGAR_ABERTOS[[#This Row],[PTAX DESEMB]]*Tabela_padrão__GM_CONTAS_PAGAR_ABERTOS[[#This Row],[VALOR_DOCUM]]</f>
        <v>70440.337120000011</v>
      </c>
    </row>
    <row r="2493" spans="1:22" hidden="1" x14ac:dyDescent="0.2">
      <c r="A2493" t="s">
        <v>17</v>
      </c>
      <c r="B2493" t="s">
        <v>18</v>
      </c>
      <c r="C2493" s="1">
        <v>42150</v>
      </c>
      <c r="D2493" t="s">
        <v>60</v>
      </c>
      <c r="E2493">
        <v>19105002</v>
      </c>
      <c r="F2493" t="s">
        <v>315</v>
      </c>
      <c r="G2493" s="4">
        <v>43600</v>
      </c>
      <c r="H2493" t="s">
        <v>21</v>
      </c>
      <c r="I2493" s="2">
        <v>317850</v>
      </c>
      <c r="K2493" s="2">
        <v>317850</v>
      </c>
      <c r="L2493" s="3">
        <v>1</v>
      </c>
      <c r="M2493" s="2">
        <v>317850</v>
      </c>
      <c r="N2493" s="3">
        <f t="array" ref="N2493">$D$4</f>
        <v>3.55</v>
      </c>
      <c r="O2493" s="2">
        <f t="array" ref="O2493">IF(Tabela_padrão__GM_CONTAS_PAGAR_ABERTOS[[#This Row],[SIGLA_MOEDA]]="US$",Tabela_padrão__GM_CONTAS_PAGAR_ABERTOS[[#This Row],[VALOR_DOCUM]]*$D$4,Tabela_padrão__GM_CONTAS_PAGAR_ABERTOS[[#This Row],[SALDO_CONVERTIDO]])</f>
        <v>317850</v>
      </c>
      <c r="P24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3" t="s">
        <v>62</v>
      </c>
      <c r="R2493" t="s">
        <v>316</v>
      </c>
      <c r="S2493" s="1">
        <v>42557</v>
      </c>
      <c r="T2493" t="s">
        <v>3564</v>
      </c>
      <c r="U2493" s="3">
        <v>3.1212</v>
      </c>
      <c r="V2493" s="2">
        <f>Tabela_padrão__GM_CONTAS_PAGAR_ABERTOS[[#This Row],[PTAX DESEMB]]*Tabela_padrão__GM_CONTAS_PAGAR_ABERTOS[[#This Row],[VALOR_DOCUM]]</f>
        <v>992073.42</v>
      </c>
    </row>
    <row r="2494" spans="1:22" hidden="1" x14ac:dyDescent="0.2">
      <c r="A2494" t="s">
        <v>17</v>
      </c>
      <c r="B2494" t="s">
        <v>18</v>
      </c>
      <c r="C2494" s="1">
        <v>41323</v>
      </c>
      <c r="D2494" t="s">
        <v>60</v>
      </c>
      <c r="E2494">
        <v>19105002</v>
      </c>
      <c r="F2494" t="s">
        <v>61</v>
      </c>
      <c r="G2494" s="4">
        <v>43600</v>
      </c>
      <c r="H2494" t="s">
        <v>21</v>
      </c>
      <c r="I2494" s="2">
        <v>110714.29</v>
      </c>
      <c r="K2494" s="2">
        <v>110714.29</v>
      </c>
      <c r="L2494" s="3">
        <v>1</v>
      </c>
      <c r="M2494" s="2">
        <v>110714.29</v>
      </c>
      <c r="N2494" s="3">
        <f t="array" ref="N2494">$D$4</f>
        <v>3.55</v>
      </c>
      <c r="O2494" s="2">
        <f t="array" ref="O2494">IF(Tabela_padrão__GM_CONTAS_PAGAR_ABERTOS[[#This Row],[SIGLA_MOEDA]]="US$",Tabela_padrão__GM_CONTAS_PAGAR_ABERTOS[[#This Row],[VALOR_DOCUM]]*$D$4,Tabela_padrão__GM_CONTAS_PAGAR_ABERTOS[[#This Row],[SALDO_CONVERTIDO]])</f>
        <v>110714.29</v>
      </c>
      <c r="P24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4" t="s">
        <v>62</v>
      </c>
      <c r="R2494" t="s">
        <v>63</v>
      </c>
      <c r="S2494" s="1">
        <v>42557</v>
      </c>
      <c r="T2494" t="s">
        <v>4115</v>
      </c>
      <c r="U2494" s="3">
        <v>1.96</v>
      </c>
      <c r="V2494" s="2">
        <f>Tabela_padrão__GM_CONTAS_PAGAR_ABERTOS[[#This Row],[PTAX DESEMB]]*Tabela_padrão__GM_CONTAS_PAGAR_ABERTOS[[#This Row],[VALOR_DOCUM]]</f>
        <v>217000.00839999999</v>
      </c>
    </row>
    <row r="2495" spans="1:22" hidden="1" x14ac:dyDescent="0.2">
      <c r="A2495" t="s">
        <v>17</v>
      </c>
      <c r="B2495" t="s">
        <v>18</v>
      </c>
      <c r="C2495" s="1">
        <v>41355</v>
      </c>
      <c r="D2495" t="s">
        <v>60</v>
      </c>
      <c r="E2495">
        <v>13140001</v>
      </c>
      <c r="F2495" t="s">
        <v>61</v>
      </c>
      <c r="G2495" s="4">
        <v>43600</v>
      </c>
      <c r="H2495" t="s">
        <v>21</v>
      </c>
      <c r="I2495" s="2">
        <v>5867.08</v>
      </c>
      <c r="K2495" s="2">
        <v>5867.08</v>
      </c>
      <c r="L2495" s="3">
        <v>1</v>
      </c>
      <c r="M2495" s="2">
        <v>5867.08</v>
      </c>
      <c r="N2495" s="3">
        <f t="array" ref="N2495">$D$4</f>
        <v>3.55</v>
      </c>
      <c r="O2495" s="2">
        <f t="array" ref="O2495">IF(Tabela_padrão__GM_CONTAS_PAGAR_ABERTOS[[#This Row],[SIGLA_MOEDA]]="US$",Tabela_padrão__GM_CONTAS_PAGAR_ABERTOS[[#This Row],[VALOR_DOCUM]]*$D$4,Tabela_padrão__GM_CONTAS_PAGAR_ABERTOS[[#This Row],[SALDO_CONVERTIDO]])</f>
        <v>5867.08</v>
      </c>
      <c r="P24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5" t="s">
        <v>47</v>
      </c>
      <c r="R2495" t="s">
        <v>63</v>
      </c>
      <c r="S2495" s="1">
        <v>42557</v>
      </c>
      <c r="T2495" t="s">
        <v>4181</v>
      </c>
      <c r="U2495" s="3">
        <v>1.9931000000000001</v>
      </c>
      <c r="V2495" s="2">
        <f>Tabela_padrão__GM_CONTAS_PAGAR_ABERTOS[[#This Row],[PTAX DESEMB]]*Tabela_padrão__GM_CONTAS_PAGAR_ABERTOS[[#This Row],[VALOR_DOCUM]]</f>
        <v>11693.677148000001</v>
      </c>
    </row>
    <row r="2496" spans="1:22" hidden="1" x14ac:dyDescent="0.2">
      <c r="A2496" t="s">
        <v>17</v>
      </c>
      <c r="B2496" t="s">
        <v>18</v>
      </c>
      <c r="C2496" s="1">
        <v>41513</v>
      </c>
      <c r="D2496" t="s">
        <v>72</v>
      </c>
      <c r="E2496">
        <v>19105002</v>
      </c>
      <c r="F2496" t="s">
        <v>169</v>
      </c>
      <c r="G2496" s="4">
        <v>43600</v>
      </c>
      <c r="H2496" t="s">
        <v>21</v>
      </c>
      <c r="I2496" s="2">
        <v>69000</v>
      </c>
      <c r="K2496" s="2">
        <v>69000</v>
      </c>
      <c r="L2496" s="3">
        <v>1</v>
      </c>
      <c r="M2496" s="2">
        <v>69000</v>
      </c>
      <c r="N2496" s="3">
        <f t="array" ref="N2496">$D$4</f>
        <v>3.55</v>
      </c>
      <c r="O2496" s="2">
        <f t="array" ref="O2496">IF(Tabela_padrão__GM_CONTAS_PAGAR_ABERTOS[[#This Row],[SIGLA_MOEDA]]="US$",Tabela_padrão__GM_CONTAS_PAGAR_ABERTOS[[#This Row],[VALOR_DOCUM]]*$D$4,Tabela_padrão__GM_CONTAS_PAGAR_ABERTOS[[#This Row],[SALDO_CONVERTIDO]])</f>
        <v>69000</v>
      </c>
      <c r="P24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6" t="s">
        <v>196</v>
      </c>
      <c r="R2496" t="s">
        <v>170</v>
      </c>
      <c r="S2496" s="1">
        <v>42557</v>
      </c>
      <c r="T2496" t="s">
        <v>4187</v>
      </c>
      <c r="U2496" s="3">
        <v>2.3704999999999998</v>
      </c>
      <c r="V2496" s="2">
        <f>Tabela_padrão__GM_CONTAS_PAGAR_ABERTOS[[#This Row],[PTAX DESEMB]]*Tabela_padrão__GM_CONTAS_PAGAR_ABERTOS[[#This Row],[VALOR_DOCUM]]</f>
        <v>163564.5</v>
      </c>
    </row>
    <row r="2497" spans="1:22" hidden="1" x14ac:dyDescent="0.2">
      <c r="A2497" t="s">
        <v>17</v>
      </c>
      <c r="B2497" t="s">
        <v>18</v>
      </c>
      <c r="C2497" s="1">
        <v>41669</v>
      </c>
      <c r="D2497" t="s">
        <v>60</v>
      </c>
      <c r="E2497">
        <v>19105002</v>
      </c>
      <c r="F2497" t="s">
        <v>1223</v>
      </c>
      <c r="G2497" s="4">
        <v>43600</v>
      </c>
      <c r="H2497" t="s">
        <v>21</v>
      </c>
      <c r="I2497" s="2">
        <v>284245.71000000002</v>
      </c>
      <c r="K2497" s="2">
        <v>284245.71000000002</v>
      </c>
      <c r="L2497" s="3">
        <v>1</v>
      </c>
      <c r="M2497" s="2">
        <v>284245.71000000002</v>
      </c>
      <c r="N2497" s="3">
        <f t="array" ref="N2497">$D$4</f>
        <v>3.55</v>
      </c>
      <c r="O2497" s="2">
        <f t="array" ref="O2497">IF(Tabela_padrão__GM_CONTAS_PAGAR_ABERTOS[[#This Row],[SIGLA_MOEDA]]="US$",Tabela_padrão__GM_CONTAS_PAGAR_ABERTOS[[#This Row],[VALOR_DOCUM]]*$D$4,Tabela_padrão__GM_CONTAS_PAGAR_ABERTOS[[#This Row],[SALDO_CONVERTIDO]])</f>
        <v>284245.71000000002</v>
      </c>
      <c r="P24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7" t="s">
        <v>62</v>
      </c>
      <c r="R2497" t="s">
        <v>1224</v>
      </c>
      <c r="S2497" s="1">
        <v>42557</v>
      </c>
      <c r="T2497" t="s">
        <v>4193</v>
      </c>
      <c r="U2497" s="3">
        <v>2.4397000000000002</v>
      </c>
      <c r="V2497" s="2">
        <f>Tabela_padrão__GM_CONTAS_PAGAR_ABERTOS[[#This Row],[PTAX DESEMB]]*Tabela_padrão__GM_CONTAS_PAGAR_ABERTOS[[#This Row],[VALOR_DOCUM]]</f>
        <v>693474.25868700014</v>
      </c>
    </row>
    <row r="2498" spans="1:22" hidden="1" x14ac:dyDescent="0.2">
      <c r="A2498" t="s">
        <v>17</v>
      </c>
      <c r="B2498" t="s">
        <v>18</v>
      </c>
      <c r="C2498" s="1">
        <v>41669</v>
      </c>
      <c r="D2498" t="s">
        <v>60</v>
      </c>
      <c r="E2498">
        <v>19105002</v>
      </c>
      <c r="F2498" t="s">
        <v>1226</v>
      </c>
      <c r="G2498" s="4">
        <v>43600</v>
      </c>
      <c r="H2498" t="s">
        <v>21</v>
      </c>
      <c r="I2498" s="2">
        <v>93600</v>
      </c>
      <c r="K2498" s="2">
        <v>93600</v>
      </c>
      <c r="L2498" s="3">
        <v>1</v>
      </c>
      <c r="M2498" s="2">
        <v>93600</v>
      </c>
      <c r="N2498" s="3">
        <f t="array" ref="N2498">$D$4</f>
        <v>3.55</v>
      </c>
      <c r="O2498" s="2">
        <f t="array" ref="O2498">IF(Tabela_padrão__GM_CONTAS_PAGAR_ABERTOS[[#This Row],[SIGLA_MOEDA]]="US$",Tabela_padrão__GM_CONTAS_PAGAR_ABERTOS[[#This Row],[VALOR_DOCUM]]*$D$4,Tabela_padrão__GM_CONTAS_PAGAR_ABERTOS[[#This Row],[SALDO_CONVERTIDO]])</f>
        <v>93600</v>
      </c>
      <c r="P24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8" t="s">
        <v>62</v>
      </c>
      <c r="R2498" t="s">
        <v>1227</v>
      </c>
      <c r="S2498" s="1">
        <v>42557</v>
      </c>
      <c r="T2498" t="s">
        <v>4194</v>
      </c>
      <c r="U2498" s="3">
        <v>2.4397000000000002</v>
      </c>
      <c r="V2498" s="2">
        <f>Tabela_padrão__GM_CONTAS_PAGAR_ABERTOS[[#This Row],[PTAX DESEMB]]*Tabela_padrão__GM_CONTAS_PAGAR_ABERTOS[[#This Row],[VALOR_DOCUM]]</f>
        <v>228355.92</v>
      </c>
    </row>
    <row r="2499" spans="1:22" hidden="1" x14ac:dyDescent="0.2">
      <c r="A2499" t="s">
        <v>45</v>
      </c>
      <c r="B2499" t="s">
        <v>18</v>
      </c>
      <c r="C2499" s="1">
        <v>41823</v>
      </c>
      <c r="D2499" t="s">
        <v>72</v>
      </c>
      <c r="E2499">
        <v>19105002</v>
      </c>
      <c r="F2499" t="s">
        <v>233</v>
      </c>
      <c r="G2499" s="4">
        <v>43600</v>
      </c>
      <c r="H2499" t="s">
        <v>21</v>
      </c>
      <c r="I2499" s="2">
        <v>14210.53</v>
      </c>
      <c r="K2499" s="2">
        <v>14210.53</v>
      </c>
      <c r="L2499" s="3">
        <v>1</v>
      </c>
      <c r="M2499" s="2">
        <v>14210.53</v>
      </c>
      <c r="N2499" s="3">
        <f t="array" ref="N2499">$D$4</f>
        <v>3.55</v>
      </c>
      <c r="O2499" s="2">
        <f t="array" ref="O2499">IF(Tabela_padrão__GM_CONTAS_PAGAR_ABERTOS[[#This Row],[SIGLA_MOEDA]]="US$",Tabela_padrão__GM_CONTAS_PAGAR_ABERTOS[[#This Row],[VALOR_DOCUM]]*$D$4,Tabela_padrão__GM_CONTAS_PAGAR_ABERTOS[[#This Row],[SALDO_CONVERTIDO]])</f>
        <v>14210.53</v>
      </c>
      <c r="P24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499" t="s">
        <v>196</v>
      </c>
      <c r="R2499" t="s">
        <v>234</v>
      </c>
      <c r="S2499" s="1">
        <v>42557</v>
      </c>
      <c r="T2499" t="s">
        <v>5627</v>
      </c>
      <c r="U2499" s="3">
        <v>2.2134</v>
      </c>
      <c r="V2499" s="2">
        <f>Tabela_padrão__GM_CONTAS_PAGAR_ABERTOS[[#This Row],[PTAX DESEMB]]*Tabela_padrão__GM_CONTAS_PAGAR_ABERTOS[[#This Row],[VALOR_DOCUM]]</f>
        <v>31453.587102000001</v>
      </c>
    </row>
    <row r="2500" spans="1:22" hidden="1" x14ac:dyDescent="0.2">
      <c r="A2500" t="s">
        <v>17</v>
      </c>
      <c r="B2500" t="s">
        <v>25</v>
      </c>
      <c r="C2500" s="1">
        <v>41865</v>
      </c>
      <c r="D2500" t="s">
        <v>60</v>
      </c>
      <c r="E2500">
        <v>19105002</v>
      </c>
      <c r="F2500" t="s">
        <v>241</v>
      </c>
      <c r="G2500" s="4">
        <v>43600</v>
      </c>
      <c r="H2500" t="s">
        <v>21</v>
      </c>
      <c r="I2500" s="2">
        <v>752234.99</v>
      </c>
      <c r="J2500">
        <v>239062.5</v>
      </c>
      <c r="K2500" s="2">
        <v>513172.49</v>
      </c>
      <c r="L2500" s="3">
        <v>1</v>
      </c>
      <c r="M2500" s="2">
        <v>513172.49</v>
      </c>
      <c r="N2500" s="3">
        <f t="array" ref="N2500">$D$4</f>
        <v>3.55</v>
      </c>
      <c r="O2500" s="2">
        <f t="array" ref="O2500">IF(Tabela_padrão__GM_CONTAS_PAGAR_ABERTOS[[#This Row],[SIGLA_MOEDA]]="US$",Tabela_padrão__GM_CONTAS_PAGAR_ABERTOS[[#This Row],[VALOR_DOCUM]]*$D$4,Tabela_padrão__GM_CONTAS_PAGAR_ABERTOS[[#This Row],[SALDO_CONVERTIDO]])</f>
        <v>513172.49</v>
      </c>
      <c r="P25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0" t="s">
        <v>62</v>
      </c>
      <c r="R2500" t="s">
        <v>242</v>
      </c>
      <c r="S2500" s="1">
        <v>42557</v>
      </c>
      <c r="T2500" t="s">
        <v>5633</v>
      </c>
      <c r="U2500" s="3">
        <v>2.2692000000000001</v>
      </c>
      <c r="V2500" s="2">
        <f>Tabela_padrão__GM_CONTAS_PAGAR_ABERTOS[[#This Row],[PTAX DESEMB]]*Tabela_padrão__GM_CONTAS_PAGAR_ABERTOS[[#This Row],[VALOR_DOCUM]]</f>
        <v>1706971.639308</v>
      </c>
    </row>
    <row r="2501" spans="1:22" hidden="1" x14ac:dyDescent="0.2">
      <c r="A2501" t="s">
        <v>17</v>
      </c>
      <c r="B2501" t="s">
        <v>18</v>
      </c>
      <c r="C2501" s="1">
        <v>42138</v>
      </c>
      <c r="D2501" t="s">
        <v>60</v>
      </c>
      <c r="E2501">
        <v>19105002</v>
      </c>
      <c r="F2501" t="s">
        <v>302</v>
      </c>
      <c r="G2501" s="4">
        <v>43600</v>
      </c>
      <c r="H2501" t="s">
        <v>21</v>
      </c>
      <c r="I2501" s="2">
        <v>267600</v>
      </c>
      <c r="K2501" s="2">
        <v>267600</v>
      </c>
      <c r="L2501" s="3">
        <v>1</v>
      </c>
      <c r="M2501" s="2">
        <v>267600</v>
      </c>
      <c r="N2501" s="3">
        <f t="array" ref="N2501">$D$4</f>
        <v>3.55</v>
      </c>
      <c r="O2501" s="2">
        <f t="array" ref="O2501">IF(Tabela_padrão__GM_CONTAS_PAGAR_ABERTOS[[#This Row],[SIGLA_MOEDA]]="US$",Tabela_padrão__GM_CONTAS_PAGAR_ABERTOS[[#This Row],[VALOR_DOCUM]]*$D$4,Tabela_padrão__GM_CONTAS_PAGAR_ABERTOS[[#This Row],[SALDO_CONVERTIDO]])</f>
        <v>267600</v>
      </c>
      <c r="P25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1" t="s">
        <v>62</v>
      </c>
      <c r="R2501" t="s">
        <v>303</v>
      </c>
      <c r="S2501" s="1">
        <v>42557</v>
      </c>
      <c r="T2501" t="s">
        <v>5659</v>
      </c>
      <c r="U2501" s="3">
        <v>3.0103</v>
      </c>
      <c r="V2501" s="2">
        <f>Tabela_padrão__GM_CONTAS_PAGAR_ABERTOS[[#This Row],[PTAX DESEMB]]*Tabela_padrão__GM_CONTAS_PAGAR_ABERTOS[[#This Row],[VALOR_DOCUM]]</f>
        <v>805556.28</v>
      </c>
    </row>
    <row r="2502" spans="1:22" x14ac:dyDescent="0.2">
      <c r="A2502" t="s">
        <v>17</v>
      </c>
      <c r="B2502" t="s">
        <v>18</v>
      </c>
      <c r="C2502" s="1">
        <v>42514</v>
      </c>
      <c r="D2502" t="s">
        <v>19</v>
      </c>
      <c r="E2502">
        <v>19105006</v>
      </c>
      <c r="F2502" t="s">
        <v>640</v>
      </c>
      <c r="G2502" s="4">
        <v>43616</v>
      </c>
      <c r="H2502" t="s">
        <v>66</v>
      </c>
      <c r="I2502" s="2">
        <v>1290000</v>
      </c>
      <c r="K2502" s="2">
        <v>1290000</v>
      </c>
      <c r="L2502" s="3">
        <v>3.2904</v>
      </c>
      <c r="M2502" s="2">
        <v>4244616</v>
      </c>
      <c r="N2502" s="3">
        <f t="array" ref="N2502">$D$4</f>
        <v>3.55</v>
      </c>
      <c r="O2502" s="2">
        <f t="array" ref="O2502">IF(Tabela_padrão__GM_CONTAS_PAGAR_ABERTOS[[#This Row],[SIGLA_MOEDA]]="US$",Tabela_padrão__GM_CONTAS_PAGAR_ABERTOS[[#This Row],[VALOR_DOCUM]]*$D$4,Tabela_padrão__GM_CONTAS_PAGAR_ABERTOS[[#This Row],[SALDO_CONVERTIDO]])</f>
        <v>4579500</v>
      </c>
      <c r="P250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502" t="s">
        <v>637</v>
      </c>
      <c r="R2502" t="s">
        <v>638</v>
      </c>
      <c r="S2502" s="1">
        <v>42557</v>
      </c>
      <c r="T2502" t="s">
        <v>1581</v>
      </c>
      <c r="U2502" s="3">
        <v>3.5659999999999998</v>
      </c>
      <c r="V2502" s="2">
        <f>Tabela_padrão__GM_CONTAS_PAGAR_ABERTOS[[#This Row],[PTAX DESEMB]]*Tabela_padrão__GM_CONTAS_PAGAR_ABERTOS[[#This Row],[VALOR_DOCUM]]</f>
        <v>4600140</v>
      </c>
    </row>
    <row r="2503" spans="1:22" hidden="1" x14ac:dyDescent="0.2">
      <c r="A2503" t="s">
        <v>17</v>
      </c>
      <c r="B2503" t="s">
        <v>18</v>
      </c>
      <c r="C2503" s="1">
        <v>42528</v>
      </c>
      <c r="D2503" t="s">
        <v>19</v>
      </c>
      <c r="E2503">
        <v>13140003</v>
      </c>
      <c r="F2503" t="s">
        <v>640</v>
      </c>
      <c r="G2503" s="4">
        <v>43616</v>
      </c>
      <c r="H2503" t="s">
        <v>66</v>
      </c>
      <c r="I2503" s="2">
        <v>45171.02</v>
      </c>
      <c r="K2503" s="2">
        <v>45171.02</v>
      </c>
      <c r="L2503" s="3">
        <v>3.2904</v>
      </c>
      <c r="M2503" s="2">
        <v>148630.724208</v>
      </c>
      <c r="N2503" s="3">
        <f t="array" ref="N2503">$D$4</f>
        <v>3.55</v>
      </c>
      <c r="O2503" s="2">
        <f t="array" ref="O2503">IF(Tabela_padrão__GM_CONTAS_PAGAR_ABERTOS[[#This Row],[SIGLA_MOEDA]]="US$",Tabela_padrão__GM_CONTAS_PAGAR_ABERTOS[[#This Row],[VALOR_DOCUM]]*$D$4,Tabela_padrão__GM_CONTAS_PAGAR_ABERTOS[[#This Row],[SALDO_CONVERTIDO]])</f>
        <v>160357.12099999998</v>
      </c>
      <c r="P2503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2503" t="s">
        <v>268</v>
      </c>
      <c r="R2503" t="s">
        <v>638</v>
      </c>
      <c r="S2503" s="1">
        <v>42557</v>
      </c>
      <c r="T2503" t="s">
        <v>3064</v>
      </c>
      <c r="U2503" s="3">
        <v>3.5097999999999998</v>
      </c>
      <c r="V2503" s="2">
        <f>Tabela_padrão__GM_CONTAS_PAGAR_ABERTOS[[#This Row],[PTAX DESEMB]]*Tabela_padrão__GM_CONTAS_PAGAR_ABERTOS[[#This Row],[VALOR_DOCUM]]</f>
        <v>158541.24599599998</v>
      </c>
    </row>
    <row r="2504" spans="1:22" hidden="1" x14ac:dyDescent="0.2">
      <c r="A2504" t="s">
        <v>17</v>
      </c>
      <c r="B2504" t="s">
        <v>18</v>
      </c>
      <c r="C2504" s="1">
        <v>42277</v>
      </c>
      <c r="D2504" t="s">
        <v>60</v>
      </c>
      <c r="E2504">
        <v>19105002</v>
      </c>
      <c r="F2504" t="s">
        <v>365</v>
      </c>
      <c r="G2504" s="4">
        <v>43626</v>
      </c>
      <c r="H2504" t="s">
        <v>21</v>
      </c>
      <c r="I2504" s="2">
        <v>9113.31</v>
      </c>
      <c r="K2504" s="2">
        <v>9113.31</v>
      </c>
      <c r="L2504" s="3">
        <v>1</v>
      </c>
      <c r="M2504" s="2">
        <v>9113.31</v>
      </c>
      <c r="N2504" s="3">
        <f t="array" ref="N2504">$D$4</f>
        <v>3.55</v>
      </c>
      <c r="O2504" s="2">
        <f t="array" ref="O2504">IF(Tabela_padrão__GM_CONTAS_PAGAR_ABERTOS[[#This Row],[SIGLA_MOEDA]]="US$",Tabela_padrão__GM_CONTAS_PAGAR_ABERTOS[[#This Row],[VALOR_DOCUM]]*$D$4,Tabela_padrão__GM_CONTAS_PAGAR_ABERTOS[[#This Row],[SALDO_CONVERTIDO]])</f>
        <v>9113.31</v>
      </c>
      <c r="P25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4" t="s">
        <v>62</v>
      </c>
      <c r="R2504" t="s">
        <v>366</v>
      </c>
      <c r="S2504" s="1">
        <v>42557</v>
      </c>
      <c r="T2504" t="s">
        <v>2878</v>
      </c>
      <c r="U2504" s="3">
        <v>4.1172000000000004</v>
      </c>
      <c r="V2504" s="2">
        <f>Tabela_padrão__GM_CONTAS_PAGAR_ABERTOS[[#This Row],[PTAX DESEMB]]*Tabela_padrão__GM_CONTAS_PAGAR_ABERTOS[[#This Row],[VALOR_DOCUM]]</f>
        <v>37521.319931999999</v>
      </c>
    </row>
    <row r="2505" spans="1:22" hidden="1" x14ac:dyDescent="0.2">
      <c r="A2505" t="s">
        <v>17</v>
      </c>
      <c r="B2505" t="s">
        <v>18</v>
      </c>
      <c r="C2505" s="1">
        <v>41508</v>
      </c>
      <c r="D2505" t="s">
        <v>60</v>
      </c>
      <c r="E2505">
        <v>13140001</v>
      </c>
      <c r="F2505" t="s">
        <v>166</v>
      </c>
      <c r="G2505" s="4">
        <v>43631</v>
      </c>
      <c r="H2505" t="s">
        <v>21</v>
      </c>
      <c r="I2505" s="2">
        <v>18481.939999999999</v>
      </c>
      <c r="K2505" s="2">
        <v>18481.939999999999</v>
      </c>
      <c r="L2505" s="3">
        <v>1</v>
      </c>
      <c r="M2505" s="2">
        <v>18481.939999999999</v>
      </c>
      <c r="N2505" s="3">
        <f t="array" ref="N2505">$D$4</f>
        <v>3.55</v>
      </c>
      <c r="O2505" s="2">
        <f t="array" ref="O2505">IF(Tabela_padrão__GM_CONTAS_PAGAR_ABERTOS[[#This Row],[SIGLA_MOEDA]]="US$",Tabela_padrão__GM_CONTAS_PAGAR_ABERTOS[[#This Row],[VALOR_DOCUM]]*$D$4,Tabela_padrão__GM_CONTAS_PAGAR_ABERTOS[[#This Row],[SALDO_CONVERTIDO]])</f>
        <v>18481.939999999999</v>
      </c>
      <c r="P25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5" t="s">
        <v>47</v>
      </c>
      <c r="R2505" t="s">
        <v>167</v>
      </c>
      <c r="S2505" s="1">
        <v>42557</v>
      </c>
      <c r="T2505" t="s">
        <v>174</v>
      </c>
      <c r="U2505" s="3">
        <v>2.4169</v>
      </c>
      <c r="V2505" s="2">
        <f>Tabela_padrão__GM_CONTAS_PAGAR_ABERTOS[[#This Row],[PTAX DESEMB]]*Tabela_padrão__GM_CONTAS_PAGAR_ABERTOS[[#This Row],[VALOR_DOCUM]]</f>
        <v>44669.000785999997</v>
      </c>
    </row>
    <row r="2506" spans="1:22" hidden="1" x14ac:dyDescent="0.2">
      <c r="A2506" t="s">
        <v>17</v>
      </c>
      <c r="B2506" t="s">
        <v>18</v>
      </c>
      <c r="C2506" s="1">
        <v>41613</v>
      </c>
      <c r="D2506" t="s">
        <v>60</v>
      </c>
      <c r="E2506">
        <v>13140001</v>
      </c>
      <c r="F2506" t="s">
        <v>185</v>
      </c>
      <c r="G2506" s="4">
        <v>43631</v>
      </c>
      <c r="H2506" t="s">
        <v>21</v>
      </c>
      <c r="I2506" s="2">
        <v>2129.6799999999998</v>
      </c>
      <c r="K2506" s="2">
        <v>2129.6799999999998</v>
      </c>
      <c r="L2506" s="3">
        <v>1</v>
      </c>
      <c r="M2506" s="2">
        <v>2129.6799999999998</v>
      </c>
      <c r="N2506" s="3">
        <f t="array" ref="N2506">$D$4</f>
        <v>3.55</v>
      </c>
      <c r="O2506" s="2">
        <f t="array" ref="O2506">IF(Tabela_padrão__GM_CONTAS_PAGAR_ABERTOS[[#This Row],[SIGLA_MOEDA]]="US$",Tabela_padrão__GM_CONTAS_PAGAR_ABERTOS[[#This Row],[VALOR_DOCUM]]*$D$4,Tabela_padrão__GM_CONTAS_PAGAR_ABERTOS[[#This Row],[SALDO_CONVERTIDO]])</f>
        <v>2129.6799999999998</v>
      </c>
      <c r="P25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6" t="s">
        <v>47</v>
      </c>
      <c r="R2506" t="s">
        <v>186</v>
      </c>
      <c r="S2506" s="1">
        <v>42557</v>
      </c>
      <c r="T2506" t="s">
        <v>187</v>
      </c>
      <c r="U2506" s="3">
        <v>2.3740000000000001</v>
      </c>
      <c r="V2506" s="2">
        <f>Tabela_padrão__GM_CONTAS_PAGAR_ABERTOS[[#This Row],[PTAX DESEMB]]*Tabela_padrão__GM_CONTAS_PAGAR_ABERTOS[[#This Row],[VALOR_DOCUM]]</f>
        <v>5055.8603199999998</v>
      </c>
    </row>
    <row r="2507" spans="1:22" hidden="1" x14ac:dyDescent="0.2">
      <c r="A2507" t="s">
        <v>17</v>
      </c>
      <c r="B2507" t="s">
        <v>18</v>
      </c>
      <c r="C2507" s="1">
        <v>41621</v>
      </c>
      <c r="D2507" t="s">
        <v>19</v>
      </c>
      <c r="E2507">
        <v>13140001</v>
      </c>
      <c r="F2507" t="s">
        <v>188</v>
      </c>
      <c r="G2507" s="4">
        <v>43631</v>
      </c>
      <c r="H2507" t="s">
        <v>21</v>
      </c>
      <c r="I2507" s="2">
        <v>3675</v>
      </c>
      <c r="K2507" s="2">
        <v>3675</v>
      </c>
      <c r="L2507" s="3">
        <v>1</v>
      </c>
      <c r="M2507" s="2">
        <v>3675</v>
      </c>
      <c r="N2507" s="3">
        <f t="array" ref="N2507">$D$4</f>
        <v>3.55</v>
      </c>
      <c r="O2507" s="2">
        <f t="array" ref="O2507">IF(Tabela_padrão__GM_CONTAS_PAGAR_ABERTOS[[#This Row],[SIGLA_MOEDA]]="US$",Tabela_padrão__GM_CONTAS_PAGAR_ABERTOS[[#This Row],[VALOR_DOCUM]]*$D$4,Tabela_padrão__GM_CONTAS_PAGAR_ABERTOS[[#This Row],[SALDO_CONVERTIDO]])</f>
        <v>3675</v>
      </c>
      <c r="P25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7" t="s">
        <v>47</v>
      </c>
      <c r="R2507" t="s">
        <v>189</v>
      </c>
      <c r="S2507" s="1">
        <v>42557</v>
      </c>
      <c r="T2507" t="s">
        <v>190</v>
      </c>
      <c r="U2507" s="3">
        <v>2.3338000000000001</v>
      </c>
      <c r="V2507" s="2">
        <f>Tabela_padrão__GM_CONTAS_PAGAR_ABERTOS[[#This Row],[PTAX DESEMB]]*Tabela_padrão__GM_CONTAS_PAGAR_ABERTOS[[#This Row],[VALOR_DOCUM]]</f>
        <v>8576.7150000000001</v>
      </c>
    </row>
    <row r="2508" spans="1:22" hidden="1" x14ac:dyDescent="0.2">
      <c r="A2508" t="s">
        <v>17</v>
      </c>
      <c r="B2508" t="s">
        <v>25</v>
      </c>
      <c r="C2508" s="1">
        <v>41893</v>
      </c>
      <c r="D2508" t="s">
        <v>19</v>
      </c>
      <c r="E2508">
        <v>19105002</v>
      </c>
      <c r="F2508" t="s">
        <v>2070</v>
      </c>
      <c r="G2508" s="4">
        <v>43631</v>
      </c>
      <c r="H2508" t="s">
        <v>21</v>
      </c>
      <c r="I2508" s="2">
        <v>47812.5</v>
      </c>
      <c r="K2508" s="2">
        <v>47812.5</v>
      </c>
      <c r="L2508" s="3">
        <v>1</v>
      </c>
      <c r="M2508" s="2">
        <v>47812.5</v>
      </c>
      <c r="N2508" s="3">
        <f t="array" ref="N2508">$D$4</f>
        <v>3.55</v>
      </c>
      <c r="O2508" s="2">
        <f t="array" ref="O2508">IF(Tabela_padrão__GM_CONTAS_PAGAR_ABERTOS[[#This Row],[SIGLA_MOEDA]]="US$",Tabela_padrão__GM_CONTAS_PAGAR_ABERTOS[[#This Row],[VALOR_DOCUM]]*$D$4,Tabela_padrão__GM_CONTAS_PAGAR_ABERTOS[[#This Row],[SALDO_CONVERTIDO]])</f>
        <v>47812.5</v>
      </c>
      <c r="P25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8" t="s">
        <v>22</v>
      </c>
      <c r="R2508" t="s">
        <v>2071</v>
      </c>
      <c r="S2508" s="1">
        <v>42557</v>
      </c>
      <c r="T2508" t="s">
        <v>2072</v>
      </c>
      <c r="U2508" s="3">
        <v>2.2967</v>
      </c>
      <c r="V2508" s="2">
        <f>Tabela_padrão__GM_CONTAS_PAGAR_ABERTOS[[#This Row],[PTAX DESEMB]]*Tabela_padrão__GM_CONTAS_PAGAR_ABERTOS[[#This Row],[VALOR_DOCUM]]</f>
        <v>109810.96875</v>
      </c>
    </row>
    <row r="2509" spans="1:22" hidden="1" x14ac:dyDescent="0.2">
      <c r="A2509" t="s">
        <v>17</v>
      </c>
      <c r="B2509" t="s">
        <v>25</v>
      </c>
      <c r="C2509" s="1">
        <v>41893</v>
      </c>
      <c r="D2509" t="s">
        <v>19</v>
      </c>
      <c r="E2509">
        <v>13140001</v>
      </c>
      <c r="F2509" t="s">
        <v>2070</v>
      </c>
      <c r="G2509" s="4">
        <v>43631</v>
      </c>
      <c r="H2509" t="s">
        <v>21</v>
      </c>
      <c r="I2509" s="2">
        <v>8728.4699999999993</v>
      </c>
      <c r="K2509" s="2">
        <v>8728.4699999999993</v>
      </c>
      <c r="L2509" s="3">
        <v>1</v>
      </c>
      <c r="M2509" s="2">
        <v>8728.4699999999993</v>
      </c>
      <c r="N2509" s="3">
        <f t="array" ref="N2509">$D$4</f>
        <v>3.55</v>
      </c>
      <c r="O2509" s="2">
        <f t="array" ref="O2509">IF(Tabela_padrão__GM_CONTAS_PAGAR_ABERTOS[[#This Row],[SIGLA_MOEDA]]="US$",Tabela_padrão__GM_CONTAS_PAGAR_ABERTOS[[#This Row],[VALOR_DOCUM]]*$D$4,Tabela_padrão__GM_CONTAS_PAGAR_ABERTOS[[#This Row],[SALDO_CONVERTIDO]])</f>
        <v>8728.4699999999993</v>
      </c>
      <c r="P25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09" t="s">
        <v>47</v>
      </c>
      <c r="R2509" t="s">
        <v>2071</v>
      </c>
      <c r="S2509" s="1">
        <v>42557</v>
      </c>
      <c r="T2509" t="s">
        <v>2075</v>
      </c>
      <c r="U2509" s="3">
        <v>2.2967</v>
      </c>
      <c r="V2509" s="2">
        <f>Tabela_padrão__GM_CONTAS_PAGAR_ABERTOS[[#This Row],[PTAX DESEMB]]*Tabela_padrão__GM_CONTAS_PAGAR_ABERTOS[[#This Row],[VALOR_DOCUM]]</f>
        <v>20046.677048999998</v>
      </c>
    </row>
    <row r="2510" spans="1:22" hidden="1" x14ac:dyDescent="0.2">
      <c r="A2510" t="s">
        <v>17</v>
      </c>
      <c r="B2510" t="s">
        <v>18</v>
      </c>
      <c r="C2510" s="1">
        <v>41621</v>
      </c>
      <c r="D2510" t="s">
        <v>19</v>
      </c>
      <c r="E2510">
        <v>19105002</v>
      </c>
      <c r="F2510" t="s">
        <v>188</v>
      </c>
      <c r="G2510" s="4">
        <v>43631</v>
      </c>
      <c r="H2510" t="s">
        <v>21</v>
      </c>
      <c r="I2510" s="2">
        <v>52500</v>
      </c>
      <c r="K2510" s="2">
        <v>52500</v>
      </c>
      <c r="L2510" s="3">
        <v>1</v>
      </c>
      <c r="M2510" s="2">
        <v>52500</v>
      </c>
      <c r="N2510" s="3">
        <f t="array" ref="N2510">$D$4</f>
        <v>3.55</v>
      </c>
      <c r="O2510" s="2">
        <f t="array" ref="O2510">IF(Tabela_padrão__GM_CONTAS_PAGAR_ABERTOS[[#This Row],[SIGLA_MOEDA]]="US$",Tabela_padrão__GM_CONTAS_PAGAR_ABERTOS[[#This Row],[VALOR_DOCUM]]*$D$4,Tabela_padrão__GM_CONTAS_PAGAR_ABERTOS[[#This Row],[SALDO_CONVERTIDO]])</f>
        <v>52500</v>
      </c>
      <c r="P25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0" t="s">
        <v>22</v>
      </c>
      <c r="R2510" t="s">
        <v>189</v>
      </c>
      <c r="S2510" s="1">
        <v>42557</v>
      </c>
      <c r="T2510" t="s">
        <v>2770</v>
      </c>
      <c r="U2510" s="3">
        <v>2.3338000000000001</v>
      </c>
      <c r="V2510" s="2">
        <f>Tabela_padrão__GM_CONTAS_PAGAR_ABERTOS[[#This Row],[PTAX DESEMB]]*Tabela_padrão__GM_CONTAS_PAGAR_ABERTOS[[#This Row],[VALOR_DOCUM]]</f>
        <v>122524.5</v>
      </c>
    </row>
    <row r="2511" spans="1:22" hidden="1" x14ac:dyDescent="0.2">
      <c r="A2511" t="s">
        <v>17</v>
      </c>
      <c r="B2511" t="s">
        <v>18</v>
      </c>
      <c r="C2511" s="1">
        <v>42214</v>
      </c>
      <c r="D2511" t="s">
        <v>263</v>
      </c>
      <c r="E2511">
        <v>13140003</v>
      </c>
      <c r="F2511" t="s">
        <v>344</v>
      </c>
      <c r="G2511" s="4">
        <v>43631</v>
      </c>
      <c r="H2511" t="s">
        <v>66</v>
      </c>
      <c r="I2511" s="2">
        <v>385875</v>
      </c>
      <c r="K2511" s="2">
        <v>385875</v>
      </c>
      <c r="L2511" s="3">
        <v>3.2904</v>
      </c>
      <c r="M2511" s="2">
        <v>1269683.1000000001</v>
      </c>
      <c r="N2511" s="3">
        <f t="array" ref="N2511">$D$4</f>
        <v>3.55</v>
      </c>
      <c r="O2511" s="2">
        <f t="array" ref="O2511">IF(Tabela_padrão__GM_CONTAS_PAGAR_ABERTOS[[#This Row],[SIGLA_MOEDA]]="US$",Tabela_padrão__GM_CONTAS_PAGAR_ABERTOS[[#This Row],[VALOR_DOCUM]]*$D$4,Tabela_padrão__GM_CONTAS_PAGAR_ABERTOS[[#This Row],[SALDO_CONVERTIDO]])</f>
        <v>1369856.25</v>
      </c>
      <c r="P2511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511" t="s">
        <v>268</v>
      </c>
      <c r="R2511" t="s">
        <v>345</v>
      </c>
      <c r="S2511" s="1">
        <v>42557</v>
      </c>
      <c r="T2511" t="s">
        <v>3574</v>
      </c>
      <c r="U2511" s="3">
        <v>3.3815</v>
      </c>
      <c r="V2511" s="2">
        <f>Tabela_padrão__GM_CONTAS_PAGAR_ABERTOS[[#This Row],[PTAX DESEMB]]*Tabela_padrão__GM_CONTAS_PAGAR_ABERTOS[[#This Row],[VALOR_DOCUM]]</f>
        <v>1304836.3125</v>
      </c>
    </row>
    <row r="2512" spans="1:22" hidden="1" x14ac:dyDescent="0.2">
      <c r="A2512" t="s">
        <v>17</v>
      </c>
      <c r="B2512" t="s">
        <v>18</v>
      </c>
      <c r="C2512" s="1">
        <v>42283</v>
      </c>
      <c r="D2512" t="s">
        <v>263</v>
      </c>
      <c r="E2512">
        <v>13140003</v>
      </c>
      <c r="F2512" t="s">
        <v>372</v>
      </c>
      <c r="G2512" s="4">
        <v>43631</v>
      </c>
      <c r="H2512" t="s">
        <v>66</v>
      </c>
      <c r="I2512" s="2">
        <v>128625</v>
      </c>
      <c r="K2512" s="2">
        <v>128625</v>
      </c>
      <c r="L2512" s="3">
        <v>3.2904</v>
      </c>
      <c r="M2512" s="2">
        <v>423227.7</v>
      </c>
      <c r="N2512" s="3">
        <f t="array" ref="N2512">$D$4</f>
        <v>3.55</v>
      </c>
      <c r="O2512" s="2">
        <f t="array" ref="O2512">IF(Tabela_padrão__GM_CONTAS_PAGAR_ABERTOS[[#This Row],[SIGLA_MOEDA]]="US$",Tabela_padrão__GM_CONTAS_PAGAR_ABERTOS[[#This Row],[VALOR_DOCUM]]*$D$4,Tabela_padrão__GM_CONTAS_PAGAR_ABERTOS[[#This Row],[SALDO_CONVERTIDO]])</f>
        <v>456618.75</v>
      </c>
      <c r="P2512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2512" t="s">
        <v>268</v>
      </c>
      <c r="R2512" t="s">
        <v>373</v>
      </c>
      <c r="S2512" s="1">
        <v>42557</v>
      </c>
      <c r="T2512" t="s">
        <v>3588</v>
      </c>
      <c r="U2512" s="3">
        <v>3.9140999999999999</v>
      </c>
      <c r="V2512" s="2">
        <f>Tabela_padrão__GM_CONTAS_PAGAR_ABERTOS[[#This Row],[PTAX DESEMB]]*Tabela_padrão__GM_CONTAS_PAGAR_ABERTOS[[#This Row],[VALOR_DOCUM]]</f>
        <v>503451.11249999999</v>
      </c>
    </row>
    <row r="2513" spans="1:22" hidden="1" x14ac:dyDescent="0.2">
      <c r="A2513" t="s">
        <v>17</v>
      </c>
      <c r="B2513" t="s">
        <v>18</v>
      </c>
      <c r="C2513" s="1">
        <v>41592</v>
      </c>
      <c r="D2513" t="s">
        <v>19</v>
      </c>
      <c r="E2513">
        <v>13140001</v>
      </c>
      <c r="F2513" t="s">
        <v>182</v>
      </c>
      <c r="G2513" s="4">
        <v>43631</v>
      </c>
      <c r="H2513" t="s">
        <v>21</v>
      </c>
      <c r="I2513" s="2">
        <v>10354.92</v>
      </c>
      <c r="K2513" s="2">
        <v>10354.92</v>
      </c>
      <c r="L2513" s="3">
        <v>1</v>
      </c>
      <c r="M2513" s="2">
        <v>10354.92</v>
      </c>
      <c r="N2513" s="3">
        <f t="array" ref="N2513">$D$4</f>
        <v>3.55</v>
      </c>
      <c r="O2513" s="2">
        <f t="array" ref="O2513">IF(Tabela_padrão__GM_CONTAS_PAGAR_ABERTOS[[#This Row],[SIGLA_MOEDA]]="US$",Tabela_padrão__GM_CONTAS_PAGAR_ABERTOS[[#This Row],[VALOR_DOCUM]]*$D$4,Tabela_padrão__GM_CONTAS_PAGAR_ABERTOS[[#This Row],[SALDO_CONVERTIDO]])</f>
        <v>10354.92</v>
      </c>
      <c r="P25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3" t="s">
        <v>47</v>
      </c>
      <c r="R2513" t="s">
        <v>183</v>
      </c>
      <c r="S2513" s="1">
        <v>42557</v>
      </c>
      <c r="T2513" t="s">
        <v>4190</v>
      </c>
      <c r="U2513" s="3">
        <v>2.3233999999999999</v>
      </c>
      <c r="V2513" s="2">
        <f>Tabela_padrão__GM_CONTAS_PAGAR_ABERTOS[[#This Row],[PTAX DESEMB]]*Tabela_padrão__GM_CONTAS_PAGAR_ABERTOS[[#This Row],[VALOR_DOCUM]]</f>
        <v>24058.621127999999</v>
      </c>
    </row>
    <row r="2514" spans="1:22" hidden="1" x14ac:dyDescent="0.2">
      <c r="A2514" t="s">
        <v>17</v>
      </c>
      <c r="B2514" t="s">
        <v>18</v>
      </c>
      <c r="C2514" s="1">
        <v>41613</v>
      </c>
      <c r="D2514" t="s">
        <v>60</v>
      </c>
      <c r="E2514">
        <v>19105002</v>
      </c>
      <c r="F2514" t="s">
        <v>185</v>
      </c>
      <c r="G2514" s="4">
        <v>43631</v>
      </c>
      <c r="H2514" t="s">
        <v>21</v>
      </c>
      <c r="I2514" s="2">
        <v>60000</v>
      </c>
      <c r="K2514" s="2">
        <v>60000</v>
      </c>
      <c r="L2514" s="3">
        <v>1</v>
      </c>
      <c r="M2514" s="2">
        <v>60000</v>
      </c>
      <c r="N2514" s="3">
        <f t="array" ref="N2514">$D$4</f>
        <v>3.55</v>
      </c>
      <c r="O2514" s="2">
        <f t="array" ref="O2514">IF(Tabela_padrão__GM_CONTAS_PAGAR_ABERTOS[[#This Row],[SIGLA_MOEDA]]="US$",Tabela_padrão__GM_CONTAS_PAGAR_ABERTOS[[#This Row],[VALOR_DOCUM]]*$D$4,Tabela_padrão__GM_CONTAS_PAGAR_ABERTOS[[#This Row],[SALDO_CONVERTIDO]])</f>
        <v>60000</v>
      </c>
      <c r="P25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4" t="s">
        <v>62</v>
      </c>
      <c r="R2514" t="s">
        <v>186</v>
      </c>
      <c r="S2514" s="1">
        <v>42557</v>
      </c>
      <c r="T2514" t="s">
        <v>4191</v>
      </c>
      <c r="U2514" s="3">
        <v>2.3740000000000001</v>
      </c>
      <c r="V2514" s="2">
        <f>Tabela_padrão__GM_CONTAS_PAGAR_ABERTOS[[#This Row],[PTAX DESEMB]]*Tabela_padrão__GM_CONTAS_PAGAR_ABERTOS[[#This Row],[VALOR_DOCUM]]</f>
        <v>142440</v>
      </c>
    </row>
    <row r="2515" spans="1:22" hidden="1" x14ac:dyDescent="0.2">
      <c r="A2515" t="s">
        <v>45</v>
      </c>
      <c r="B2515" t="s">
        <v>18</v>
      </c>
      <c r="C2515" s="1">
        <v>41823</v>
      </c>
      <c r="D2515" t="s">
        <v>72</v>
      </c>
      <c r="E2515">
        <v>19105002</v>
      </c>
      <c r="F2515" t="s">
        <v>233</v>
      </c>
      <c r="G2515" s="4">
        <v>43631</v>
      </c>
      <c r="H2515" t="s">
        <v>21</v>
      </c>
      <c r="I2515" s="2">
        <v>14210.53</v>
      </c>
      <c r="K2515" s="2">
        <v>14210.53</v>
      </c>
      <c r="L2515" s="3">
        <v>1</v>
      </c>
      <c r="M2515" s="2">
        <v>14210.53</v>
      </c>
      <c r="N2515" s="3">
        <f t="array" ref="N2515">$D$4</f>
        <v>3.55</v>
      </c>
      <c r="O2515" s="2">
        <f t="array" ref="O2515">IF(Tabela_padrão__GM_CONTAS_PAGAR_ABERTOS[[#This Row],[SIGLA_MOEDA]]="US$",Tabela_padrão__GM_CONTAS_PAGAR_ABERTOS[[#This Row],[VALOR_DOCUM]]*$D$4,Tabela_padrão__GM_CONTAS_PAGAR_ABERTOS[[#This Row],[SALDO_CONVERTIDO]])</f>
        <v>14210.53</v>
      </c>
      <c r="P25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5" t="s">
        <v>196</v>
      </c>
      <c r="R2515" t="s">
        <v>234</v>
      </c>
      <c r="S2515" s="1">
        <v>42557</v>
      </c>
      <c r="T2515" t="s">
        <v>4219</v>
      </c>
      <c r="U2515" s="3">
        <v>2.2134</v>
      </c>
      <c r="V2515" s="2">
        <f>Tabela_padrão__GM_CONTAS_PAGAR_ABERTOS[[#This Row],[PTAX DESEMB]]*Tabela_padrão__GM_CONTAS_PAGAR_ABERTOS[[#This Row],[VALOR_DOCUM]]</f>
        <v>31453.587102000001</v>
      </c>
    </row>
    <row r="2516" spans="1:22" hidden="1" x14ac:dyDescent="0.2">
      <c r="A2516" t="s">
        <v>17</v>
      </c>
      <c r="B2516" t="s">
        <v>18</v>
      </c>
      <c r="C2516" s="1">
        <v>41592</v>
      </c>
      <c r="D2516" t="s">
        <v>19</v>
      </c>
      <c r="E2516">
        <v>19105002</v>
      </c>
      <c r="F2516" t="s">
        <v>182</v>
      </c>
      <c r="G2516" s="4">
        <v>43631</v>
      </c>
      <c r="H2516" t="s">
        <v>21</v>
      </c>
      <c r="I2516" s="2">
        <v>147927.45000000001</v>
      </c>
      <c r="K2516" s="2">
        <v>147927.45000000001</v>
      </c>
      <c r="L2516" s="3">
        <v>1</v>
      </c>
      <c r="M2516" s="2">
        <v>147927.45000000001</v>
      </c>
      <c r="N2516" s="3">
        <f t="array" ref="N2516">$D$4</f>
        <v>3.55</v>
      </c>
      <c r="O2516" s="2">
        <f t="array" ref="O2516">IF(Tabela_padrão__GM_CONTAS_PAGAR_ABERTOS[[#This Row],[SIGLA_MOEDA]]="US$",Tabela_padrão__GM_CONTAS_PAGAR_ABERTOS[[#This Row],[VALOR_DOCUM]]*$D$4,Tabela_padrão__GM_CONTAS_PAGAR_ABERTOS[[#This Row],[SALDO_CONVERTIDO]])</f>
        <v>147927.45000000001</v>
      </c>
      <c r="P25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6" t="s">
        <v>22</v>
      </c>
      <c r="R2516" t="s">
        <v>183</v>
      </c>
      <c r="S2516" s="1">
        <v>42557</v>
      </c>
      <c r="T2516" t="s">
        <v>4909</v>
      </c>
      <c r="U2516" s="3">
        <v>2.3233999999999999</v>
      </c>
      <c r="V2516" s="2">
        <f>Tabela_padrão__GM_CONTAS_PAGAR_ABERTOS[[#This Row],[PTAX DESEMB]]*Tabela_padrão__GM_CONTAS_PAGAR_ABERTOS[[#This Row],[VALOR_DOCUM]]</f>
        <v>343694.63733</v>
      </c>
    </row>
    <row r="2517" spans="1:22" hidden="1" x14ac:dyDescent="0.2">
      <c r="A2517" t="s">
        <v>262</v>
      </c>
      <c r="B2517" t="s">
        <v>18</v>
      </c>
      <c r="C2517" s="1">
        <v>42023</v>
      </c>
      <c r="D2517" t="s">
        <v>263</v>
      </c>
      <c r="E2517">
        <v>13140003</v>
      </c>
      <c r="F2517" t="s">
        <v>264</v>
      </c>
      <c r="G2517" s="4">
        <v>43631</v>
      </c>
      <c r="H2517" t="s">
        <v>66</v>
      </c>
      <c r="I2517" s="2">
        <v>442361.11</v>
      </c>
      <c r="K2517" s="2">
        <v>442361.11</v>
      </c>
      <c r="L2517" s="3">
        <v>3.2904</v>
      </c>
      <c r="M2517" s="2">
        <v>1455544.9963440001</v>
      </c>
      <c r="N2517" s="3">
        <f t="array" ref="N2517">$D$4</f>
        <v>3.55</v>
      </c>
      <c r="O2517" s="2">
        <f t="array" ref="O2517">IF(Tabela_padrão__GM_CONTAS_PAGAR_ABERTOS[[#This Row],[SIGLA_MOEDA]]="US$",Tabela_padrão__GM_CONTAS_PAGAR_ABERTOS[[#This Row],[VALOR_DOCUM]]*$D$4,Tabela_padrão__GM_CONTAS_PAGAR_ABERTOS[[#This Row],[SALDO_CONVERTIDO]])</f>
        <v>1570381.9404999998</v>
      </c>
      <c r="P2517" s="5">
        <f>(Tabela_padrão__GM_CONTAS_PAGAR_ABERTOS[[#This Row],[Saldo Projetado]]-Tabela_padrão__GM_CONTAS_PAGAR_ABERTOS[[#This Row],[SALDO_CONVERTIDO]])/Tabela_padrão__GM_CONTAS_PAGAR_ABERTOS[[#This Row],[Saldo Projetado]]</f>
        <v>7.3126760563380092E-2</v>
      </c>
      <c r="Q2517" t="s">
        <v>268</v>
      </c>
      <c r="R2517" t="s">
        <v>266</v>
      </c>
      <c r="S2517" s="1">
        <v>42557</v>
      </c>
      <c r="T2517" t="s">
        <v>4956</v>
      </c>
      <c r="U2517" s="3">
        <v>2.6193</v>
      </c>
      <c r="V2517" s="2">
        <f>Tabela_padrão__GM_CONTAS_PAGAR_ABERTOS[[#This Row],[PTAX DESEMB]]*Tabela_padrão__GM_CONTAS_PAGAR_ABERTOS[[#This Row],[VALOR_DOCUM]]</f>
        <v>1158676.455423</v>
      </c>
    </row>
    <row r="2518" spans="1:22" hidden="1" x14ac:dyDescent="0.2">
      <c r="A2518" t="s">
        <v>17</v>
      </c>
      <c r="B2518" t="s">
        <v>18</v>
      </c>
      <c r="C2518" s="1">
        <v>41508</v>
      </c>
      <c r="D2518" t="s">
        <v>60</v>
      </c>
      <c r="E2518">
        <v>19105002</v>
      </c>
      <c r="F2518" t="s">
        <v>166</v>
      </c>
      <c r="G2518" s="4">
        <v>43631</v>
      </c>
      <c r="H2518" t="s">
        <v>21</v>
      </c>
      <c r="I2518" s="2">
        <v>202500</v>
      </c>
      <c r="K2518" s="2">
        <v>202500</v>
      </c>
      <c r="L2518" s="3">
        <v>1</v>
      </c>
      <c r="M2518" s="2">
        <v>202500</v>
      </c>
      <c r="N2518" s="3">
        <f t="array" ref="N2518">$D$4</f>
        <v>3.55</v>
      </c>
      <c r="O2518" s="2">
        <f t="array" ref="O2518">IF(Tabela_padrão__GM_CONTAS_PAGAR_ABERTOS[[#This Row],[SIGLA_MOEDA]]="US$",Tabela_padrão__GM_CONTAS_PAGAR_ABERTOS[[#This Row],[VALOR_DOCUM]]*$D$4,Tabela_padrão__GM_CONTAS_PAGAR_ABERTOS[[#This Row],[SALDO_CONVERTIDO]])</f>
        <v>202500</v>
      </c>
      <c r="P25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8" t="s">
        <v>62</v>
      </c>
      <c r="R2518" t="s">
        <v>167</v>
      </c>
      <c r="S2518" s="1">
        <v>42557</v>
      </c>
      <c r="T2518" t="s">
        <v>5590</v>
      </c>
      <c r="U2518" s="3">
        <v>2.4169</v>
      </c>
      <c r="V2518" s="2">
        <f>Tabela_padrão__GM_CONTAS_PAGAR_ABERTOS[[#This Row],[PTAX DESEMB]]*Tabela_padrão__GM_CONTAS_PAGAR_ABERTOS[[#This Row],[VALOR_DOCUM]]</f>
        <v>489422.25</v>
      </c>
    </row>
    <row r="2519" spans="1:22" hidden="1" x14ac:dyDescent="0.2">
      <c r="A2519" t="s">
        <v>45</v>
      </c>
      <c r="B2519" t="s">
        <v>18</v>
      </c>
      <c r="C2519" s="1">
        <v>41823</v>
      </c>
      <c r="D2519" t="s">
        <v>72</v>
      </c>
      <c r="E2519">
        <v>13140001</v>
      </c>
      <c r="F2519" t="s">
        <v>233</v>
      </c>
      <c r="G2519" s="4">
        <v>43631</v>
      </c>
      <c r="H2519" t="s">
        <v>21</v>
      </c>
      <c r="I2519" s="2">
        <v>113.34</v>
      </c>
      <c r="K2519" s="2">
        <v>113.34</v>
      </c>
      <c r="L2519" s="3">
        <v>1</v>
      </c>
      <c r="M2519" s="2">
        <v>113.34</v>
      </c>
      <c r="N2519" s="3">
        <f t="array" ref="N2519">$D$4</f>
        <v>3.55</v>
      </c>
      <c r="O2519" s="2">
        <f t="array" ref="O2519">IF(Tabela_padrão__GM_CONTAS_PAGAR_ABERTOS[[#This Row],[SIGLA_MOEDA]]="US$",Tabela_padrão__GM_CONTAS_PAGAR_ABERTOS[[#This Row],[VALOR_DOCUM]]*$D$4,Tabela_padrão__GM_CONTAS_PAGAR_ABERTOS[[#This Row],[SALDO_CONVERTIDO]])</f>
        <v>113.34</v>
      </c>
      <c r="P25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19" t="s">
        <v>47</v>
      </c>
      <c r="R2519" t="s">
        <v>234</v>
      </c>
      <c r="S2519" s="1">
        <v>42557</v>
      </c>
      <c r="T2519" t="s">
        <v>5620</v>
      </c>
      <c r="U2519" s="3">
        <v>2.2134</v>
      </c>
      <c r="V2519" s="2">
        <f>Tabela_padrão__GM_CONTAS_PAGAR_ABERTOS[[#This Row],[PTAX DESEMB]]*Tabela_padrão__GM_CONTAS_PAGAR_ABERTOS[[#This Row],[VALOR_DOCUM]]</f>
        <v>250.86675600000001</v>
      </c>
    </row>
    <row r="2520" spans="1:22" hidden="1" x14ac:dyDescent="0.2">
      <c r="A2520" t="s">
        <v>17</v>
      </c>
      <c r="B2520" t="s">
        <v>18</v>
      </c>
      <c r="C2520" s="1">
        <v>42277</v>
      </c>
      <c r="D2520" t="s">
        <v>60</v>
      </c>
      <c r="E2520">
        <v>19105002</v>
      </c>
      <c r="F2520" t="s">
        <v>365</v>
      </c>
      <c r="G2520" s="4">
        <v>43656</v>
      </c>
      <c r="H2520" t="s">
        <v>21</v>
      </c>
      <c r="I2520" s="2">
        <v>9113.31</v>
      </c>
      <c r="K2520" s="2">
        <v>9113.31</v>
      </c>
      <c r="L2520" s="3">
        <v>1</v>
      </c>
      <c r="M2520" s="2">
        <v>9113.31</v>
      </c>
      <c r="N2520" s="3">
        <f t="array" ref="N2520">$D$4</f>
        <v>3.55</v>
      </c>
      <c r="O2520" s="2">
        <f t="array" ref="O2520">IF(Tabela_padrão__GM_CONTAS_PAGAR_ABERTOS[[#This Row],[SIGLA_MOEDA]]="US$",Tabela_padrão__GM_CONTAS_PAGAR_ABERTOS[[#This Row],[VALOR_DOCUM]]*$D$4,Tabela_padrão__GM_CONTAS_PAGAR_ABERTOS[[#This Row],[SALDO_CONVERTIDO]])</f>
        <v>9113.31</v>
      </c>
      <c r="P25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0" t="s">
        <v>62</v>
      </c>
      <c r="R2520" t="s">
        <v>366</v>
      </c>
      <c r="S2520" s="1">
        <v>42557</v>
      </c>
      <c r="T2520" t="s">
        <v>2879</v>
      </c>
      <c r="U2520" s="3">
        <v>4.1172000000000004</v>
      </c>
      <c r="V2520" s="2">
        <f>Tabela_padrão__GM_CONTAS_PAGAR_ABERTOS[[#This Row],[PTAX DESEMB]]*Tabela_padrão__GM_CONTAS_PAGAR_ABERTOS[[#This Row],[VALOR_DOCUM]]</f>
        <v>37521.319931999999</v>
      </c>
    </row>
    <row r="2521" spans="1:22" hidden="1" x14ac:dyDescent="0.2">
      <c r="A2521" t="s">
        <v>17</v>
      </c>
      <c r="B2521" t="s">
        <v>18</v>
      </c>
      <c r="C2521" s="1">
        <v>42249</v>
      </c>
      <c r="D2521" t="s">
        <v>19</v>
      </c>
      <c r="E2521">
        <v>19105002</v>
      </c>
      <c r="F2521" t="s">
        <v>445</v>
      </c>
      <c r="G2521" s="4">
        <v>43661</v>
      </c>
      <c r="H2521" t="s">
        <v>21</v>
      </c>
      <c r="I2521" s="2">
        <v>360000</v>
      </c>
      <c r="K2521" s="2">
        <v>360000</v>
      </c>
      <c r="L2521" s="3">
        <v>1</v>
      </c>
      <c r="M2521" s="2">
        <v>360000</v>
      </c>
      <c r="N2521" s="3">
        <f t="array" ref="N2521">$D$4</f>
        <v>3.55</v>
      </c>
      <c r="O2521" s="2">
        <f t="array" ref="O2521">IF(Tabela_padrão__GM_CONTAS_PAGAR_ABERTOS[[#This Row],[SIGLA_MOEDA]]="US$",Tabela_padrão__GM_CONTAS_PAGAR_ABERTOS[[#This Row],[VALOR_DOCUM]]*$D$4,Tabela_padrão__GM_CONTAS_PAGAR_ABERTOS[[#This Row],[SALDO_CONVERTIDO]])</f>
        <v>360000</v>
      </c>
      <c r="P25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1" t="s">
        <v>22</v>
      </c>
      <c r="R2521" t="s">
        <v>446</v>
      </c>
      <c r="S2521" s="1">
        <v>42557</v>
      </c>
      <c r="T2521" t="s">
        <v>1371</v>
      </c>
      <c r="U2521" s="3">
        <v>3.6724999999999999</v>
      </c>
      <c r="V2521" s="2">
        <f>Tabela_padrão__GM_CONTAS_PAGAR_ABERTOS[[#This Row],[PTAX DESEMB]]*Tabela_padrão__GM_CONTAS_PAGAR_ABERTOS[[#This Row],[VALOR_DOCUM]]</f>
        <v>1322100</v>
      </c>
    </row>
    <row r="2522" spans="1:22" hidden="1" x14ac:dyDescent="0.2">
      <c r="A2522" t="s">
        <v>17</v>
      </c>
      <c r="B2522" t="s">
        <v>18</v>
      </c>
      <c r="C2522" s="1">
        <v>42249</v>
      </c>
      <c r="D2522" t="s">
        <v>19</v>
      </c>
      <c r="E2522">
        <v>13140001</v>
      </c>
      <c r="F2522" t="s">
        <v>2180</v>
      </c>
      <c r="G2522" s="4">
        <v>43661</v>
      </c>
      <c r="H2522" t="s">
        <v>21</v>
      </c>
      <c r="I2522" s="2">
        <v>50617.72</v>
      </c>
      <c r="K2522" s="2">
        <v>50617.72</v>
      </c>
      <c r="L2522" s="3">
        <v>1</v>
      </c>
      <c r="M2522" s="2">
        <v>50617.72</v>
      </c>
      <c r="N2522" s="3">
        <f t="array" ref="N2522">$D$4</f>
        <v>3.55</v>
      </c>
      <c r="O2522" s="2">
        <f t="array" ref="O2522">IF(Tabela_padrão__GM_CONTAS_PAGAR_ABERTOS[[#This Row],[SIGLA_MOEDA]]="US$",Tabela_padrão__GM_CONTAS_PAGAR_ABERTOS[[#This Row],[VALOR_DOCUM]]*$D$4,Tabela_padrão__GM_CONTAS_PAGAR_ABERTOS[[#This Row],[SALDO_CONVERTIDO]])</f>
        <v>50617.72</v>
      </c>
      <c r="P25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2" t="s">
        <v>47</v>
      </c>
      <c r="R2522" t="s">
        <v>446</v>
      </c>
      <c r="S2522" s="1">
        <v>42557</v>
      </c>
      <c r="T2522" t="s">
        <v>2184</v>
      </c>
      <c r="U2522" s="3">
        <v>3.6724999999999999</v>
      </c>
      <c r="V2522" s="2">
        <f>Tabela_padrão__GM_CONTAS_PAGAR_ABERTOS[[#This Row],[PTAX DESEMB]]*Tabela_padrão__GM_CONTAS_PAGAR_ABERTOS[[#This Row],[VALOR_DOCUM]]</f>
        <v>185893.57670000001</v>
      </c>
    </row>
    <row r="2523" spans="1:22" hidden="1" x14ac:dyDescent="0.2">
      <c r="A2523" t="s">
        <v>45</v>
      </c>
      <c r="B2523" t="s">
        <v>18</v>
      </c>
      <c r="C2523" s="1">
        <v>41820</v>
      </c>
      <c r="D2523" t="s">
        <v>72</v>
      </c>
      <c r="E2523">
        <v>13140001</v>
      </c>
      <c r="F2523" t="s">
        <v>233</v>
      </c>
      <c r="G2523" s="4">
        <v>43661</v>
      </c>
      <c r="H2523" t="s">
        <v>21</v>
      </c>
      <c r="I2523" s="2">
        <v>48.06</v>
      </c>
      <c r="K2523" s="2">
        <v>48.06</v>
      </c>
      <c r="L2523" s="3">
        <v>1</v>
      </c>
      <c r="M2523" s="2">
        <v>48.06</v>
      </c>
      <c r="N2523" s="3">
        <f t="array" ref="N2523">$D$4</f>
        <v>3.55</v>
      </c>
      <c r="O2523" s="2">
        <f t="array" ref="O2523">IF(Tabela_padrão__GM_CONTAS_PAGAR_ABERTOS[[#This Row],[SIGLA_MOEDA]]="US$",Tabela_padrão__GM_CONTAS_PAGAR_ABERTOS[[#This Row],[VALOR_DOCUM]]*$D$4,Tabela_padrão__GM_CONTAS_PAGAR_ABERTOS[[#This Row],[SALDO_CONVERTIDO]])</f>
        <v>48.06</v>
      </c>
      <c r="P25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3" t="s">
        <v>47</v>
      </c>
      <c r="R2523" t="s">
        <v>234</v>
      </c>
      <c r="S2523" s="1">
        <v>42557</v>
      </c>
      <c r="T2523" t="s">
        <v>2802</v>
      </c>
      <c r="U2523" s="3">
        <v>2.1974999999999998</v>
      </c>
      <c r="V2523" s="2">
        <f>Tabela_padrão__GM_CONTAS_PAGAR_ABERTOS[[#This Row],[PTAX DESEMB]]*Tabela_padrão__GM_CONTAS_PAGAR_ABERTOS[[#This Row],[VALOR_DOCUM]]</f>
        <v>105.61184999999999</v>
      </c>
    </row>
    <row r="2524" spans="1:22" hidden="1" x14ac:dyDescent="0.2">
      <c r="A2524" t="s">
        <v>45</v>
      </c>
      <c r="B2524" t="s">
        <v>18</v>
      </c>
      <c r="C2524" s="1">
        <v>41823</v>
      </c>
      <c r="D2524" t="s">
        <v>72</v>
      </c>
      <c r="E2524">
        <v>19105002</v>
      </c>
      <c r="F2524" t="s">
        <v>233</v>
      </c>
      <c r="G2524" s="4">
        <v>43661</v>
      </c>
      <c r="H2524" t="s">
        <v>21</v>
      </c>
      <c r="I2524" s="2">
        <v>14210.53</v>
      </c>
      <c r="K2524" s="2">
        <v>14210.53</v>
      </c>
      <c r="L2524" s="3">
        <v>1</v>
      </c>
      <c r="M2524" s="2">
        <v>14210.53</v>
      </c>
      <c r="N2524" s="3">
        <f t="array" ref="N2524">$D$4</f>
        <v>3.55</v>
      </c>
      <c r="O2524" s="2">
        <f t="array" ref="O2524">IF(Tabela_padrão__GM_CONTAS_PAGAR_ABERTOS[[#This Row],[SIGLA_MOEDA]]="US$",Tabela_padrão__GM_CONTAS_PAGAR_ABERTOS[[#This Row],[VALOR_DOCUM]]*$D$4,Tabela_padrão__GM_CONTAS_PAGAR_ABERTOS[[#This Row],[SALDO_CONVERTIDO]])</f>
        <v>14210.53</v>
      </c>
      <c r="P25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4" t="s">
        <v>196</v>
      </c>
      <c r="R2524" t="s">
        <v>234</v>
      </c>
      <c r="S2524" s="1">
        <v>42557</v>
      </c>
      <c r="T2524" t="s">
        <v>4220</v>
      </c>
      <c r="U2524" s="3">
        <v>2.2134</v>
      </c>
      <c r="V2524" s="2">
        <f>Tabela_padrão__GM_CONTAS_PAGAR_ABERTOS[[#This Row],[PTAX DESEMB]]*Tabela_padrão__GM_CONTAS_PAGAR_ABERTOS[[#This Row],[VALOR_DOCUM]]</f>
        <v>31453.587102000001</v>
      </c>
    </row>
    <row r="2525" spans="1:22" hidden="1" x14ac:dyDescent="0.2">
      <c r="A2525" t="s">
        <v>17</v>
      </c>
      <c r="B2525" t="s">
        <v>18</v>
      </c>
      <c r="C2525" s="1">
        <v>42277</v>
      </c>
      <c r="D2525" t="s">
        <v>60</v>
      </c>
      <c r="E2525">
        <v>19105002</v>
      </c>
      <c r="F2525" t="s">
        <v>365</v>
      </c>
      <c r="G2525" s="4">
        <v>43687</v>
      </c>
      <c r="H2525" t="s">
        <v>21</v>
      </c>
      <c r="I2525" s="2">
        <v>9113.31</v>
      </c>
      <c r="K2525" s="2">
        <v>9113.31</v>
      </c>
      <c r="L2525" s="3">
        <v>1</v>
      </c>
      <c r="M2525" s="2">
        <v>9113.31</v>
      </c>
      <c r="N2525" s="3">
        <f t="array" ref="N2525">$D$4</f>
        <v>3.55</v>
      </c>
      <c r="O2525" s="2">
        <f t="array" ref="O2525">IF(Tabela_padrão__GM_CONTAS_PAGAR_ABERTOS[[#This Row],[SIGLA_MOEDA]]="US$",Tabela_padrão__GM_CONTAS_PAGAR_ABERTOS[[#This Row],[VALOR_DOCUM]]*$D$4,Tabela_padrão__GM_CONTAS_PAGAR_ABERTOS[[#This Row],[SALDO_CONVERTIDO]])</f>
        <v>9113.31</v>
      </c>
      <c r="P25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5" t="s">
        <v>62</v>
      </c>
      <c r="R2525" t="s">
        <v>366</v>
      </c>
      <c r="S2525" s="1">
        <v>42557</v>
      </c>
      <c r="T2525" t="s">
        <v>1339</v>
      </c>
      <c r="U2525" s="3">
        <v>4.1172000000000004</v>
      </c>
      <c r="V2525" s="2">
        <f>Tabela_padrão__GM_CONTAS_PAGAR_ABERTOS[[#This Row],[PTAX DESEMB]]*Tabela_padrão__GM_CONTAS_PAGAR_ABERTOS[[#This Row],[VALOR_DOCUM]]</f>
        <v>37521.319931999999</v>
      </c>
    </row>
    <row r="2526" spans="1:22" hidden="1" x14ac:dyDescent="0.2">
      <c r="A2526" t="s">
        <v>17</v>
      </c>
      <c r="B2526" t="s">
        <v>18</v>
      </c>
      <c r="C2526" s="1">
        <v>41592</v>
      </c>
      <c r="D2526" t="s">
        <v>19</v>
      </c>
      <c r="E2526">
        <v>13140001</v>
      </c>
      <c r="F2526" t="s">
        <v>175</v>
      </c>
      <c r="G2526" s="4">
        <v>43692</v>
      </c>
      <c r="H2526" t="s">
        <v>21</v>
      </c>
      <c r="I2526" s="2">
        <v>1986.92</v>
      </c>
      <c r="K2526" s="2">
        <v>1986.92</v>
      </c>
      <c r="L2526" s="3">
        <v>1</v>
      </c>
      <c r="M2526" s="2">
        <v>1986.92</v>
      </c>
      <c r="N2526" s="3">
        <f t="array" ref="N2526">$D$4</f>
        <v>3.55</v>
      </c>
      <c r="O2526" s="2">
        <f t="array" ref="O2526">IF(Tabela_padrão__GM_CONTAS_PAGAR_ABERTOS[[#This Row],[SIGLA_MOEDA]]="US$",Tabela_padrão__GM_CONTAS_PAGAR_ABERTOS[[#This Row],[VALOR_DOCUM]]*$D$4,Tabela_padrão__GM_CONTAS_PAGAR_ABERTOS[[#This Row],[SALDO_CONVERTIDO]])</f>
        <v>1986.92</v>
      </c>
      <c r="P25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6" t="s">
        <v>47</v>
      </c>
      <c r="R2526" t="s">
        <v>176</v>
      </c>
      <c r="S2526" s="1">
        <v>42557</v>
      </c>
      <c r="T2526" t="s">
        <v>2012</v>
      </c>
      <c r="U2526" s="3">
        <v>2.3233999999999999</v>
      </c>
      <c r="V2526" s="2">
        <f>Tabela_padrão__GM_CONTAS_PAGAR_ABERTOS[[#This Row],[PTAX DESEMB]]*Tabela_padrão__GM_CONTAS_PAGAR_ABERTOS[[#This Row],[VALOR_DOCUM]]</f>
        <v>4616.409928</v>
      </c>
    </row>
    <row r="2527" spans="1:22" hidden="1" x14ac:dyDescent="0.2">
      <c r="A2527" t="s">
        <v>285</v>
      </c>
      <c r="B2527" t="s">
        <v>18</v>
      </c>
      <c r="C2527" s="1">
        <v>42095</v>
      </c>
      <c r="D2527" t="s">
        <v>286</v>
      </c>
      <c r="E2527">
        <v>13101001</v>
      </c>
      <c r="F2527" t="s">
        <v>4964</v>
      </c>
      <c r="G2527" s="4">
        <v>42156</v>
      </c>
      <c r="H2527" t="s">
        <v>21</v>
      </c>
      <c r="I2527" s="2">
        <v>16848</v>
      </c>
      <c r="J2527">
        <v>0</v>
      </c>
      <c r="K2527" s="2">
        <v>16848</v>
      </c>
      <c r="L2527" s="3">
        <v>1</v>
      </c>
      <c r="M2527" s="2">
        <v>16848</v>
      </c>
      <c r="N2527" s="3">
        <f t="array" ref="N2527">$D$4</f>
        <v>3.55</v>
      </c>
      <c r="O2527" s="2">
        <f t="array" ref="O2527">IF(Tabela_padrão__GM_CONTAS_PAGAR_ABERTOS[[#This Row],[SIGLA_MOEDA]]="US$",Tabela_padrão__GM_CONTAS_PAGAR_ABERTOS[[#This Row],[VALOR_DOCUM]]*$D$4,Tabela_padrão__GM_CONTAS_PAGAR_ABERTOS[[#This Row],[SALDO_CONVERTIDO]])</f>
        <v>16848</v>
      </c>
      <c r="P25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7" t="s">
        <v>28</v>
      </c>
      <c r="R2527" t="s">
        <v>288</v>
      </c>
      <c r="S2527" s="1">
        <v>42557</v>
      </c>
      <c r="T2527" t="s">
        <v>4965</v>
      </c>
      <c r="U2527" s="3">
        <v>3.2080000000000002</v>
      </c>
      <c r="V2527" s="2">
        <f>Tabela_padrão__GM_CONTAS_PAGAR_ABERTOS[[#This Row],[PTAX DESEMB]]*Tabela_padrão__GM_CONTAS_PAGAR_ABERTOS[[#This Row],[VALOR_DOCUM]]</f>
        <v>54048.384000000005</v>
      </c>
    </row>
    <row r="2528" spans="1:22" hidden="1" x14ac:dyDescent="0.2">
      <c r="A2528" t="s">
        <v>285</v>
      </c>
      <c r="B2528" t="s">
        <v>18</v>
      </c>
      <c r="C2528" s="1">
        <v>42095</v>
      </c>
      <c r="D2528" t="s">
        <v>286</v>
      </c>
      <c r="E2528">
        <v>13101001</v>
      </c>
      <c r="F2528" t="s">
        <v>4966</v>
      </c>
      <c r="G2528" s="4">
        <v>42156</v>
      </c>
      <c r="H2528" t="s">
        <v>21</v>
      </c>
      <c r="I2528" s="2">
        <v>22680</v>
      </c>
      <c r="J2528">
        <v>0</v>
      </c>
      <c r="K2528" s="2">
        <v>22680</v>
      </c>
      <c r="L2528" s="3">
        <v>1</v>
      </c>
      <c r="M2528" s="2">
        <v>22680</v>
      </c>
      <c r="N2528" s="3">
        <f t="array" ref="N2528">$D$4</f>
        <v>3.55</v>
      </c>
      <c r="O2528" s="2">
        <f t="array" ref="O2528">IF(Tabela_padrão__GM_CONTAS_PAGAR_ABERTOS[[#This Row],[SIGLA_MOEDA]]="US$",Tabela_padrão__GM_CONTAS_PAGAR_ABERTOS[[#This Row],[VALOR_DOCUM]]*$D$4,Tabela_padrão__GM_CONTAS_PAGAR_ABERTOS[[#This Row],[SALDO_CONVERTIDO]])</f>
        <v>22680</v>
      </c>
      <c r="P25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8" t="s">
        <v>28</v>
      </c>
      <c r="R2528" t="s">
        <v>288</v>
      </c>
      <c r="S2528" s="1">
        <v>42557</v>
      </c>
      <c r="T2528" t="s">
        <v>4967</v>
      </c>
      <c r="U2528" s="3">
        <v>3.2080000000000002</v>
      </c>
      <c r="V2528" s="2">
        <f>Tabela_padrão__GM_CONTAS_PAGAR_ABERTOS[[#This Row],[PTAX DESEMB]]*Tabela_padrão__GM_CONTAS_PAGAR_ABERTOS[[#This Row],[VALOR_DOCUM]]</f>
        <v>72757.440000000002</v>
      </c>
    </row>
    <row r="2529" spans="1:22" hidden="1" x14ac:dyDescent="0.2">
      <c r="A2529" t="s">
        <v>285</v>
      </c>
      <c r="B2529" t="s">
        <v>18</v>
      </c>
      <c r="C2529" s="1">
        <v>42114</v>
      </c>
      <c r="D2529" t="s">
        <v>286</v>
      </c>
      <c r="E2529">
        <v>13101001</v>
      </c>
      <c r="F2529" t="s">
        <v>4968</v>
      </c>
      <c r="G2529" s="4">
        <v>42156</v>
      </c>
      <c r="H2529" t="s">
        <v>21</v>
      </c>
      <c r="I2529" s="2">
        <v>13014</v>
      </c>
      <c r="J2529">
        <v>0</v>
      </c>
      <c r="K2529" s="2">
        <v>13014</v>
      </c>
      <c r="L2529" s="3">
        <v>1</v>
      </c>
      <c r="M2529" s="2">
        <v>13014</v>
      </c>
      <c r="N2529" s="3">
        <f t="array" ref="N2529">$D$4</f>
        <v>3.55</v>
      </c>
      <c r="O2529" s="2">
        <f t="array" ref="O2529">IF(Tabela_padrão__GM_CONTAS_PAGAR_ABERTOS[[#This Row],[SIGLA_MOEDA]]="US$",Tabela_padrão__GM_CONTAS_PAGAR_ABERTOS[[#This Row],[VALOR_DOCUM]]*$D$4,Tabela_padrão__GM_CONTAS_PAGAR_ABERTOS[[#This Row],[SALDO_CONVERTIDO]])</f>
        <v>13014</v>
      </c>
      <c r="P25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29" t="s">
        <v>28</v>
      </c>
      <c r="R2529" t="s">
        <v>288</v>
      </c>
      <c r="S2529" s="1">
        <v>42557</v>
      </c>
      <c r="T2529" t="s">
        <v>4969</v>
      </c>
      <c r="U2529" s="3">
        <v>3.0543999999999998</v>
      </c>
      <c r="V2529" s="2">
        <f>Tabela_padrão__GM_CONTAS_PAGAR_ABERTOS[[#This Row],[PTAX DESEMB]]*Tabela_padrão__GM_CONTAS_PAGAR_ABERTOS[[#This Row],[VALOR_DOCUM]]</f>
        <v>39749.961599999995</v>
      </c>
    </row>
    <row r="2530" spans="1:22" hidden="1" x14ac:dyDescent="0.2">
      <c r="A2530" t="s">
        <v>17</v>
      </c>
      <c r="B2530" t="s">
        <v>18</v>
      </c>
      <c r="C2530" s="1">
        <v>41592</v>
      </c>
      <c r="D2530" t="s">
        <v>19</v>
      </c>
      <c r="E2530">
        <v>19105002</v>
      </c>
      <c r="F2530" t="s">
        <v>179</v>
      </c>
      <c r="G2530" s="4">
        <v>43692</v>
      </c>
      <c r="H2530" t="s">
        <v>21</v>
      </c>
      <c r="I2530" s="2">
        <v>15846.9</v>
      </c>
      <c r="K2530" s="2">
        <v>15846.9</v>
      </c>
      <c r="L2530" s="3">
        <v>1</v>
      </c>
      <c r="M2530" s="2">
        <v>15846.9</v>
      </c>
      <c r="N2530" s="3">
        <f t="array" ref="N2530">$D$4</f>
        <v>3.55</v>
      </c>
      <c r="O2530" s="2">
        <f t="array" ref="O2530">IF(Tabela_padrão__GM_CONTAS_PAGAR_ABERTOS[[#This Row],[SIGLA_MOEDA]]="US$",Tabela_padrão__GM_CONTAS_PAGAR_ABERTOS[[#This Row],[VALOR_DOCUM]]*$D$4,Tabela_padrão__GM_CONTAS_PAGAR_ABERTOS[[#This Row],[SALDO_CONVERTIDO]])</f>
        <v>15846.9</v>
      </c>
      <c r="P25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0" t="s">
        <v>22</v>
      </c>
      <c r="R2530" t="s">
        <v>180</v>
      </c>
      <c r="S2530" s="1">
        <v>42557</v>
      </c>
      <c r="T2530" t="s">
        <v>2767</v>
      </c>
      <c r="U2530" s="3">
        <v>2.3233999999999999</v>
      </c>
      <c r="V2530" s="2">
        <f>Tabela_padrão__GM_CONTAS_PAGAR_ABERTOS[[#This Row],[PTAX DESEMB]]*Tabela_padrão__GM_CONTAS_PAGAR_ABERTOS[[#This Row],[VALOR_DOCUM]]</f>
        <v>36818.687460000001</v>
      </c>
    </row>
    <row r="2531" spans="1:22" hidden="1" x14ac:dyDescent="0.2">
      <c r="A2531" t="s">
        <v>17</v>
      </c>
      <c r="B2531" t="s">
        <v>18</v>
      </c>
      <c r="C2531" s="1">
        <v>41592</v>
      </c>
      <c r="D2531" t="s">
        <v>19</v>
      </c>
      <c r="E2531">
        <v>13140001</v>
      </c>
      <c r="F2531" t="s">
        <v>179</v>
      </c>
      <c r="G2531" s="4">
        <v>43692</v>
      </c>
      <c r="H2531" t="s">
        <v>21</v>
      </c>
      <c r="I2531" s="2">
        <v>1109.29</v>
      </c>
      <c r="K2531" s="2">
        <v>1109.29</v>
      </c>
      <c r="L2531" s="3">
        <v>1</v>
      </c>
      <c r="M2531" s="2">
        <v>1109.29</v>
      </c>
      <c r="N2531" s="3">
        <f t="array" ref="N2531">$D$4</f>
        <v>3.55</v>
      </c>
      <c r="O2531" s="2">
        <f t="array" ref="O2531">IF(Tabela_padrão__GM_CONTAS_PAGAR_ABERTOS[[#This Row],[SIGLA_MOEDA]]="US$",Tabela_padrão__GM_CONTAS_PAGAR_ABERTOS[[#This Row],[VALOR_DOCUM]]*$D$4,Tabela_padrão__GM_CONTAS_PAGAR_ABERTOS[[#This Row],[SALDO_CONVERTIDO]])</f>
        <v>1109.29</v>
      </c>
      <c r="P25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1" t="s">
        <v>47</v>
      </c>
      <c r="R2531" t="s">
        <v>180</v>
      </c>
      <c r="S2531" s="1">
        <v>42557</v>
      </c>
      <c r="T2531" t="s">
        <v>2768</v>
      </c>
      <c r="U2531" s="3">
        <v>2.3233999999999999</v>
      </c>
      <c r="V2531" s="2">
        <f>Tabela_padrão__GM_CONTAS_PAGAR_ABERTOS[[#This Row],[PTAX DESEMB]]*Tabela_padrão__GM_CONTAS_PAGAR_ABERTOS[[#This Row],[VALOR_DOCUM]]</f>
        <v>2577.3243859999998</v>
      </c>
    </row>
    <row r="2532" spans="1:22" hidden="1" x14ac:dyDescent="0.2">
      <c r="A2532" t="s">
        <v>17</v>
      </c>
      <c r="B2532" t="s">
        <v>18</v>
      </c>
      <c r="C2532" s="1">
        <v>42072</v>
      </c>
      <c r="D2532" t="s">
        <v>274</v>
      </c>
      <c r="E2532">
        <v>13140001</v>
      </c>
      <c r="F2532" t="s">
        <v>275</v>
      </c>
      <c r="G2532" s="4">
        <v>43692</v>
      </c>
      <c r="H2532" t="s">
        <v>21</v>
      </c>
      <c r="I2532" s="2">
        <v>2184.64</v>
      </c>
      <c r="K2532" s="2">
        <v>2184.64</v>
      </c>
      <c r="L2532" s="3">
        <v>1</v>
      </c>
      <c r="M2532" s="2">
        <v>2184.64</v>
      </c>
      <c r="N2532" s="3">
        <f t="array" ref="N2532">$D$4</f>
        <v>3.55</v>
      </c>
      <c r="O2532" s="2">
        <f t="array" ref="O2532">IF(Tabela_padrão__GM_CONTAS_PAGAR_ABERTOS[[#This Row],[SIGLA_MOEDA]]="US$",Tabela_padrão__GM_CONTAS_PAGAR_ABERTOS[[#This Row],[VALOR_DOCUM]]*$D$4,Tabela_padrão__GM_CONTAS_PAGAR_ABERTOS[[#This Row],[SALDO_CONVERTIDO]])</f>
        <v>2184.64</v>
      </c>
      <c r="P25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2" t="s">
        <v>47</v>
      </c>
      <c r="R2532" t="s">
        <v>276</v>
      </c>
      <c r="S2532" s="1">
        <v>42557</v>
      </c>
      <c r="T2532" t="s">
        <v>2828</v>
      </c>
      <c r="U2532" s="3">
        <v>3.0366</v>
      </c>
      <c r="V2532" s="2">
        <f>Tabela_padrão__GM_CONTAS_PAGAR_ABERTOS[[#This Row],[PTAX DESEMB]]*Tabela_padrão__GM_CONTAS_PAGAR_ABERTOS[[#This Row],[VALOR_DOCUM]]</f>
        <v>6633.8778239999992</v>
      </c>
    </row>
    <row r="2533" spans="1:22" hidden="1" x14ac:dyDescent="0.2">
      <c r="A2533" t="s">
        <v>17</v>
      </c>
      <c r="B2533" t="s">
        <v>18</v>
      </c>
      <c r="C2533" s="1">
        <v>41592</v>
      </c>
      <c r="D2533" t="s">
        <v>19</v>
      </c>
      <c r="E2533">
        <v>19105002</v>
      </c>
      <c r="F2533" t="s">
        <v>175</v>
      </c>
      <c r="G2533" s="4">
        <v>43692</v>
      </c>
      <c r="H2533" t="s">
        <v>21</v>
      </c>
      <c r="I2533" s="2">
        <v>28384.65</v>
      </c>
      <c r="K2533" s="2">
        <v>28384.65</v>
      </c>
      <c r="L2533" s="3">
        <v>1</v>
      </c>
      <c r="M2533" s="2">
        <v>28384.65</v>
      </c>
      <c r="N2533" s="3">
        <f t="array" ref="N2533">$D$4</f>
        <v>3.55</v>
      </c>
      <c r="O2533" s="2">
        <f t="array" ref="O2533">IF(Tabela_padrão__GM_CONTAS_PAGAR_ABERTOS[[#This Row],[SIGLA_MOEDA]]="US$",Tabela_padrão__GM_CONTAS_PAGAR_ABERTOS[[#This Row],[VALOR_DOCUM]]*$D$4,Tabela_padrão__GM_CONTAS_PAGAR_ABERTOS[[#This Row],[SALDO_CONVERTIDO]])</f>
        <v>28384.65</v>
      </c>
      <c r="P25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3" t="s">
        <v>22</v>
      </c>
      <c r="R2533" t="s">
        <v>176</v>
      </c>
      <c r="S2533" s="1">
        <v>42557</v>
      </c>
      <c r="T2533" t="s">
        <v>3482</v>
      </c>
      <c r="U2533" s="3">
        <v>2.3233999999999999</v>
      </c>
      <c r="V2533" s="2">
        <f>Tabela_padrão__GM_CONTAS_PAGAR_ABERTOS[[#This Row],[PTAX DESEMB]]*Tabela_padrão__GM_CONTAS_PAGAR_ABERTOS[[#This Row],[VALOR_DOCUM]]</f>
        <v>65948.895810000002</v>
      </c>
    </row>
    <row r="2534" spans="1:22" hidden="1" x14ac:dyDescent="0.2">
      <c r="A2534" t="s">
        <v>17</v>
      </c>
      <c r="B2534" t="s">
        <v>18</v>
      </c>
      <c r="C2534" s="1">
        <v>42277</v>
      </c>
      <c r="D2534" t="s">
        <v>60</v>
      </c>
      <c r="E2534">
        <v>19105002</v>
      </c>
      <c r="F2534" t="s">
        <v>365</v>
      </c>
      <c r="G2534" s="4">
        <v>43718</v>
      </c>
      <c r="H2534" t="s">
        <v>21</v>
      </c>
      <c r="I2534" s="2">
        <v>9113.31</v>
      </c>
      <c r="K2534" s="2">
        <v>9113.31</v>
      </c>
      <c r="L2534" s="3">
        <v>1</v>
      </c>
      <c r="M2534" s="2">
        <v>9113.31</v>
      </c>
      <c r="N2534" s="3">
        <f t="array" ref="N2534">$D$4</f>
        <v>3.55</v>
      </c>
      <c r="O2534" s="2">
        <f t="array" ref="O2534">IF(Tabela_padrão__GM_CONTAS_PAGAR_ABERTOS[[#This Row],[SIGLA_MOEDA]]="US$",Tabela_padrão__GM_CONTAS_PAGAR_ABERTOS[[#This Row],[VALOR_DOCUM]]*$D$4,Tabela_padrão__GM_CONTAS_PAGAR_ABERTOS[[#This Row],[SALDO_CONVERTIDO]])</f>
        <v>9113.31</v>
      </c>
      <c r="P25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4" t="s">
        <v>62</v>
      </c>
      <c r="R2534" t="s">
        <v>366</v>
      </c>
      <c r="S2534" s="1">
        <v>42557</v>
      </c>
      <c r="T2534" t="s">
        <v>1340</v>
      </c>
      <c r="U2534" s="3">
        <v>4.1172000000000004</v>
      </c>
      <c r="V2534" s="2">
        <f>Tabela_padrão__GM_CONTAS_PAGAR_ABERTOS[[#This Row],[PTAX DESEMB]]*Tabela_padrão__GM_CONTAS_PAGAR_ABERTOS[[#This Row],[VALOR_DOCUM]]</f>
        <v>37521.319931999999</v>
      </c>
    </row>
    <row r="2535" spans="1:22" hidden="1" x14ac:dyDescent="0.2">
      <c r="A2535" t="s">
        <v>285</v>
      </c>
      <c r="B2535" t="s">
        <v>18</v>
      </c>
      <c r="C2535" s="1">
        <v>42186</v>
      </c>
      <c r="D2535" t="s">
        <v>286</v>
      </c>
      <c r="E2535">
        <v>13101001</v>
      </c>
      <c r="F2535" t="s">
        <v>4975</v>
      </c>
      <c r="G2535" s="4">
        <v>42248</v>
      </c>
      <c r="H2535" t="s">
        <v>21</v>
      </c>
      <c r="I2535" s="2">
        <v>11772</v>
      </c>
      <c r="J2535">
        <v>0</v>
      </c>
      <c r="K2535" s="2">
        <v>11772</v>
      </c>
      <c r="L2535" s="3">
        <v>1</v>
      </c>
      <c r="M2535" s="2">
        <v>11772</v>
      </c>
      <c r="N2535" s="3">
        <f t="array" ref="N2535">$D$4</f>
        <v>3.55</v>
      </c>
      <c r="O2535" s="2">
        <f t="array" ref="O2535">IF(Tabela_padrão__GM_CONTAS_PAGAR_ABERTOS[[#This Row],[SIGLA_MOEDA]]="US$",Tabela_padrão__GM_CONTAS_PAGAR_ABERTOS[[#This Row],[VALOR_DOCUM]]*$D$4,Tabela_padrão__GM_CONTAS_PAGAR_ABERTOS[[#This Row],[SALDO_CONVERTIDO]])</f>
        <v>11772</v>
      </c>
      <c r="P25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5" t="s">
        <v>28</v>
      </c>
      <c r="R2535" t="s">
        <v>321</v>
      </c>
      <c r="S2535" s="1">
        <v>42557</v>
      </c>
      <c r="T2535" t="s">
        <v>4976</v>
      </c>
      <c r="U2535" s="3">
        <v>3.1025999999999998</v>
      </c>
      <c r="V2535" s="2">
        <f>Tabela_padrão__GM_CONTAS_PAGAR_ABERTOS[[#This Row],[PTAX DESEMB]]*Tabela_padrão__GM_CONTAS_PAGAR_ABERTOS[[#This Row],[VALOR_DOCUM]]</f>
        <v>36523.807199999996</v>
      </c>
    </row>
    <row r="2536" spans="1:22" hidden="1" x14ac:dyDescent="0.2">
      <c r="A2536" t="s">
        <v>17</v>
      </c>
      <c r="B2536" t="s">
        <v>323</v>
      </c>
      <c r="C2536" s="1">
        <v>42186</v>
      </c>
      <c r="D2536" t="s">
        <v>324</v>
      </c>
      <c r="E2536">
        <v>13103005</v>
      </c>
      <c r="F2536" t="s">
        <v>325</v>
      </c>
      <c r="G2536" s="4">
        <v>42579</v>
      </c>
      <c r="H2536" t="s">
        <v>21</v>
      </c>
      <c r="I2536" s="2">
        <v>3160</v>
      </c>
      <c r="K2536" s="2">
        <v>3160</v>
      </c>
      <c r="L2536" s="3">
        <v>1</v>
      </c>
      <c r="M2536" s="2">
        <v>3160</v>
      </c>
      <c r="N2536" s="3">
        <f t="array" ref="N2536">$D$4</f>
        <v>3.55</v>
      </c>
      <c r="O2536" s="2">
        <f t="array" ref="O2536">IF(Tabela_padrão__GM_CONTAS_PAGAR_ABERTOS[[#This Row],[SIGLA_MOEDA]]="US$",Tabela_padrão__GM_CONTAS_PAGAR_ABERTOS[[#This Row],[VALOR_DOCUM]]*$D$4,Tabela_padrão__GM_CONTAS_PAGAR_ABERTOS[[#This Row],[SALDO_CONVERTIDO]])</f>
        <v>3160</v>
      </c>
      <c r="P25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6" t="s">
        <v>28</v>
      </c>
      <c r="R2536" t="s">
        <v>326</v>
      </c>
      <c r="S2536" s="1">
        <v>42557</v>
      </c>
      <c r="T2536" t="s">
        <v>4977</v>
      </c>
      <c r="U2536" s="3">
        <v>3.1025999999999998</v>
      </c>
      <c r="V2536" s="2">
        <f>Tabela_padrão__GM_CONTAS_PAGAR_ABERTOS[[#This Row],[PTAX DESEMB]]*Tabela_padrão__GM_CONTAS_PAGAR_ABERTOS[[#This Row],[VALOR_DOCUM]]</f>
        <v>9804.2159999999985</v>
      </c>
    </row>
    <row r="2537" spans="1:22" hidden="1" x14ac:dyDescent="0.2">
      <c r="A2537" t="s">
        <v>17</v>
      </c>
      <c r="B2537" t="s">
        <v>323</v>
      </c>
      <c r="C2537" s="1">
        <v>42186</v>
      </c>
      <c r="D2537" t="s">
        <v>324</v>
      </c>
      <c r="E2537">
        <v>13103005</v>
      </c>
      <c r="F2537" t="s">
        <v>328</v>
      </c>
      <c r="G2537" s="4">
        <v>42579</v>
      </c>
      <c r="H2537" t="s">
        <v>21</v>
      </c>
      <c r="I2537" s="2">
        <v>1900</v>
      </c>
      <c r="K2537" s="2">
        <v>1900</v>
      </c>
      <c r="L2537" s="3">
        <v>1</v>
      </c>
      <c r="M2537" s="2">
        <v>1900</v>
      </c>
      <c r="N2537" s="3">
        <f t="array" ref="N2537">$D$4</f>
        <v>3.55</v>
      </c>
      <c r="O2537" s="2">
        <f t="array" ref="O2537">IF(Tabela_padrão__GM_CONTAS_PAGAR_ABERTOS[[#This Row],[SIGLA_MOEDA]]="US$",Tabela_padrão__GM_CONTAS_PAGAR_ABERTOS[[#This Row],[VALOR_DOCUM]]*$D$4,Tabela_padrão__GM_CONTAS_PAGAR_ABERTOS[[#This Row],[SALDO_CONVERTIDO]])</f>
        <v>1900</v>
      </c>
      <c r="P25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7" t="s">
        <v>28</v>
      </c>
      <c r="R2537" t="s">
        <v>326</v>
      </c>
      <c r="S2537" s="1">
        <v>42557</v>
      </c>
      <c r="T2537" t="s">
        <v>4978</v>
      </c>
      <c r="U2537" s="3">
        <v>3.1025999999999998</v>
      </c>
      <c r="V2537" s="2">
        <f>Tabela_padrão__GM_CONTAS_PAGAR_ABERTOS[[#This Row],[PTAX DESEMB]]*Tabela_padrão__GM_CONTAS_PAGAR_ABERTOS[[#This Row],[VALOR_DOCUM]]</f>
        <v>5894.94</v>
      </c>
    </row>
    <row r="2538" spans="1:22" hidden="1" x14ac:dyDescent="0.2">
      <c r="A2538" t="s">
        <v>17</v>
      </c>
      <c r="B2538" t="s">
        <v>323</v>
      </c>
      <c r="C2538" s="1">
        <v>42186</v>
      </c>
      <c r="D2538" t="s">
        <v>324</v>
      </c>
      <c r="E2538">
        <v>13103005</v>
      </c>
      <c r="F2538" t="s">
        <v>328</v>
      </c>
      <c r="G2538" s="4">
        <v>42671</v>
      </c>
      <c r="H2538" t="s">
        <v>21</v>
      </c>
      <c r="I2538" s="2">
        <v>1900</v>
      </c>
      <c r="K2538" s="2">
        <v>1900</v>
      </c>
      <c r="L2538" s="3">
        <v>1</v>
      </c>
      <c r="M2538" s="2">
        <v>1900</v>
      </c>
      <c r="N2538" s="3">
        <f t="array" ref="N2538">$D$4</f>
        <v>3.55</v>
      </c>
      <c r="O2538" s="2">
        <f t="array" ref="O2538">IF(Tabela_padrão__GM_CONTAS_PAGAR_ABERTOS[[#This Row],[SIGLA_MOEDA]]="US$",Tabela_padrão__GM_CONTAS_PAGAR_ABERTOS[[#This Row],[VALOR_DOCUM]]*$D$4,Tabela_padrão__GM_CONTAS_PAGAR_ABERTOS[[#This Row],[SALDO_CONVERTIDO]])</f>
        <v>1900</v>
      </c>
      <c r="P25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8" t="s">
        <v>28</v>
      </c>
      <c r="R2538" t="s">
        <v>326</v>
      </c>
      <c r="S2538" s="1">
        <v>42557</v>
      </c>
      <c r="T2538" t="s">
        <v>4979</v>
      </c>
      <c r="U2538" s="3">
        <v>3.1025999999999998</v>
      </c>
      <c r="V2538" s="2">
        <f>Tabela_padrão__GM_CONTAS_PAGAR_ABERTOS[[#This Row],[PTAX DESEMB]]*Tabela_padrão__GM_CONTAS_PAGAR_ABERTOS[[#This Row],[VALOR_DOCUM]]</f>
        <v>5894.94</v>
      </c>
    </row>
    <row r="2539" spans="1:22" hidden="1" x14ac:dyDescent="0.2">
      <c r="A2539" t="s">
        <v>17</v>
      </c>
      <c r="B2539" t="s">
        <v>330</v>
      </c>
      <c r="C2539" s="1">
        <v>42186</v>
      </c>
      <c r="D2539" t="s">
        <v>324</v>
      </c>
      <c r="E2539">
        <v>13103006</v>
      </c>
      <c r="F2539" t="s">
        <v>331</v>
      </c>
      <c r="G2539" s="4">
        <v>42732</v>
      </c>
      <c r="H2539" t="s">
        <v>21</v>
      </c>
      <c r="I2539" s="2">
        <v>7680</v>
      </c>
      <c r="K2539" s="2">
        <v>7680</v>
      </c>
      <c r="L2539" s="3">
        <v>1</v>
      </c>
      <c r="M2539" s="2">
        <v>7680</v>
      </c>
      <c r="N2539" s="3">
        <f t="array" ref="N2539">$D$4</f>
        <v>3.55</v>
      </c>
      <c r="O2539" s="2">
        <f t="array" ref="O2539">IF(Tabela_padrão__GM_CONTAS_PAGAR_ABERTOS[[#This Row],[SIGLA_MOEDA]]="US$",Tabela_padrão__GM_CONTAS_PAGAR_ABERTOS[[#This Row],[VALOR_DOCUM]]*$D$4,Tabela_padrão__GM_CONTAS_PAGAR_ABERTOS[[#This Row],[SALDO_CONVERTIDO]])</f>
        <v>7680</v>
      </c>
      <c r="P25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39" t="s">
        <v>28</v>
      </c>
      <c r="R2539" t="s">
        <v>332</v>
      </c>
      <c r="S2539" s="1">
        <v>42557</v>
      </c>
      <c r="T2539" t="s">
        <v>4980</v>
      </c>
      <c r="U2539" s="3">
        <v>3.1025999999999998</v>
      </c>
      <c r="V2539" s="2">
        <f>Tabela_padrão__GM_CONTAS_PAGAR_ABERTOS[[#This Row],[PTAX DESEMB]]*Tabela_padrão__GM_CONTAS_PAGAR_ABERTOS[[#This Row],[VALOR_DOCUM]]</f>
        <v>23827.967999999997</v>
      </c>
    </row>
    <row r="2540" spans="1:22" hidden="1" x14ac:dyDescent="0.2">
      <c r="A2540" t="s">
        <v>17</v>
      </c>
      <c r="B2540" t="s">
        <v>18</v>
      </c>
      <c r="C2540" s="1">
        <v>42257</v>
      </c>
      <c r="D2540" t="s">
        <v>60</v>
      </c>
      <c r="E2540">
        <v>19105002</v>
      </c>
      <c r="F2540" t="s">
        <v>365</v>
      </c>
      <c r="G2540" s="4">
        <v>43748</v>
      </c>
      <c r="H2540" t="s">
        <v>21</v>
      </c>
      <c r="I2540" s="2">
        <v>9113.4699999999993</v>
      </c>
      <c r="K2540" s="2">
        <v>9113.4699999999993</v>
      </c>
      <c r="L2540" s="3">
        <v>1</v>
      </c>
      <c r="M2540" s="2">
        <v>9113.4699999999993</v>
      </c>
      <c r="N2540" s="3">
        <f t="array" ref="N2540">$D$4</f>
        <v>3.55</v>
      </c>
      <c r="O2540" s="2">
        <f t="array" ref="O2540">IF(Tabela_padrão__GM_CONTAS_PAGAR_ABERTOS[[#This Row],[SIGLA_MOEDA]]="US$",Tabela_padrão__GM_CONTAS_PAGAR_ABERTOS[[#This Row],[VALOR_DOCUM]]*$D$4,Tabela_padrão__GM_CONTAS_PAGAR_ABERTOS[[#This Row],[SALDO_CONVERTIDO]])</f>
        <v>9113.4699999999993</v>
      </c>
      <c r="P25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0" t="s">
        <v>62</v>
      </c>
      <c r="R2540" t="s">
        <v>366</v>
      </c>
      <c r="S2540" s="1">
        <v>42557</v>
      </c>
      <c r="T2540" t="s">
        <v>371</v>
      </c>
      <c r="U2540" s="3">
        <v>3.7869999999999999</v>
      </c>
      <c r="V2540" s="2">
        <f>Tabela_padrão__GM_CONTAS_PAGAR_ABERTOS[[#This Row],[PTAX DESEMB]]*Tabela_padrão__GM_CONTAS_PAGAR_ABERTOS[[#This Row],[VALOR_DOCUM]]</f>
        <v>34512.710889999995</v>
      </c>
    </row>
    <row r="2541" spans="1:22" hidden="1" x14ac:dyDescent="0.2">
      <c r="A2541" t="s">
        <v>17</v>
      </c>
      <c r="B2541" t="s">
        <v>18</v>
      </c>
      <c r="C2541" s="1">
        <v>42328</v>
      </c>
      <c r="D2541" t="s">
        <v>19</v>
      </c>
      <c r="E2541">
        <v>19105002</v>
      </c>
      <c r="F2541" t="s">
        <v>421</v>
      </c>
      <c r="G2541" s="4">
        <v>43753</v>
      </c>
      <c r="H2541" t="s">
        <v>21</v>
      </c>
      <c r="I2541" s="2">
        <v>385714.29</v>
      </c>
      <c r="K2541" s="2">
        <v>385714.29</v>
      </c>
      <c r="L2541" s="3">
        <v>1</v>
      </c>
      <c r="M2541" s="2">
        <v>385714.29</v>
      </c>
      <c r="N2541" s="3">
        <f t="array" ref="N2541">$D$4</f>
        <v>3.55</v>
      </c>
      <c r="O2541" s="2">
        <f t="array" ref="O2541">IF(Tabela_padrão__GM_CONTAS_PAGAR_ABERTOS[[#This Row],[SIGLA_MOEDA]]="US$",Tabela_padrão__GM_CONTAS_PAGAR_ABERTOS[[#This Row],[VALOR_DOCUM]]*$D$4,Tabela_padrão__GM_CONTAS_PAGAR_ABERTOS[[#This Row],[SALDO_CONVERTIDO]])</f>
        <v>385714.29</v>
      </c>
      <c r="P25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1" t="s">
        <v>22</v>
      </c>
      <c r="R2541" t="s">
        <v>422</v>
      </c>
      <c r="S2541" s="1">
        <v>42557</v>
      </c>
      <c r="T2541" t="s">
        <v>423</v>
      </c>
      <c r="U2541" s="3">
        <v>3.7442000000000002</v>
      </c>
      <c r="V2541" s="2">
        <f>Tabela_padrão__GM_CONTAS_PAGAR_ABERTOS[[#This Row],[PTAX DESEMB]]*Tabela_padrão__GM_CONTAS_PAGAR_ABERTOS[[#This Row],[VALOR_DOCUM]]</f>
        <v>1444191.444618</v>
      </c>
    </row>
    <row r="2542" spans="1:22" hidden="1" x14ac:dyDescent="0.2">
      <c r="A2542" t="s">
        <v>17</v>
      </c>
      <c r="B2542" t="s">
        <v>18</v>
      </c>
      <c r="C2542" s="1">
        <v>42328</v>
      </c>
      <c r="D2542" t="s">
        <v>19</v>
      </c>
      <c r="E2542">
        <v>13140001</v>
      </c>
      <c r="F2542" t="s">
        <v>421</v>
      </c>
      <c r="G2542" s="4">
        <v>43753</v>
      </c>
      <c r="H2542" t="s">
        <v>21</v>
      </c>
      <c r="I2542" s="2">
        <v>144642.85999999999</v>
      </c>
      <c r="K2542" s="2">
        <v>144642.85999999999</v>
      </c>
      <c r="L2542" s="3">
        <v>1</v>
      </c>
      <c r="M2542" s="2">
        <v>144642.85999999999</v>
      </c>
      <c r="N2542" s="3">
        <f t="array" ref="N2542">$D$4</f>
        <v>3.55</v>
      </c>
      <c r="O2542" s="2">
        <f t="array" ref="O2542">IF(Tabela_padrão__GM_CONTAS_PAGAR_ABERTOS[[#This Row],[SIGLA_MOEDA]]="US$",Tabela_padrão__GM_CONTAS_PAGAR_ABERTOS[[#This Row],[VALOR_DOCUM]]*$D$4,Tabela_padrão__GM_CONTAS_PAGAR_ABERTOS[[#This Row],[SALDO_CONVERTIDO]])</f>
        <v>144642.85999999999</v>
      </c>
      <c r="P25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2" t="s">
        <v>47</v>
      </c>
      <c r="R2542" t="s">
        <v>422</v>
      </c>
      <c r="S2542" s="1">
        <v>42557</v>
      </c>
      <c r="T2542" t="s">
        <v>2176</v>
      </c>
      <c r="U2542" s="3">
        <v>3.7442000000000002</v>
      </c>
      <c r="V2542" s="2">
        <f>Tabela_padrão__GM_CONTAS_PAGAR_ABERTOS[[#This Row],[PTAX DESEMB]]*Tabela_padrão__GM_CONTAS_PAGAR_ABERTOS[[#This Row],[VALOR_DOCUM]]</f>
        <v>541571.79641199997</v>
      </c>
    </row>
    <row r="2543" spans="1:22" hidden="1" x14ac:dyDescent="0.2">
      <c r="A2543" t="s">
        <v>17</v>
      </c>
      <c r="B2543" t="s">
        <v>18</v>
      </c>
      <c r="C2543" s="1">
        <v>42138</v>
      </c>
      <c r="D2543" t="s">
        <v>60</v>
      </c>
      <c r="E2543">
        <v>13140001</v>
      </c>
      <c r="F2543" t="s">
        <v>296</v>
      </c>
      <c r="G2543" s="4">
        <v>43784</v>
      </c>
      <c r="H2543" t="s">
        <v>21</v>
      </c>
      <c r="I2543" s="2">
        <v>51291.53</v>
      </c>
      <c r="K2543" s="2">
        <v>51291.53</v>
      </c>
      <c r="L2543" s="3">
        <v>1</v>
      </c>
      <c r="M2543" s="2">
        <v>51291.53</v>
      </c>
      <c r="N2543" s="3">
        <f t="array" ref="N2543">$D$4</f>
        <v>3.55</v>
      </c>
      <c r="O2543" s="2">
        <f t="array" ref="O2543">IF(Tabela_padrão__GM_CONTAS_PAGAR_ABERTOS[[#This Row],[SIGLA_MOEDA]]="US$",Tabela_padrão__GM_CONTAS_PAGAR_ABERTOS[[#This Row],[VALOR_DOCUM]]*$D$4,Tabela_padrão__GM_CONTAS_PAGAR_ABERTOS[[#This Row],[SALDO_CONVERTIDO]])</f>
        <v>51291.53</v>
      </c>
      <c r="P25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3" t="s">
        <v>47</v>
      </c>
      <c r="R2543" t="s">
        <v>297</v>
      </c>
      <c r="S2543" s="1">
        <v>42557</v>
      </c>
      <c r="T2543" t="s">
        <v>300</v>
      </c>
      <c r="U2543" s="3">
        <v>3.0103</v>
      </c>
      <c r="V2543" s="2">
        <f>Tabela_padrão__GM_CONTAS_PAGAR_ABERTOS[[#This Row],[PTAX DESEMB]]*Tabela_padrão__GM_CONTAS_PAGAR_ABERTOS[[#This Row],[VALOR_DOCUM]]</f>
        <v>154402.89275900001</v>
      </c>
    </row>
    <row r="2544" spans="1:22" hidden="1" x14ac:dyDescent="0.2">
      <c r="A2544" t="s">
        <v>17</v>
      </c>
      <c r="B2544" t="s">
        <v>18</v>
      </c>
      <c r="C2544" s="1">
        <v>42220</v>
      </c>
      <c r="D2544" t="s">
        <v>357</v>
      </c>
      <c r="E2544">
        <v>13106006</v>
      </c>
      <c r="F2544" t="s">
        <v>353</v>
      </c>
      <c r="G2544" s="4">
        <v>42835</v>
      </c>
      <c r="H2544" t="s">
        <v>21</v>
      </c>
      <c r="I2544" s="2">
        <v>2000</v>
      </c>
      <c r="K2544" s="2">
        <v>2000</v>
      </c>
      <c r="L2544" s="3">
        <v>1</v>
      </c>
      <c r="M2544" s="2">
        <v>2000</v>
      </c>
      <c r="N2544" s="3">
        <f t="array" ref="N2544">$D$4</f>
        <v>3.55</v>
      </c>
      <c r="O2544" s="2">
        <f t="array" ref="O2544">IF(Tabela_padrão__GM_CONTAS_PAGAR_ABERTOS[[#This Row],[SIGLA_MOEDA]]="US$",Tabela_padrão__GM_CONTAS_PAGAR_ABERTOS[[#This Row],[VALOR_DOCUM]]*$D$4,Tabela_padrão__GM_CONTAS_PAGAR_ABERTOS[[#This Row],[SALDO_CONVERTIDO]])</f>
        <v>2000</v>
      </c>
      <c r="P25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4" t="s">
        <v>354</v>
      </c>
      <c r="R2544" t="s">
        <v>358</v>
      </c>
      <c r="S2544" s="1">
        <v>42557</v>
      </c>
      <c r="T2544" t="s">
        <v>4985</v>
      </c>
      <c r="U2544" s="3">
        <v>3.4424999999999999</v>
      </c>
      <c r="V2544" s="2">
        <f>Tabela_padrão__GM_CONTAS_PAGAR_ABERTOS[[#This Row],[PTAX DESEMB]]*Tabela_padrão__GM_CONTAS_PAGAR_ABERTOS[[#This Row],[VALOR_DOCUM]]</f>
        <v>6885</v>
      </c>
    </row>
    <row r="2545" spans="1:22" hidden="1" x14ac:dyDescent="0.2">
      <c r="A2545" t="s">
        <v>709</v>
      </c>
      <c r="B2545" t="s">
        <v>4986</v>
      </c>
      <c r="C2545" s="1">
        <v>42227</v>
      </c>
      <c r="D2545" t="s">
        <v>517</v>
      </c>
      <c r="E2545">
        <v>15101003</v>
      </c>
      <c r="F2545" t="s">
        <v>27</v>
      </c>
      <c r="G2545" s="4">
        <v>42338</v>
      </c>
      <c r="H2545" t="s">
        <v>21</v>
      </c>
      <c r="I2545" s="2">
        <v>1500000</v>
      </c>
      <c r="J2545">
        <v>653600</v>
      </c>
      <c r="K2545" s="2">
        <v>846400</v>
      </c>
      <c r="L2545" s="3">
        <v>1</v>
      </c>
      <c r="M2545" s="2">
        <v>846400</v>
      </c>
      <c r="N2545" s="3">
        <f t="array" ref="N2545">$D$4</f>
        <v>3.55</v>
      </c>
      <c r="O2545" s="2">
        <f t="array" ref="O2545">IF(Tabela_padrão__GM_CONTAS_PAGAR_ABERTOS[[#This Row],[SIGLA_MOEDA]]="US$",Tabela_padrão__GM_CONTAS_PAGAR_ABERTOS[[#This Row],[VALOR_DOCUM]]*$D$4,Tabela_padrão__GM_CONTAS_PAGAR_ABERTOS[[#This Row],[SALDO_CONVERTIDO]])</f>
        <v>846400</v>
      </c>
      <c r="P25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5" t="s">
        <v>2595</v>
      </c>
      <c r="R2545" t="s">
        <v>4987</v>
      </c>
      <c r="S2545" s="1">
        <v>42557</v>
      </c>
      <c r="T2545" t="s">
        <v>4988</v>
      </c>
      <c r="U2545" s="3">
        <v>3.4908999999999999</v>
      </c>
      <c r="V2545" s="2">
        <f>Tabela_padrão__GM_CONTAS_PAGAR_ABERTOS[[#This Row],[PTAX DESEMB]]*Tabela_padrão__GM_CONTAS_PAGAR_ABERTOS[[#This Row],[VALOR_DOCUM]]</f>
        <v>5236350</v>
      </c>
    </row>
    <row r="2546" spans="1:22" hidden="1" x14ac:dyDescent="0.2">
      <c r="A2546" t="s">
        <v>17</v>
      </c>
      <c r="B2546" t="s">
        <v>160</v>
      </c>
      <c r="C2546" s="1">
        <v>42265</v>
      </c>
      <c r="D2546" t="s">
        <v>400</v>
      </c>
      <c r="E2546">
        <v>13101001</v>
      </c>
      <c r="F2546" t="s">
        <v>4989</v>
      </c>
      <c r="G2546" s="4">
        <v>42643</v>
      </c>
      <c r="H2546" t="s">
        <v>66</v>
      </c>
      <c r="I2546" s="2">
        <v>15990</v>
      </c>
      <c r="J2546">
        <v>0</v>
      </c>
      <c r="K2546" s="2">
        <v>15990</v>
      </c>
      <c r="L2546" s="3">
        <v>3.2904</v>
      </c>
      <c r="M2546" s="2">
        <v>52613.495999999999</v>
      </c>
      <c r="N2546" s="3">
        <f t="array" ref="N2546">$D$4</f>
        <v>3.55</v>
      </c>
      <c r="O2546" s="2">
        <f t="array" ref="O2546">IF(Tabela_padrão__GM_CONTAS_PAGAR_ABERTOS[[#This Row],[SIGLA_MOEDA]]="US$",Tabela_padrão__GM_CONTAS_PAGAR_ABERTOS[[#This Row],[VALOR_DOCUM]]*$D$4,Tabela_padrão__GM_CONTAS_PAGAR_ABERTOS[[#This Row],[SALDO_CONVERTIDO]])</f>
        <v>56764.5</v>
      </c>
      <c r="P2546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546" t="s">
        <v>28</v>
      </c>
      <c r="R2546" t="s">
        <v>492</v>
      </c>
      <c r="S2546" s="1">
        <v>42557</v>
      </c>
      <c r="T2546" t="s">
        <v>4990</v>
      </c>
      <c r="U2546" s="3">
        <v>3.8921000000000001</v>
      </c>
      <c r="V2546" s="2">
        <f>Tabela_padrão__GM_CONTAS_PAGAR_ABERTOS[[#This Row],[PTAX DESEMB]]*Tabela_padrão__GM_CONTAS_PAGAR_ABERTOS[[#This Row],[VALOR_DOCUM]]</f>
        <v>62234.679000000004</v>
      </c>
    </row>
    <row r="2547" spans="1:22" hidden="1" x14ac:dyDescent="0.2">
      <c r="A2547" t="s">
        <v>17</v>
      </c>
      <c r="B2547" t="s">
        <v>385</v>
      </c>
      <c r="C2547" s="1">
        <v>42265</v>
      </c>
      <c r="D2547" t="s">
        <v>400</v>
      </c>
      <c r="E2547">
        <v>13101001</v>
      </c>
      <c r="F2547" t="s">
        <v>4991</v>
      </c>
      <c r="G2547" s="4">
        <v>42643</v>
      </c>
      <c r="H2547" t="s">
        <v>66</v>
      </c>
      <c r="I2547" s="2">
        <v>13650</v>
      </c>
      <c r="J2547">
        <v>0</v>
      </c>
      <c r="K2547" s="2">
        <v>13650</v>
      </c>
      <c r="L2547" s="3">
        <v>3.2904</v>
      </c>
      <c r="M2547" s="2">
        <v>44913.96</v>
      </c>
      <c r="N2547" s="3">
        <f t="array" ref="N2547">$D$4</f>
        <v>3.55</v>
      </c>
      <c r="O2547" s="2">
        <f t="array" ref="O2547">IF(Tabela_padrão__GM_CONTAS_PAGAR_ABERTOS[[#This Row],[SIGLA_MOEDA]]="US$",Tabela_padrão__GM_CONTAS_PAGAR_ABERTOS[[#This Row],[VALOR_DOCUM]]*$D$4,Tabela_padrão__GM_CONTAS_PAGAR_ABERTOS[[#This Row],[SALDO_CONVERTIDO]])</f>
        <v>48457.5</v>
      </c>
      <c r="P2547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547" t="s">
        <v>28</v>
      </c>
      <c r="R2547" t="s">
        <v>492</v>
      </c>
      <c r="S2547" s="1">
        <v>42557</v>
      </c>
      <c r="T2547" t="s">
        <v>4992</v>
      </c>
      <c r="U2547" s="3">
        <v>3.8921000000000001</v>
      </c>
      <c r="V2547" s="2">
        <f>Tabela_padrão__GM_CONTAS_PAGAR_ABERTOS[[#This Row],[PTAX DESEMB]]*Tabela_padrão__GM_CONTAS_PAGAR_ABERTOS[[#This Row],[VALOR_DOCUM]]</f>
        <v>53127.165000000001</v>
      </c>
    </row>
    <row r="2548" spans="1:22" hidden="1" x14ac:dyDescent="0.2">
      <c r="A2548" t="s">
        <v>17</v>
      </c>
      <c r="B2548" t="s">
        <v>25</v>
      </c>
      <c r="C2548" s="1">
        <v>42264</v>
      </c>
      <c r="D2548" t="s">
        <v>400</v>
      </c>
      <c r="E2548">
        <v>13101001</v>
      </c>
      <c r="F2548" t="s">
        <v>4993</v>
      </c>
      <c r="G2548" s="4">
        <v>42643</v>
      </c>
      <c r="H2548" t="s">
        <v>66</v>
      </c>
      <c r="I2548" s="2">
        <v>41250</v>
      </c>
      <c r="J2548">
        <v>0</v>
      </c>
      <c r="K2548" s="2">
        <v>41250</v>
      </c>
      <c r="L2548" s="3">
        <v>3.2904</v>
      </c>
      <c r="M2548" s="2">
        <v>135729</v>
      </c>
      <c r="N2548" s="3">
        <f t="array" ref="N2548">$D$4</f>
        <v>3.55</v>
      </c>
      <c r="O2548" s="2">
        <f t="array" ref="O2548">IF(Tabela_padrão__GM_CONTAS_PAGAR_ABERTOS[[#This Row],[SIGLA_MOEDA]]="US$",Tabela_padrão__GM_CONTAS_PAGAR_ABERTOS[[#This Row],[VALOR_DOCUM]]*$D$4,Tabela_padrão__GM_CONTAS_PAGAR_ABERTOS[[#This Row],[SALDO_CONVERTIDO]])</f>
        <v>146437.5</v>
      </c>
      <c r="P2548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548" t="s">
        <v>28</v>
      </c>
      <c r="R2548" t="s">
        <v>492</v>
      </c>
      <c r="S2548" s="1">
        <v>42557</v>
      </c>
      <c r="T2548" t="s">
        <v>4994</v>
      </c>
      <c r="U2548" s="3">
        <v>3.8368000000000002</v>
      </c>
      <c r="V2548" s="2">
        <f>Tabela_padrão__GM_CONTAS_PAGAR_ABERTOS[[#This Row],[PTAX DESEMB]]*Tabela_padrão__GM_CONTAS_PAGAR_ABERTOS[[#This Row],[VALOR_DOCUM]]</f>
        <v>158268</v>
      </c>
    </row>
    <row r="2549" spans="1:22" hidden="1" x14ac:dyDescent="0.2">
      <c r="A2549" t="s">
        <v>17</v>
      </c>
      <c r="B2549" t="s">
        <v>18</v>
      </c>
      <c r="C2549" s="1">
        <v>42150</v>
      </c>
      <c r="D2549" t="s">
        <v>60</v>
      </c>
      <c r="E2549">
        <v>13140001</v>
      </c>
      <c r="F2549" t="s">
        <v>315</v>
      </c>
      <c r="G2549" s="4">
        <v>43784</v>
      </c>
      <c r="H2549" t="s">
        <v>21</v>
      </c>
      <c r="I2549" s="2">
        <v>23603.56</v>
      </c>
      <c r="K2549" s="2">
        <v>23603.56</v>
      </c>
      <c r="L2549" s="3">
        <v>1</v>
      </c>
      <c r="M2549" s="2">
        <v>23603.56</v>
      </c>
      <c r="N2549" s="3">
        <f t="array" ref="N2549">$D$4</f>
        <v>3.55</v>
      </c>
      <c r="O2549" s="2">
        <f t="array" ref="O2549">IF(Tabela_padrão__GM_CONTAS_PAGAR_ABERTOS[[#This Row],[SIGLA_MOEDA]]="US$",Tabela_padrão__GM_CONTAS_PAGAR_ABERTOS[[#This Row],[VALOR_DOCUM]]*$D$4,Tabela_padrão__GM_CONTAS_PAGAR_ABERTOS[[#This Row],[SALDO_CONVERTIDO]])</f>
        <v>23603.56</v>
      </c>
      <c r="P25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49" t="s">
        <v>47</v>
      </c>
      <c r="R2549" t="s">
        <v>316</v>
      </c>
      <c r="S2549" s="1">
        <v>42557</v>
      </c>
      <c r="T2549" t="s">
        <v>1309</v>
      </c>
      <c r="U2549" s="3">
        <v>3.1212</v>
      </c>
      <c r="V2549" s="2">
        <f>Tabela_padrão__GM_CONTAS_PAGAR_ABERTOS[[#This Row],[PTAX DESEMB]]*Tabela_padrão__GM_CONTAS_PAGAR_ABERTOS[[#This Row],[VALOR_DOCUM]]</f>
        <v>73671.431471999997</v>
      </c>
    </row>
    <row r="2550" spans="1:22" hidden="1" x14ac:dyDescent="0.2">
      <c r="A2550" t="s">
        <v>285</v>
      </c>
      <c r="B2550" t="s">
        <v>18</v>
      </c>
      <c r="C2550" s="1">
        <v>42271</v>
      </c>
      <c r="D2550" t="s">
        <v>286</v>
      </c>
      <c r="E2550">
        <v>13101001</v>
      </c>
      <c r="F2550" t="s">
        <v>4551</v>
      </c>
      <c r="G2550" s="4">
        <v>42313</v>
      </c>
      <c r="H2550" t="s">
        <v>21</v>
      </c>
      <c r="I2550" s="2">
        <v>9240</v>
      </c>
      <c r="J2550">
        <v>0</v>
      </c>
      <c r="K2550" s="2">
        <v>9240</v>
      </c>
      <c r="L2550" s="3">
        <v>1</v>
      </c>
      <c r="M2550" s="2">
        <v>9240</v>
      </c>
      <c r="N2550" s="3">
        <f t="array" ref="N2550">$D$4</f>
        <v>3.55</v>
      </c>
      <c r="O2550" s="2">
        <f t="array" ref="O2550">IF(Tabela_padrão__GM_CONTAS_PAGAR_ABERTOS[[#This Row],[SIGLA_MOEDA]]="US$",Tabela_padrão__GM_CONTAS_PAGAR_ABERTOS[[#This Row],[VALOR_DOCUM]]*$D$4,Tabela_padrão__GM_CONTAS_PAGAR_ABERTOS[[#This Row],[SALDO_CONVERTIDO]])</f>
        <v>9240</v>
      </c>
      <c r="P25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0" t="s">
        <v>28</v>
      </c>
      <c r="R2550" t="s">
        <v>383</v>
      </c>
      <c r="S2550" s="1">
        <v>42557</v>
      </c>
      <c r="T2550" t="s">
        <v>4996</v>
      </c>
      <c r="U2550" s="3">
        <v>4.1040999999999999</v>
      </c>
      <c r="V2550" s="2">
        <f>Tabela_padrão__GM_CONTAS_PAGAR_ABERTOS[[#This Row],[PTAX DESEMB]]*Tabela_padrão__GM_CONTAS_PAGAR_ABERTOS[[#This Row],[VALOR_DOCUM]]</f>
        <v>37921.883999999998</v>
      </c>
    </row>
    <row r="2551" spans="1:22" hidden="1" x14ac:dyDescent="0.2">
      <c r="A2551" t="s">
        <v>17</v>
      </c>
      <c r="B2551" t="s">
        <v>18</v>
      </c>
      <c r="C2551" s="1">
        <v>42138</v>
      </c>
      <c r="D2551" t="s">
        <v>60</v>
      </c>
      <c r="E2551">
        <v>13140001</v>
      </c>
      <c r="F2551" t="s">
        <v>302</v>
      </c>
      <c r="G2551" s="4">
        <v>43784</v>
      </c>
      <c r="H2551" t="s">
        <v>21</v>
      </c>
      <c r="I2551" s="2">
        <v>12008.29</v>
      </c>
      <c r="K2551" s="2">
        <v>12008.29</v>
      </c>
      <c r="L2551" s="3">
        <v>1</v>
      </c>
      <c r="M2551" s="2">
        <v>12008.29</v>
      </c>
      <c r="N2551" s="3">
        <f t="array" ref="N2551">$D$4</f>
        <v>3.55</v>
      </c>
      <c r="O2551" s="2">
        <f t="array" ref="O2551">IF(Tabela_padrão__GM_CONTAS_PAGAR_ABERTOS[[#This Row],[SIGLA_MOEDA]]="US$",Tabela_padrão__GM_CONTAS_PAGAR_ABERTOS[[#This Row],[VALOR_DOCUM]]*$D$4,Tabela_padrão__GM_CONTAS_PAGAR_ABERTOS[[#This Row],[SALDO_CONVERTIDO]])</f>
        <v>12008.29</v>
      </c>
      <c r="P25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1" t="s">
        <v>47</v>
      </c>
      <c r="R2551" t="s">
        <v>303</v>
      </c>
      <c r="S2551" s="1">
        <v>42557</v>
      </c>
      <c r="T2551" t="s">
        <v>2115</v>
      </c>
      <c r="U2551" s="3">
        <v>3.0103</v>
      </c>
      <c r="V2551" s="2">
        <f>Tabela_padrão__GM_CONTAS_PAGAR_ABERTOS[[#This Row],[PTAX DESEMB]]*Tabela_padrão__GM_CONTAS_PAGAR_ABERTOS[[#This Row],[VALOR_DOCUM]]</f>
        <v>36148.555387</v>
      </c>
    </row>
    <row r="2552" spans="1:22" hidden="1" x14ac:dyDescent="0.2">
      <c r="A2552" t="s">
        <v>17</v>
      </c>
      <c r="B2552" t="s">
        <v>18</v>
      </c>
      <c r="C2552" s="1">
        <v>42109</v>
      </c>
      <c r="D2552" t="s">
        <v>60</v>
      </c>
      <c r="E2552">
        <v>13140001</v>
      </c>
      <c r="F2552" t="s">
        <v>1288</v>
      </c>
      <c r="G2552" s="4">
        <v>43784</v>
      </c>
      <c r="H2552" t="s">
        <v>21</v>
      </c>
      <c r="I2552" s="2">
        <v>17395.080000000002</v>
      </c>
      <c r="K2552" s="2">
        <v>17395.080000000002</v>
      </c>
      <c r="L2552" s="3">
        <v>1</v>
      </c>
      <c r="M2552" s="2">
        <v>17395.080000000002</v>
      </c>
      <c r="N2552" s="3">
        <f t="array" ref="N2552">$D$4</f>
        <v>3.55</v>
      </c>
      <c r="O2552" s="2">
        <f t="array" ref="O2552">IF(Tabela_padrão__GM_CONTAS_PAGAR_ABERTOS[[#This Row],[SIGLA_MOEDA]]="US$",Tabela_padrão__GM_CONTAS_PAGAR_ABERTOS[[#This Row],[VALOR_DOCUM]]*$D$4,Tabela_padrão__GM_CONTAS_PAGAR_ABERTOS[[#This Row],[SALDO_CONVERTIDO]])</f>
        <v>17395.080000000002</v>
      </c>
      <c r="P25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2" t="s">
        <v>47</v>
      </c>
      <c r="R2552" t="s">
        <v>1289</v>
      </c>
      <c r="S2552" s="1">
        <v>42557</v>
      </c>
      <c r="T2552" t="s">
        <v>5649</v>
      </c>
      <c r="U2552" s="3">
        <v>3.0880000000000001</v>
      </c>
      <c r="V2552" s="2">
        <f>Tabela_padrão__GM_CONTAS_PAGAR_ABERTOS[[#This Row],[PTAX DESEMB]]*Tabela_padrão__GM_CONTAS_PAGAR_ABERTOS[[#This Row],[VALOR_DOCUM]]</f>
        <v>53716.007040000004</v>
      </c>
    </row>
    <row r="2553" spans="1:22" hidden="1" x14ac:dyDescent="0.2">
      <c r="A2553" t="s">
        <v>17</v>
      </c>
      <c r="B2553" t="s">
        <v>80</v>
      </c>
      <c r="C2553" s="1">
        <v>42291</v>
      </c>
      <c r="D2553" t="s">
        <v>855</v>
      </c>
      <c r="E2553">
        <v>13101001</v>
      </c>
      <c r="F2553" t="s">
        <v>4999</v>
      </c>
      <c r="G2553" s="4">
        <v>42357</v>
      </c>
      <c r="H2553" t="s">
        <v>21</v>
      </c>
      <c r="I2553" s="2">
        <v>96000</v>
      </c>
      <c r="J2553">
        <v>0</v>
      </c>
      <c r="K2553" s="2">
        <v>96000</v>
      </c>
      <c r="L2553" s="3">
        <v>1</v>
      </c>
      <c r="M2553" s="2">
        <v>96000</v>
      </c>
      <c r="N2553" s="3">
        <f t="array" ref="N2553">$D$4</f>
        <v>3.55</v>
      </c>
      <c r="O2553" s="2">
        <f t="array" ref="O2553">IF(Tabela_padrão__GM_CONTAS_PAGAR_ABERTOS[[#This Row],[SIGLA_MOEDA]]="US$",Tabela_padrão__GM_CONTAS_PAGAR_ABERTOS[[#This Row],[VALOR_DOCUM]]*$D$4,Tabela_padrão__GM_CONTAS_PAGAR_ABERTOS[[#This Row],[SALDO_CONVERTIDO]])</f>
        <v>96000</v>
      </c>
      <c r="P25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3" t="s">
        <v>28</v>
      </c>
      <c r="R2553" t="s">
        <v>5000</v>
      </c>
      <c r="S2553" s="1">
        <v>42557</v>
      </c>
      <c r="T2553" t="s">
        <v>5001</v>
      </c>
      <c r="U2553" s="3">
        <v>3.8250000000000002</v>
      </c>
      <c r="V2553" s="2">
        <f>Tabela_padrão__GM_CONTAS_PAGAR_ABERTOS[[#This Row],[PTAX DESEMB]]*Tabela_padrão__GM_CONTAS_PAGAR_ABERTOS[[#This Row],[VALOR_DOCUM]]</f>
        <v>367200</v>
      </c>
    </row>
    <row r="2554" spans="1:22" hidden="1" x14ac:dyDescent="0.2">
      <c r="A2554" t="s">
        <v>17</v>
      </c>
      <c r="B2554" t="s">
        <v>160</v>
      </c>
      <c r="C2554" s="1">
        <v>42297</v>
      </c>
      <c r="D2554" t="s">
        <v>2890</v>
      </c>
      <c r="E2554">
        <v>13101001</v>
      </c>
      <c r="F2554" t="s">
        <v>5002</v>
      </c>
      <c r="G2554" s="4">
        <v>42633</v>
      </c>
      <c r="H2554" t="s">
        <v>66</v>
      </c>
      <c r="I2554" s="2">
        <v>26500</v>
      </c>
      <c r="J2554">
        <v>0</v>
      </c>
      <c r="K2554" s="2">
        <v>26500</v>
      </c>
      <c r="L2554" s="3">
        <v>3.2904</v>
      </c>
      <c r="M2554" s="2">
        <v>87195.6</v>
      </c>
      <c r="N2554" s="3">
        <f t="array" ref="N2554">$D$4</f>
        <v>3.55</v>
      </c>
      <c r="O2554" s="2">
        <f t="array" ref="O2554">IF(Tabela_padrão__GM_CONTAS_PAGAR_ABERTOS[[#This Row],[SIGLA_MOEDA]]="US$",Tabela_padrão__GM_CONTAS_PAGAR_ABERTOS[[#This Row],[VALOR_DOCUM]]*$D$4,Tabela_padrão__GM_CONTAS_PAGAR_ABERTOS[[#This Row],[SALDO_CONVERTIDO]])</f>
        <v>94075</v>
      </c>
      <c r="P2554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554" t="s">
        <v>28</v>
      </c>
      <c r="R2554" t="s">
        <v>5003</v>
      </c>
      <c r="S2554" s="1">
        <v>42557</v>
      </c>
      <c r="T2554" t="s">
        <v>5004</v>
      </c>
      <c r="U2554" s="3">
        <v>3.9015</v>
      </c>
      <c r="V2554" s="2">
        <f>Tabela_padrão__GM_CONTAS_PAGAR_ABERTOS[[#This Row],[PTAX DESEMB]]*Tabela_padrão__GM_CONTAS_PAGAR_ABERTOS[[#This Row],[VALOR_DOCUM]]</f>
        <v>103389.75</v>
      </c>
    </row>
    <row r="2555" spans="1:22" hidden="1" x14ac:dyDescent="0.2">
      <c r="A2555" t="s">
        <v>17</v>
      </c>
      <c r="B2555" t="s">
        <v>25</v>
      </c>
      <c r="C2555" s="1">
        <v>42327</v>
      </c>
      <c r="D2555" t="s">
        <v>400</v>
      </c>
      <c r="E2555">
        <v>13101001</v>
      </c>
      <c r="F2555" t="s">
        <v>5005</v>
      </c>
      <c r="G2555" s="4">
        <v>42643</v>
      </c>
      <c r="H2555" t="s">
        <v>66</v>
      </c>
      <c r="I2555" s="2">
        <v>4290</v>
      </c>
      <c r="J2555">
        <v>0</v>
      </c>
      <c r="K2555" s="2">
        <v>4290</v>
      </c>
      <c r="L2555" s="3">
        <v>3.2904</v>
      </c>
      <c r="M2555" s="2">
        <v>14115.816000000001</v>
      </c>
      <c r="N2555" s="3">
        <f t="array" ref="N2555">$D$4</f>
        <v>3.55</v>
      </c>
      <c r="O2555" s="2">
        <f t="array" ref="O2555">IF(Tabela_padrão__GM_CONTAS_PAGAR_ABERTOS[[#This Row],[SIGLA_MOEDA]]="US$",Tabela_padrão__GM_CONTAS_PAGAR_ABERTOS[[#This Row],[VALOR_DOCUM]]*$D$4,Tabela_padrão__GM_CONTAS_PAGAR_ABERTOS[[#This Row],[SALDO_CONVERTIDO]])</f>
        <v>15229.5</v>
      </c>
      <c r="P2555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2555" t="s">
        <v>28</v>
      </c>
      <c r="R2555" t="s">
        <v>402</v>
      </c>
      <c r="S2555" s="1">
        <v>42557</v>
      </c>
      <c r="T2555" t="s">
        <v>5006</v>
      </c>
      <c r="U2555" s="3">
        <v>3.7921</v>
      </c>
      <c r="V2555" s="2">
        <f>Tabela_padrão__GM_CONTAS_PAGAR_ABERTOS[[#This Row],[PTAX DESEMB]]*Tabela_padrão__GM_CONTAS_PAGAR_ABERTOS[[#This Row],[VALOR_DOCUM]]</f>
        <v>16268.109</v>
      </c>
    </row>
    <row r="2556" spans="1:22" hidden="1" x14ac:dyDescent="0.2">
      <c r="A2556" t="s">
        <v>17</v>
      </c>
      <c r="B2556" t="s">
        <v>18</v>
      </c>
      <c r="C2556" s="1">
        <v>42374</v>
      </c>
      <c r="D2556" t="s">
        <v>412</v>
      </c>
      <c r="E2556">
        <v>13180003</v>
      </c>
      <c r="F2556" t="s">
        <v>413</v>
      </c>
      <c r="G2556" s="4">
        <v>42587</v>
      </c>
      <c r="H2556" t="s">
        <v>21</v>
      </c>
      <c r="I2556" s="2">
        <v>34000</v>
      </c>
      <c r="J2556">
        <v>29125.74</v>
      </c>
      <c r="K2556" s="2">
        <v>4874.26</v>
      </c>
      <c r="L2556" s="3">
        <v>1</v>
      </c>
      <c r="M2556" s="2">
        <v>4874.26</v>
      </c>
      <c r="N2556" s="3">
        <f t="array" ref="N2556">$D$4</f>
        <v>3.55</v>
      </c>
      <c r="O2556" s="2">
        <f t="array" ref="O2556">IF(Tabela_padrão__GM_CONTAS_PAGAR_ABERTOS[[#This Row],[SIGLA_MOEDA]]="US$",Tabela_padrão__GM_CONTAS_PAGAR_ABERTOS[[#This Row],[VALOR_DOCUM]]*$D$4,Tabela_padrão__GM_CONTAS_PAGAR_ABERTOS[[#This Row],[SALDO_CONVERTIDO]])</f>
        <v>4874.26</v>
      </c>
      <c r="P25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6" t="s">
        <v>414</v>
      </c>
      <c r="R2556" t="s">
        <v>415</v>
      </c>
      <c r="S2556" s="1">
        <v>42557</v>
      </c>
      <c r="T2556" t="s">
        <v>5007</v>
      </c>
      <c r="U2556" s="3">
        <v>4.0387000000000004</v>
      </c>
      <c r="V2556" s="2">
        <f>Tabela_padrão__GM_CONTAS_PAGAR_ABERTOS[[#This Row],[PTAX DESEMB]]*Tabela_padrão__GM_CONTAS_PAGAR_ABERTOS[[#This Row],[VALOR_DOCUM]]</f>
        <v>137315.80000000002</v>
      </c>
    </row>
    <row r="2557" spans="1:22" hidden="1" x14ac:dyDescent="0.2">
      <c r="A2557" t="s">
        <v>17</v>
      </c>
      <c r="B2557" t="s">
        <v>18</v>
      </c>
      <c r="C2557" s="1">
        <v>42374</v>
      </c>
      <c r="D2557" t="s">
        <v>412</v>
      </c>
      <c r="E2557">
        <v>13180003</v>
      </c>
      <c r="F2557" t="s">
        <v>413</v>
      </c>
      <c r="G2557" s="4">
        <v>42709</v>
      </c>
      <c r="H2557" t="s">
        <v>21</v>
      </c>
      <c r="I2557" s="2">
        <v>34000</v>
      </c>
      <c r="K2557" s="2">
        <v>34000</v>
      </c>
      <c r="L2557" s="3">
        <v>1</v>
      </c>
      <c r="M2557" s="2">
        <v>34000</v>
      </c>
      <c r="N2557" s="3">
        <f t="array" ref="N2557">$D$4</f>
        <v>3.55</v>
      </c>
      <c r="O2557" s="2">
        <f t="array" ref="O2557">IF(Tabela_padrão__GM_CONTAS_PAGAR_ABERTOS[[#This Row],[SIGLA_MOEDA]]="US$",Tabela_padrão__GM_CONTAS_PAGAR_ABERTOS[[#This Row],[VALOR_DOCUM]]*$D$4,Tabela_padrão__GM_CONTAS_PAGAR_ABERTOS[[#This Row],[SALDO_CONVERTIDO]])</f>
        <v>34000</v>
      </c>
      <c r="P25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7" t="s">
        <v>414</v>
      </c>
      <c r="R2557" t="s">
        <v>415</v>
      </c>
      <c r="S2557" s="1">
        <v>42557</v>
      </c>
      <c r="T2557" t="s">
        <v>5008</v>
      </c>
      <c r="U2557" s="3">
        <v>4.0387000000000004</v>
      </c>
      <c r="V2557" s="2">
        <f>Tabela_padrão__GM_CONTAS_PAGAR_ABERTOS[[#This Row],[PTAX DESEMB]]*Tabela_padrão__GM_CONTAS_PAGAR_ABERTOS[[#This Row],[VALOR_DOCUM]]</f>
        <v>137315.80000000002</v>
      </c>
    </row>
    <row r="2558" spans="1:22" hidden="1" x14ac:dyDescent="0.2">
      <c r="A2558" t="s">
        <v>17</v>
      </c>
      <c r="B2558" t="s">
        <v>18</v>
      </c>
      <c r="C2558" s="1">
        <v>42379</v>
      </c>
      <c r="D2558" t="s">
        <v>425</v>
      </c>
      <c r="E2558">
        <v>13130024</v>
      </c>
      <c r="F2558" t="s">
        <v>426</v>
      </c>
      <c r="G2558" s="4">
        <v>42623</v>
      </c>
      <c r="H2558" t="s">
        <v>21</v>
      </c>
      <c r="I2558" s="2">
        <v>200</v>
      </c>
      <c r="K2558" s="2">
        <v>200</v>
      </c>
      <c r="L2558" s="3">
        <v>1</v>
      </c>
      <c r="M2558" s="2">
        <v>200</v>
      </c>
      <c r="N2558" s="3">
        <f t="array" ref="N2558">$D$4</f>
        <v>3.55</v>
      </c>
      <c r="O2558" s="2">
        <f t="array" ref="O2558">IF(Tabela_padrão__GM_CONTAS_PAGAR_ABERTOS[[#This Row],[SIGLA_MOEDA]]="US$",Tabela_padrão__GM_CONTAS_PAGAR_ABERTOS[[#This Row],[VALOR_DOCUM]]*$D$4,Tabela_padrão__GM_CONTAS_PAGAR_ABERTOS[[#This Row],[SALDO_CONVERTIDO]])</f>
        <v>200</v>
      </c>
      <c r="P25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8" t="s">
        <v>362</v>
      </c>
      <c r="R2558" t="s">
        <v>427</v>
      </c>
      <c r="S2558" s="1">
        <v>42557</v>
      </c>
      <c r="T2558" t="s">
        <v>5009</v>
      </c>
      <c r="U2558" s="3">
        <v>4.0250000000000004</v>
      </c>
      <c r="V2558" s="2">
        <f>Tabela_padrão__GM_CONTAS_PAGAR_ABERTOS[[#This Row],[PTAX DESEMB]]*Tabela_padrão__GM_CONTAS_PAGAR_ABERTOS[[#This Row],[VALOR_DOCUM]]</f>
        <v>805.00000000000011</v>
      </c>
    </row>
    <row r="2559" spans="1:22" hidden="1" x14ac:dyDescent="0.2">
      <c r="A2559" t="s">
        <v>17</v>
      </c>
      <c r="B2559" t="s">
        <v>18</v>
      </c>
      <c r="C2559" s="1">
        <v>42379</v>
      </c>
      <c r="D2559" t="s">
        <v>425</v>
      </c>
      <c r="E2559">
        <v>13130024</v>
      </c>
      <c r="F2559" t="s">
        <v>426</v>
      </c>
      <c r="G2559" s="4">
        <v>42653</v>
      </c>
      <c r="H2559" t="s">
        <v>21</v>
      </c>
      <c r="I2559" s="2">
        <v>200</v>
      </c>
      <c r="K2559" s="2">
        <v>200</v>
      </c>
      <c r="L2559" s="3">
        <v>1</v>
      </c>
      <c r="M2559" s="2">
        <v>200</v>
      </c>
      <c r="N2559" s="3">
        <f t="array" ref="N2559">$D$4</f>
        <v>3.55</v>
      </c>
      <c r="O2559" s="2">
        <f t="array" ref="O2559">IF(Tabela_padrão__GM_CONTAS_PAGAR_ABERTOS[[#This Row],[SIGLA_MOEDA]]="US$",Tabela_padrão__GM_CONTAS_PAGAR_ABERTOS[[#This Row],[VALOR_DOCUM]]*$D$4,Tabela_padrão__GM_CONTAS_PAGAR_ABERTOS[[#This Row],[SALDO_CONVERTIDO]])</f>
        <v>200</v>
      </c>
      <c r="P25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59" t="s">
        <v>362</v>
      </c>
      <c r="R2559" t="s">
        <v>427</v>
      </c>
      <c r="S2559" s="1">
        <v>42557</v>
      </c>
      <c r="T2559" t="s">
        <v>5010</v>
      </c>
      <c r="U2559" s="3">
        <v>4.0250000000000004</v>
      </c>
      <c r="V2559" s="2">
        <f>Tabela_padrão__GM_CONTAS_PAGAR_ABERTOS[[#This Row],[PTAX DESEMB]]*Tabela_padrão__GM_CONTAS_PAGAR_ABERTOS[[#This Row],[VALOR_DOCUM]]</f>
        <v>805.00000000000011</v>
      </c>
    </row>
    <row r="2560" spans="1:22" hidden="1" x14ac:dyDescent="0.2">
      <c r="A2560" t="s">
        <v>17</v>
      </c>
      <c r="B2560" t="s">
        <v>385</v>
      </c>
      <c r="C2560" s="1">
        <v>42375</v>
      </c>
      <c r="D2560" t="s">
        <v>417</v>
      </c>
      <c r="E2560">
        <v>13115001</v>
      </c>
      <c r="F2560" t="s">
        <v>5011</v>
      </c>
      <c r="G2560" s="4">
        <v>42566</v>
      </c>
      <c r="H2560" t="s">
        <v>21</v>
      </c>
      <c r="I2560" s="2">
        <v>1087.96</v>
      </c>
      <c r="J2560">
        <v>0</v>
      </c>
      <c r="K2560" s="2">
        <v>1087.96</v>
      </c>
      <c r="L2560" s="3">
        <v>1</v>
      </c>
      <c r="M2560" s="2">
        <v>1087.96</v>
      </c>
      <c r="N2560" s="3">
        <f t="array" ref="N2560">$D$4</f>
        <v>3.55</v>
      </c>
      <c r="O2560" s="2">
        <f t="array" ref="O2560">IF(Tabela_padrão__GM_CONTAS_PAGAR_ABERTOS[[#This Row],[SIGLA_MOEDA]]="US$",Tabela_padrão__GM_CONTAS_PAGAR_ABERTOS[[#This Row],[VALOR_DOCUM]]*$D$4,Tabela_padrão__GM_CONTAS_PAGAR_ABERTOS[[#This Row],[SALDO_CONVERTIDO]])</f>
        <v>1087.96</v>
      </c>
      <c r="P25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0" t="s">
        <v>28</v>
      </c>
      <c r="R2560" t="s">
        <v>5012</v>
      </c>
      <c r="S2560" s="1">
        <v>42557</v>
      </c>
      <c r="T2560" t="s">
        <v>5013</v>
      </c>
      <c r="U2560" s="3">
        <v>4.0114000000000001</v>
      </c>
      <c r="V2560" s="2">
        <f>Tabela_padrão__GM_CONTAS_PAGAR_ABERTOS[[#This Row],[PTAX DESEMB]]*Tabela_padrão__GM_CONTAS_PAGAR_ABERTOS[[#This Row],[VALOR_DOCUM]]</f>
        <v>4364.2427440000001</v>
      </c>
    </row>
    <row r="2561" spans="1:22" hidden="1" x14ac:dyDescent="0.2">
      <c r="A2561" t="s">
        <v>17</v>
      </c>
      <c r="B2561" t="s">
        <v>385</v>
      </c>
      <c r="C2561" s="1">
        <v>42374</v>
      </c>
      <c r="D2561" t="s">
        <v>433</v>
      </c>
      <c r="E2561">
        <v>13115012</v>
      </c>
      <c r="F2561" t="s">
        <v>434</v>
      </c>
      <c r="G2561" s="4">
        <v>42623</v>
      </c>
      <c r="H2561" t="s">
        <v>21</v>
      </c>
      <c r="I2561" s="2">
        <v>850</v>
      </c>
      <c r="K2561" s="2">
        <v>850</v>
      </c>
      <c r="L2561" s="3">
        <v>1</v>
      </c>
      <c r="M2561" s="2">
        <v>850</v>
      </c>
      <c r="N2561" s="3">
        <f t="array" ref="N2561">$D$4</f>
        <v>3.55</v>
      </c>
      <c r="O2561" s="2">
        <f t="array" ref="O2561">IF(Tabela_padrão__GM_CONTAS_PAGAR_ABERTOS[[#This Row],[SIGLA_MOEDA]]="US$",Tabela_padrão__GM_CONTAS_PAGAR_ABERTOS[[#This Row],[VALOR_DOCUM]]*$D$4,Tabela_padrão__GM_CONTAS_PAGAR_ABERTOS[[#This Row],[SALDO_CONVERTIDO]])</f>
        <v>850</v>
      </c>
      <c r="P25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1" t="s">
        <v>435</v>
      </c>
      <c r="R2561" t="s">
        <v>436</v>
      </c>
      <c r="S2561" s="1">
        <v>42557</v>
      </c>
      <c r="T2561" t="s">
        <v>5014</v>
      </c>
      <c r="U2561" s="3">
        <v>4.0387000000000004</v>
      </c>
      <c r="V2561" s="2">
        <f>Tabela_padrão__GM_CONTAS_PAGAR_ABERTOS[[#This Row],[PTAX DESEMB]]*Tabela_padrão__GM_CONTAS_PAGAR_ABERTOS[[#This Row],[VALOR_DOCUM]]</f>
        <v>3432.8950000000004</v>
      </c>
    </row>
    <row r="2562" spans="1:22" hidden="1" x14ac:dyDescent="0.2">
      <c r="A2562" t="s">
        <v>17</v>
      </c>
      <c r="B2562" t="s">
        <v>25</v>
      </c>
      <c r="C2562" s="1">
        <v>42374</v>
      </c>
      <c r="D2562" t="s">
        <v>360</v>
      </c>
      <c r="E2562">
        <v>13115026</v>
      </c>
      <c r="F2562" t="s">
        <v>441</v>
      </c>
      <c r="G2562" s="4">
        <v>42709</v>
      </c>
      <c r="H2562" t="s">
        <v>21</v>
      </c>
      <c r="I2562" s="2">
        <v>530</v>
      </c>
      <c r="K2562" s="2">
        <v>530</v>
      </c>
      <c r="L2562" s="3">
        <v>1</v>
      </c>
      <c r="M2562" s="2">
        <v>530</v>
      </c>
      <c r="N2562" s="3">
        <f t="array" ref="N2562">$D$4</f>
        <v>3.55</v>
      </c>
      <c r="O2562" s="2">
        <f t="array" ref="O2562">IF(Tabela_padrão__GM_CONTAS_PAGAR_ABERTOS[[#This Row],[SIGLA_MOEDA]]="US$",Tabela_padrão__GM_CONTAS_PAGAR_ABERTOS[[#This Row],[VALOR_DOCUM]]*$D$4,Tabela_padrão__GM_CONTAS_PAGAR_ABERTOS[[#This Row],[SALDO_CONVERTIDO]])</f>
        <v>530</v>
      </c>
      <c r="P25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2" t="s">
        <v>442</v>
      </c>
      <c r="R2562" t="s">
        <v>443</v>
      </c>
      <c r="S2562" s="1">
        <v>42557</v>
      </c>
      <c r="T2562" t="s">
        <v>5015</v>
      </c>
      <c r="U2562" s="3">
        <v>4.0387000000000004</v>
      </c>
      <c r="V2562" s="2">
        <f>Tabela_padrão__GM_CONTAS_PAGAR_ABERTOS[[#This Row],[PTAX DESEMB]]*Tabela_padrão__GM_CONTAS_PAGAR_ABERTOS[[#This Row],[VALOR_DOCUM]]</f>
        <v>2140.5110000000004</v>
      </c>
    </row>
    <row r="2563" spans="1:22" hidden="1" x14ac:dyDescent="0.2">
      <c r="A2563" t="s">
        <v>17</v>
      </c>
      <c r="B2563" t="s">
        <v>18</v>
      </c>
      <c r="C2563" s="1">
        <v>42374</v>
      </c>
      <c r="D2563" t="s">
        <v>449</v>
      </c>
      <c r="E2563">
        <v>13130030</v>
      </c>
      <c r="F2563" t="s">
        <v>430</v>
      </c>
      <c r="G2563" s="4">
        <v>42648</v>
      </c>
      <c r="H2563" t="s">
        <v>21</v>
      </c>
      <c r="I2563" s="2">
        <v>8800</v>
      </c>
      <c r="K2563" s="2">
        <v>8800</v>
      </c>
      <c r="L2563" s="3">
        <v>1</v>
      </c>
      <c r="M2563" s="2">
        <v>8800</v>
      </c>
      <c r="N2563" s="3">
        <f t="array" ref="N2563">$D$4</f>
        <v>3.55</v>
      </c>
      <c r="O2563" s="2">
        <f t="array" ref="O2563">IF(Tabela_padrão__GM_CONTAS_PAGAR_ABERTOS[[#This Row],[SIGLA_MOEDA]]="US$",Tabela_padrão__GM_CONTAS_PAGAR_ABERTOS[[#This Row],[VALOR_DOCUM]]*$D$4,Tabela_padrão__GM_CONTAS_PAGAR_ABERTOS[[#This Row],[SALDO_CONVERTIDO]])</f>
        <v>8800</v>
      </c>
      <c r="P25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3" t="s">
        <v>312</v>
      </c>
      <c r="R2563" t="s">
        <v>450</v>
      </c>
      <c r="S2563" s="1">
        <v>42557</v>
      </c>
      <c r="T2563" t="s">
        <v>5016</v>
      </c>
      <c r="U2563" s="3">
        <v>4.0387000000000004</v>
      </c>
      <c r="V2563" s="2">
        <f>Tabela_padrão__GM_CONTAS_PAGAR_ABERTOS[[#This Row],[PTAX DESEMB]]*Tabela_padrão__GM_CONTAS_PAGAR_ABERTOS[[#This Row],[VALOR_DOCUM]]</f>
        <v>35540.560000000005</v>
      </c>
    </row>
    <row r="2564" spans="1:22" hidden="1" x14ac:dyDescent="0.2">
      <c r="A2564" t="s">
        <v>17</v>
      </c>
      <c r="B2564" t="s">
        <v>18</v>
      </c>
      <c r="C2564" s="1">
        <v>42374</v>
      </c>
      <c r="D2564" t="s">
        <v>452</v>
      </c>
      <c r="E2564">
        <v>13130024</v>
      </c>
      <c r="F2564" t="s">
        <v>453</v>
      </c>
      <c r="G2564" s="4">
        <v>42587</v>
      </c>
      <c r="H2564" t="s">
        <v>21</v>
      </c>
      <c r="I2564" s="2">
        <v>600</v>
      </c>
      <c r="K2564" s="2">
        <v>600</v>
      </c>
      <c r="L2564" s="3">
        <v>1</v>
      </c>
      <c r="M2564" s="2">
        <v>600</v>
      </c>
      <c r="N2564" s="3">
        <f t="array" ref="N2564">$D$4</f>
        <v>3.55</v>
      </c>
      <c r="O2564" s="2">
        <f t="array" ref="O2564">IF(Tabela_padrão__GM_CONTAS_PAGAR_ABERTOS[[#This Row],[SIGLA_MOEDA]]="US$",Tabela_padrão__GM_CONTAS_PAGAR_ABERTOS[[#This Row],[VALOR_DOCUM]]*$D$4,Tabela_padrão__GM_CONTAS_PAGAR_ABERTOS[[#This Row],[SALDO_CONVERTIDO]])</f>
        <v>600</v>
      </c>
      <c r="P25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4" t="s">
        <v>362</v>
      </c>
      <c r="R2564" t="s">
        <v>454</v>
      </c>
      <c r="S2564" s="1">
        <v>42557</v>
      </c>
      <c r="T2564" t="s">
        <v>5017</v>
      </c>
      <c r="U2564" s="3">
        <v>4.0387000000000004</v>
      </c>
      <c r="V2564" s="2">
        <f>Tabela_padrão__GM_CONTAS_PAGAR_ABERTOS[[#This Row],[PTAX DESEMB]]*Tabela_padrão__GM_CONTAS_PAGAR_ABERTOS[[#This Row],[VALOR_DOCUM]]</f>
        <v>2423.2200000000003</v>
      </c>
    </row>
    <row r="2565" spans="1:22" hidden="1" x14ac:dyDescent="0.2">
      <c r="A2565" t="s">
        <v>17</v>
      </c>
      <c r="B2565" t="s">
        <v>18</v>
      </c>
      <c r="C2565" s="1">
        <v>42374</v>
      </c>
      <c r="D2565" t="s">
        <v>452</v>
      </c>
      <c r="E2565">
        <v>13130024</v>
      </c>
      <c r="F2565" t="s">
        <v>453</v>
      </c>
      <c r="G2565" s="4">
        <v>42648</v>
      </c>
      <c r="H2565" t="s">
        <v>21</v>
      </c>
      <c r="I2565" s="2">
        <v>600</v>
      </c>
      <c r="K2565" s="2">
        <v>600</v>
      </c>
      <c r="L2565" s="3">
        <v>1</v>
      </c>
      <c r="M2565" s="2">
        <v>600</v>
      </c>
      <c r="N2565" s="3">
        <f t="array" ref="N2565">$D$4</f>
        <v>3.55</v>
      </c>
      <c r="O2565" s="2">
        <f t="array" ref="O2565">IF(Tabela_padrão__GM_CONTAS_PAGAR_ABERTOS[[#This Row],[SIGLA_MOEDA]]="US$",Tabela_padrão__GM_CONTAS_PAGAR_ABERTOS[[#This Row],[VALOR_DOCUM]]*$D$4,Tabela_padrão__GM_CONTAS_PAGAR_ABERTOS[[#This Row],[SALDO_CONVERTIDO]])</f>
        <v>600</v>
      </c>
      <c r="P25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5" t="s">
        <v>362</v>
      </c>
      <c r="R2565" t="s">
        <v>454</v>
      </c>
      <c r="S2565" s="1">
        <v>42557</v>
      </c>
      <c r="T2565" t="s">
        <v>5018</v>
      </c>
      <c r="U2565" s="3">
        <v>4.0387000000000004</v>
      </c>
      <c r="V2565" s="2">
        <f>Tabela_padrão__GM_CONTAS_PAGAR_ABERTOS[[#This Row],[PTAX DESEMB]]*Tabela_padrão__GM_CONTAS_PAGAR_ABERTOS[[#This Row],[VALOR_DOCUM]]</f>
        <v>2423.2200000000003</v>
      </c>
    </row>
    <row r="2566" spans="1:22" hidden="1" x14ac:dyDescent="0.2">
      <c r="A2566" t="s">
        <v>17</v>
      </c>
      <c r="B2566" t="s">
        <v>18</v>
      </c>
      <c r="C2566" s="1">
        <v>42374</v>
      </c>
      <c r="D2566" t="s">
        <v>452</v>
      </c>
      <c r="E2566">
        <v>13130024</v>
      </c>
      <c r="F2566" t="s">
        <v>453</v>
      </c>
      <c r="G2566" s="4">
        <v>42709</v>
      </c>
      <c r="H2566" t="s">
        <v>21</v>
      </c>
      <c r="I2566" s="2">
        <v>600</v>
      </c>
      <c r="K2566" s="2">
        <v>600</v>
      </c>
      <c r="L2566" s="3">
        <v>1</v>
      </c>
      <c r="M2566" s="2">
        <v>600</v>
      </c>
      <c r="N2566" s="3">
        <f t="array" ref="N2566">$D$4</f>
        <v>3.55</v>
      </c>
      <c r="O2566" s="2">
        <f t="array" ref="O2566">IF(Tabela_padrão__GM_CONTAS_PAGAR_ABERTOS[[#This Row],[SIGLA_MOEDA]]="US$",Tabela_padrão__GM_CONTAS_PAGAR_ABERTOS[[#This Row],[VALOR_DOCUM]]*$D$4,Tabela_padrão__GM_CONTAS_PAGAR_ABERTOS[[#This Row],[SALDO_CONVERTIDO]])</f>
        <v>600</v>
      </c>
      <c r="P25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6" t="s">
        <v>362</v>
      </c>
      <c r="R2566" t="s">
        <v>454</v>
      </c>
      <c r="S2566" s="1">
        <v>42557</v>
      </c>
      <c r="T2566" t="s">
        <v>5019</v>
      </c>
      <c r="U2566" s="3">
        <v>4.0387000000000004</v>
      </c>
      <c r="V2566" s="2">
        <f>Tabela_padrão__GM_CONTAS_PAGAR_ABERTOS[[#This Row],[PTAX DESEMB]]*Tabela_padrão__GM_CONTAS_PAGAR_ABERTOS[[#This Row],[VALOR_DOCUM]]</f>
        <v>2423.2200000000003</v>
      </c>
    </row>
    <row r="2567" spans="1:22" hidden="1" x14ac:dyDescent="0.2">
      <c r="A2567" t="s">
        <v>17</v>
      </c>
      <c r="B2567" t="s">
        <v>18</v>
      </c>
      <c r="C2567" s="1">
        <v>42374</v>
      </c>
      <c r="D2567" t="s">
        <v>1374</v>
      </c>
      <c r="E2567">
        <v>13130010</v>
      </c>
      <c r="F2567" t="s">
        <v>430</v>
      </c>
      <c r="G2567" s="4">
        <v>42576</v>
      </c>
      <c r="H2567" t="s">
        <v>21</v>
      </c>
      <c r="I2567" s="2">
        <v>1500</v>
      </c>
      <c r="K2567" s="2">
        <v>1500</v>
      </c>
      <c r="L2567" s="3">
        <v>1</v>
      </c>
      <c r="M2567" s="2">
        <v>1500</v>
      </c>
      <c r="N2567" s="3">
        <f t="array" ref="N2567">$D$4</f>
        <v>3.55</v>
      </c>
      <c r="O2567" s="2">
        <f t="array" ref="O2567">IF(Tabela_padrão__GM_CONTAS_PAGAR_ABERTOS[[#This Row],[SIGLA_MOEDA]]="US$",Tabela_padrão__GM_CONTAS_PAGAR_ABERTOS[[#This Row],[VALOR_DOCUM]]*$D$4,Tabela_padrão__GM_CONTAS_PAGAR_ABERTOS[[#This Row],[SALDO_CONVERTIDO]])</f>
        <v>1500</v>
      </c>
      <c r="P25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7" t="s">
        <v>1375</v>
      </c>
      <c r="R2567" t="s">
        <v>1376</v>
      </c>
      <c r="S2567" s="1">
        <v>42557</v>
      </c>
      <c r="T2567" t="s">
        <v>5020</v>
      </c>
      <c r="U2567" s="3">
        <v>4.0387000000000004</v>
      </c>
      <c r="V2567" s="2">
        <f>Tabela_padrão__GM_CONTAS_PAGAR_ABERTOS[[#This Row],[PTAX DESEMB]]*Tabela_padrão__GM_CONTAS_PAGAR_ABERTOS[[#This Row],[VALOR_DOCUM]]</f>
        <v>6058.05</v>
      </c>
    </row>
    <row r="2568" spans="1:22" hidden="1" x14ac:dyDescent="0.2">
      <c r="A2568" t="s">
        <v>17</v>
      </c>
      <c r="B2568" t="s">
        <v>18</v>
      </c>
      <c r="C2568" s="1">
        <v>42374</v>
      </c>
      <c r="D2568" t="s">
        <v>56</v>
      </c>
      <c r="E2568">
        <v>13130017</v>
      </c>
      <c r="F2568" t="s">
        <v>2917</v>
      </c>
      <c r="G2568" s="4">
        <v>42709</v>
      </c>
      <c r="H2568" t="s">
        <v>21</v>
      </c>
      <c r="I2568" s="2">
        <v>709.2</v>
      </c>
      <c r="K2568" s="2">
        <v>709.2</v>
      </c>
      <c r="L2568" s="3">
        <v>1</v>
      </c>
      <c r="M2568" s="2">
        <v>709.2</v>
      </c>
      <c r="N2568" s="3">
        <f t="array" ref="N2568">$D$4</f>
        <v>3.55</v>
      </c>
      <c r="O2568" s="2">
        <f t="array" ref="O2568">IF(Tabela_padrão__GM_CONTAS_PAGAR_ABERTOS[[#This Row],[SIGLA_MOEDA]]="US$",Tabela_padrão__GM_CONTAS_PAGAR_ABERTOS[[#This Row],[VALOR_DOCUM]]*$D$4,Tabela_padrão__GM_CONTAS_PAGAR_ABERTOS[[#This Row],[SALDO_CONVERTIDO]])</f>
        <v>709.2</v>
      </c>
      <c r="P25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8" t="s">
        <v>458</v>
      </c>
      <c r="R2568" t="s">
        <v>2918</v>
      </c>
      <c r="S2568" s="1">
        <v>42557</v>
      </c>
      <c r="T2568" t="s">
        <v>5021</v>
      </c>
      <c r="U2568" s="3">
        <v>4.0387000000000004</v>
      </c>
      <c r="V2568" s="2">
        <f>Tabela_padrão__GM_CONTAS_PAGAR_ABERTOS[[#This Row],[PTAX DESEMB]]*Tabela_padrão__GM_CONTAS_PAGAR_ABERTOS[[#This Row],[VALOR_DOCUM]]</f>
        <v>2864.2460400000004</v>
      </c>
    </row>
    <row r="2569" spans="1:22" hidden="1" x14ac:dyDescent="0.2">
      <c r="A2569" t="s">
        <v>17</v>
      </c>
      <c r="B2569" t="s">
        <v>80</v>
      </c>
      <c r="C2569" s="1">
        <v>42383</v>
      </c>
      <c r="D2569" t="s">
        <v>417</v>
      </c>
      <c r="E2569">
        <v>13115016</v>
      </c>
      <c r="F2569" t="s">
        <v>5022</v>
      </c>
      <c r="G2569" s="4">
        <v>42566</v>
      </c>
      <c r="H2569" t="s">
        <v>21</v>
      </c>
      <c r="I2569" s="2">
        <v>1359.87</v>
      </c>
      <c r="J2569">
        <v>0</v>
      </c>
      <c r="K2569" s="2">
        <v>1359.87</v>
      </c>
      <c r="L2569" s="3">
        <v>1</v>
      </c>
      <c r="M2569" s="2">
        <v>1359.87</v>
      </c>
      <c r="N2569" s="3">
        <f t="array" ref="N2569">$D$4</f>
        <v>3.55</v>
      </c>
      <c r="O2569" s="2">
        <f t="array" ref="O2569">IF(Tabela_padrão__GM_CONTAS_PAGAR_ABERTOS[[#This Row],[SIGLA_MOEDA]]="US$",Tabela_padrão__GM_CONTAS_PAGAR_ABERTOS[[#This Row],[VALOR_DOCUM]]*$D$4,Tabela_padrão__GM_CONTAS_PAGAR_ABERTOS[[#This Row],[SALDO_CONVERTIDO]])</f>
        <v>1359.87</v>
      </c>
      <c r="P25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69" t="s">
        <v>28</v>
      </c>
      <c r="R2569" t="s">
        <v>5023</v>
      </c>
      <c r="S2569" s="1">
        <v>42557</v>
      </c>
      <c r="T2569" t="s">
        <v>5024</v>
      </c>
      <c r="U2569" s="3">
        <v>3.9863</v>
      </c>
      <c r="V2569" s="2">
        <f>Tabela_padrão__GM_CONTAS_PAGAR_ABERTOS[[#This Row],[PTAX DESEMB]]*Tabela_padrão__GM_CONTAS_PAGAR_ABERTOS[[#This Row],[VALOR_DOCUM]]</f>
        <v>5420.8497809999999</v>
      </c>
    </row>
    <row r="2570" spans="1:22" hidden="1" x14ac:dyDescent="0.2">
      <c r="A2570" t="s">
        <v>17</v>
      </c>
      <c r="B2570" t="s">
        <v>18</v>
      </c>
      <c r="C2570" s="1">
        <v>42376</v>
      </c>
      <c r="D2570" t="s">
        <v>286</v>
      </c>
      <c r="E2570">
        <v>13180001</v>
      </c>
      <c r="F2570" t="s">
        <v>413</v>
      </c>
      <c r="G2570" s="4">
        <v>42526</v>
      </c>
      <c r="H2570" t="s">
        <v>21</v>
      </c>
      <c r="I2570" s="2">
        <v>30000</v>
      </c>
      <c r="J2570">
        <v>29892.19</v>
      </c>
      <c r="K2570" s="2">
        <v>107.81</v>
      </c>
      <c r="L2570" s="3">
        <v>1</v>
      </c>
      <c r="M2570" s="2">
        <v>107.81</v>
      </c>
      <c r="N2570" s="3">
        <f t="array" ref="N2570">$D$4</f>
        <v>3.55</v>
      </c>
      <c r="O2570" s="2">
        <f t="array" ref="O2570">IF(Tabela_padrão__GM_CONTAS_PAGAR_ABERTOS[[#This Row],[SIGLA_MOEDA]]="US$",Tabela_padrão__GM_CONTAS_PAGAR_ABERTOS[[#This Row],[VALOR_DOCUM]]*$D$4,Tabela_padrão__GM_CONTAS_PAGAR_ABERTOS[[#This Row],[SALDO_CONVERTIDO]])</f>
        <v>107.81</v>
      </c>
      <c r="P25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0" t="s">
        <v>414</v>
      </c>
      <c r="R2570" t="s">
        <v>1378</v>
      </c>
      <c r="S2570" s="1">
        <v>42557</v>
      </c>
      <c r="T2570" t="s">
        <v>5025</v>
      </c>
      <c r="U2570" s="3">
        <v>4.0303000000000004</v>
      </c>
      <c r="V2570" s="2">
        <f>Tabela_padrão__GM_CONTAS_PAGAR_ABERTOS[[#This Row],[PTAX DESEMB]]*Tabela_padrão__GM_CONTAS_PAGAR_ABERTOS[[#This Row],[VALOR_DOCUM]]</f>
        <v>120909.00000000001</v>
      </c>
    </row>
    <row r="2571" spans="1:22" hidden="1" x14ac:dyDescent="0.2">
      <c r="A2571" t="s">
        <v>17</v>
      </c>
      <c r="B2571" t="s">
        <v>18</v>
      </c>
      <c r="C2571" s="1">
        <v>42376</v>
      </c>
      <c r="D2571" t="s">
        <v>286</v>
      </c>
      <c r="E2571">
        <v>13180001</v>
      </c>
      <c r="F2571" t="s">
        <v>413</v>
      </c>
      <c r="G2571" s="4">
        <v>42618</v>
      </c>
      <c r="H2571" t="s">
        <v>21</v>
      </c>
      <c r="I2571" s="2">
        <v>30000</v>
      </c>
      <c r="K2571" s="2">
        <v>30000</v>
      </c>
      <c r="L2571" s="3">
        <v>1</v>
      </c>
      <c r="M2571" s="2">
        <v>30000</v>
      </c>
      <c r="N2571" s="3">
        <f t="array" ref="N2571">$D$4</f>
        <v>3.55</v>
      </c>
      <c r="O2571" s="2">
        <f t="array" ref="O2571">IF(Tabela_padrão__GM_CONTAS_PAGAR_ABERTOS[[#This Row],[SIGLA_MOEDA]]="US$",Tabela_padrão__GM_CONTAS_PAGAR_ABERTOS[[#This Row],[VALOR_DOCUM]]*$D$4,Tabela_padrão__GM_CONTAS_PAGAR_ABERTOS[[#This Row],[SALDO_CONVERTIDO]])</f>
        <v>30000</v>
      </c>
      <c r="P25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1" t="s">
        <v>414</v>
      </c>
      <c r="R2571" t="s">
        <v>1378</v>
      </c>
      <c r="S2571" s="1">
        <v>42557</v>
      </c>
      <c r="T2571" t="s">
        <v>5026</v>
      </c>
      <c r="U2571" s="3">
        <v>4.0303000000000004</v>
      </c>
      <c r="V2571" s="2">
        <f>Tabela_padrão__GM_CONTAS_PAGAR_ABERTOS[[#This Row],[PTAX DESEMB]]*Tabela_padrão__GM_CONTAS_PAGAR_ABERTOS[[#This Row],[VALOR_DOCUM]]</f>
        <v>120909.00000000001</v>
      </c>
    </row>
    <row r="2572" spans="1:22" hidden="1" x14ac:dyDescent="0.2">
      <c r="A2572" t="s">
        <v>17</v>
      </c>
      <c r="B2572" t="s">
        <v>202</v>
      </c>
      <c r="C2572" s="1">
        <v>42395</v>
      </c>
      <c r="D2572" t="s">
        <v>456</v>
      </c>
      <c r="E2572">
        <v>13115011</v>
      </c>
      <c r="F2572" t="s">
        <v>457</v>
      </c>
      <c r="G2572" s="4">
        <v>42594</v>
      </c>
      <c r="H2572" t="s">
        <v>21</v>
      </c>
      <c r="I2572" s="2">
        <v>2000</v>
      </c>
      <c r="K2572" s="2">
        <v>2000</v>
      </c>
      <c r="L2572" s="3">
        <v>1</v>
      </c>
      <c r="M2572" s="2">
        <v>2000</v>
      </c>
      <c r="N2572" s="3">
        <f t="array" ref="N2572">$D$4</f>
        <v>3.55</v>
      </c>
      <c r="O2572" s="2">
        <f t="array" ref="O2572">IF(Tabela_padrão__GM_CONTAS_PAGAR_ABERTOS[[#This Row],[SIGLA_MOEDA]]="US$",Tabela_padrão__GM_CONTAS_PAGAR_ABERTOS[[#This Row],[VALOR_DOCUM]]*$D$4,Tabela_padrão__GM_CONTAS_PAGAR_ABERTOS[[#This Row],[SALDO_CONVERTIDO]])</f>
        <v>2000</v>
      </c>
      <c r="P25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2" t="s">
        <v>458</v>
      </c>
      <c r="R2572" t="s">
        <v>459</v>
      </c>
      <c r="S2572" s="1">
        <v>42557</v>
      </c>
      <c r="T2572" t="s">
        <v>5027</v>
      </c>
      <c r="U2572" s="3">
        <v>4.1002000000000001</v>
      </c>
      <c r="V2572" s="2">
        <f>Tabela_padrão__GM_CONTAS_PAGAR_ABERTOS[[#This Row],[PTAX DESEMB]]*Tabela_padrão__GM_CONTAS_PAGAR_ABERTOS[[#This Row],[VALOR_DOCUM]]</f>
        <v>8200.4</v>
      </c>
    </row>
    <row r="2573" spans="1:22" hidden="1" x14ac:dyDescent="0.2">
      <c r="A2573" t="s">
        <v>709</v>
      </c>
      <c r="B2573" t="s">
        <v>710</v>
      </c>
      <c r="C2573" s="1">
        <v>42404</v>
      </c>
      <c r="D2573" t="s">
        <v>3255</v>
      </c>
      <c r="E2573">
        <v>15101003</v>
      </c>
      <c r="F2573" t="s">
        <v>5028</v>
      </c>
      <c r="G2573" s="4">
        <v>42420</v>
      </c>
      <c r="H2573" t="s">
        <v>21</v>
      </c>
      <c r="I2573" s="2">
        <v>930</v>
      </c>
      <c r="J2573">
        <v>0</v>
      </c>
      <c r="K2573" s="2">
        <v>930</v>
      </c>
      <c r="L2573" s="3">
        <v>1</v>
      </c>
      <c r="M2573" s="2">
        <v>930</v>
      </c>
      <c r="N2573" s="3">
        <f t="array" ref="N2573">$D$4</f>
        <v>3.55</v>
      </c>
      <c r="O2573" s="2">
        <f t="array" ref="O2573">IF(Tabela_padrão__GM_CONTAS_PAGAR_ABERTOS[[#This Row],[SIGLA_MOEDA]]="US$",Tabela_padrão__GM_CONTAS_PAGAR_ABERTOS[[#This Row],[VALOR_DOCUM]]*$D$4,Tabela_padrão__GM_CONTAS_PAGAR_ABERTOS[[#This Row],[SALDO_CONVERTIDO]])</f>
        <v>930</v>
      </c>
      <c r="P25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3" t="s">
        <v>28</v>
      </c>
      <c r="R2573" t="s">
        <v>5029</v>
      </c>
      <c r="S2573" s="1">
        <v>42557</v>
      </c>
      <c r="T2573" t="s">
        <v>5030</v>
      </c>
      <c r="U2573" s="3">
        <v>3.9558</v>
      </c>
      <c r="V2573" s="2">
        <f>Tabela_padrão__GM_CONTAS_PAGAR_ABERTOS[[#This Row],[PTAX DESEMB]]*Tabela_padrão__GM_CONTAS_PAGAR_ABERTOS[[#This Row],[VALOR_DOCUM]]</f>
        <v>3678.8939999999998</v>
      </c>
    </row>
    <row r="2574" spans="1:22" hidden="1" x14ac:dyDescent="0.2">
      <c r="A2574" t="s">
        <v>17</v>
      </c>
      <c r="B2574" t="s">
        <v>18</v>
      </c>
      <c r="C2574" s="1">
        <v>42398</v>
      </c>
      <c r="D2574" t="s">
        <v>470</v>
      </c>
      <c r="E2574">
        <v>19105029</v>
      </c>
      <c r="F2574" t="s">
        <v>1383</v>
      </c>
      <c r="G2574" s="4">
        <v>42592</v>
      </c>
      <c r="H2574" t="s">
        <v>21</v>
      </c>
      <c r="I2574" s="2">
        <v>26700</v>
      </c>
      <c r="K2574" s="2">
        <v>26700</v>
      </c>
      <c r="L2574" s="3">
        <v>1</v>
      </c>
      <c r="M2574" s="2">
        <v>26700</v>
      </c>
      <c r="N2574" s="3">
        <f t="array" ref="N2574">$D$4</f>
        <v>3.55</v>
      </c>
      <c r="O2574" s="2">
        <f t="array" ref="O2574">IF(Tabela_padrão__GM_CONTAS_PAGAR_ABERTOS[[#This Row],[SIGLA_MOEDA]]="US$",Tabela_padrão__GM_CONTAS_PAGAR_ABERTOS[[#This Row],[VALOR_DOCUM]]*$D$4,Tabela_padrão__GM_CONTAS_PAGAR_ABERTOS[[#This Row],[SALDO_CONVERTIDO]])</f>
        <v>26700</v>
      </c>
      <c r="P25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4" t="s">
        <v>338</v>
      </c>
      <c r="R2574" t="s">
        <v>1384</v>
      </c>
      <c r="S2574" s="1">
        <v>42557</v>
      </c>
      <c r="T2574" t="s">
        <v>5031</v>
      </c>
      <c r="U2574" s="3">
        <v>4.0838000000000001</v>
      </c>
      <c r="V2574" s="2">
        <f>Tabela_padrão__GM_CONTAS_PAGAR_ABERTOS[[#This Row],[PTAX DESEMB]]*Tabela_padrão__GM_CONTAS_PAGAR_ABERTOS[[#This Row],[VALOR_DOCUM]]</f>
        <v>109037.46</v>
      </c>
    </row>
    <row r="2575" spans="1:22" hidden="1" x14ac:dyDescent="0.2">
      <c r="A2575" t="s">
        <v>17</v>
      </c>
      <c r="B2575" t="s">
        <v>330</v>
      </c>
      <c r="C2575" s="1">
        <v>42412</v>
      </c>
      <c r="D2575" t="s">
        <v>466</v>
      </c>
      <c r="E2575">
        <v>13103006</v>
      </c>
      <c r="F2575" t="s">
        <v>1387</v>
      </c>
      <c r="G2575" s="4">
        <v>42971</v>
      </c>
      <c r="H2575" t="s">
        <v>21</v>
      </c>
      <c r="I2575" s="2">
        <v>1265.49</v>
      </c>
      <c r="K2575" s="2">
        <v>1265.49</v>
      </c>
      <c r="L2575" s="3">
        <v>1</v>
      </c>
      <c r="M2575" s="2">
        <v>1265.49</v>
      </c>
      <c r="N2575" s="3">
        <f t="array" ref="N2575">$D$4</f>
        <v>3.55</v>
      </c>
      <c r="O2575" s="2">
        <f t="array" ref="O2575">IF(Tabela_padrão__GM_CONTAS_PAGAR_ABERTOS[[#This Row],[SIGLA_MOEDA]]="US$",Tabela_padrão__GM_CONTAS_PAGAR_ABERTOS[[#This Row],[VALOR_DOCUM]]*$D$4,Tabela_padrão__GM_CONTAS_PAGAR_ABERTOS[[#This Row],[SALDO_CONVERTIDO]])</f>
        <v>1265.49</v>
      </c>
      <c r="P25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5" t="s">
        <v>28</v>
      </c>
      <c r="S2575" s="1">
        <v>42557</v>
      </c>
      <c r="T2575" t="s">
        <v>5032</v>
      </c>
      <c r="U2575" s="3">
        <v>3.9641999999999999</v>
      </c>
      <c r="V2575" s="2">
        <f>Tabela_padrão__GM_CONTAS_PAGAR_ABERTOS[[#This Row],[PTAX DESEMB]]*Tabela_padrão__GM_CONTAS_PAGAR_ABERTOS[[#This Row],[VALOR_DOCUM]]</f>
        <v>5016.6554580000002</v>
      </c>
    </row>
    <row r="2576" spans="1:22" hidden="1" x14ac:dyDescent="0.2">
      <c r="A2576" t="s">
        <v>17</v>
      </c>
      <c r="B2576" t="s">
        <v>202</v>
      </c>
      <c r="C2576" s="1">
        <v>42415</v>
      </c>
      <c r="D2576" t="s">
        <v>478</v>
      </c>
      <c r="E2576">
        <v>13101001</v>
      </c>
      <c r="F2576" t="s">
        <v>5033</v>
      </c>
      <c r="G2576" s="4">
        <v>42633</v>
      </c>
      <c r="H2576" t="s">
        <v>66</v>
      </c>
      <c r="I2576" s="2">
        <v>6320</v>
      </c>
      <c r="J2576">
        <v>0</v>
      </c>
      <c r="K2576" s="2">
        <v>6320</v>
      </c>
      <c r="L2576" s="3">
        <v>3.2904</v>
      </c>
      <c r="M2576" s="2">
        <v>20795.328000000001</v>
      </c>
      <c r="N2576" s="3">
        <f t="array" ref="N2576">$D$4</f>
        <v>3.55</v>
      </c>
      <c r="O2576" s="2">
        <f t="array" ref="O2576">IF(Tabela_padrão__GM_CONTAS_PAGAR_ABERTOS[[#This Row],[SIGLA_MOEDA]]="US$",Tabela_padrão__GM_CONTAS_PAGAR_ABERTOS[[#This Row],[VALOR_DOCUM]]*$D$4,Tabela_padrão__GM_CONTAS_PAGAR_ABERTOS[[#This Row],[SALDO_CONVERTIDO]])</f>
        <v>22436</v>
      </c>
      <c r="P2576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576" t="s">
        <v>28</v>
      </c>
      <c r="R2576" t="s">
        <v>2939</v>
      </c>
      <c r="S2576" s="1">
        <v>42557</v>
      </c>
      <c r="T2576" t="s">
        <v>5034</v>
      </c>
      <c r="U2576" s="3">
        <v>3.9891000000000001</v>
      </c>
      <c r="V2576" s="2">
        <f>Tabela_padrão__GM_CONTAS_PAGAR_ABERTOS[[#This Row],[PTAX DESEMB]]*Tabela_padrão__GM_CONTAS_PAGAR_ABERTOS[[#This Row],[VALOR_DOCUM]]</f>
        <v>25211.112000000001</v>
      </c>
    </row>
    <row r="2577" spans="1:22" hidden="1" x14ac:dyDescent="0.2">
      <c r="A2577" t="s">
        <v>17</v>
      </c>
      <c r="B2577" t="s">
        <v>25</v>
      </c>
      <c r="C2577" s="1">
        <v>42415</v>
      </c>
      <c r="D2577" t="s">
        <v>2669</v>
      </c>
      <c r="E2577">
        <v>13101001</v>
      </c>
      <c r="F2577" t="s">
        <v>5035</v>
      </c>
      <c r="G2577" s="4">
        <v>42633</v>
      </c>
      <c r="H2577" t="s">
        <v>66</v>
      </c>
      <c r="I2577" s="2">
        <v>117450</v>
      </c>
      <c r="J2577">
        <v>0</v>
      </c>
      <c r="K2577" s="2">
        <v>117450</v>
      </c>
      <c r="L2577" s="3">
        <v>3.2904</v>
      </c>
      <c r="M2577" s="2">
        <v>386457.48</v>
      </c>
      <c r="N2577" s="3">
        <f t="array" ref="N2577">$D$4</f>
        <v>3.55</v>
      </c>
      <c r="O2577" s="2">
        <f t="array" ref="O2577">IF(Tabela_padrão__GM_CONTAS_PAGAR_ABERTOS[[#This Row],[SIGLA_MOEDA]]="US$",Tabela_padrão__GM_CONTAS_PAGAR_ABERTOS[[#This Row],[VALOR_DOCUM]]*$D$4,Tabela_padrão__GM_CONTAS_PAGAR_ABERTOS[[#This Row],[SALDO_CONVERTIDO]])</f>
        <v>416947.5</v>
      </c>
      <c r="P2577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2577" t="s">
        <v>28</v>
      </c>
      <c r="R2577" t="s">
        <v>5036</v>
      </c>
      <c r="S2577" s="1">
        <v>42557</v>
      </c>
      <c r="T2577" t="s">
        <v>5037</v>
      </c>
      <c r="U2577" s="3">
        <v>3.9891000000000001</v>
      </c>
      <c r="V2577" s="2">
        <f>Tabela_padrão__GM_CONTAS_PAGAR_ABERTOS[[#This Row],[PTAX DESEMB]]*Tabela_padrão__GM_CONTAS_PAGAR_ABERTOS[[#This Row],[VALOR_DOCUM]]</f>
        <v>468519.79499999998</v>
      </c>
    </row>
    <row r="2578" spans="1:22" hidden="1" x14ac:dyDescent="0.2">
      <c r="A2578" t="s">
        <v>17</v>
      </c>
      <c r="B2578" t="s">
        <v>202</v>
      </c>
      <c r="C2578" s="1">
        <v>42417</v>
      </c>
      <c r="D2578" t="s">
        <v>400</v>
      </c>
      <c r="E2578">
        <v>13101001</v>
      </c>
      <c r="F2578" t="s">
        <v>5038</v>
      </c>
      <c r="G2578" s="4">
        <v>42643</v>
      </c>
      <c r="H2578" t="s">
        <v>66</v>
      </c>
      <c r="I2578" s="2">
        <v>18800</v>
      </c>
      <c r="J2578">
        <v>0</v>
      </c>
      <c r="K2578" s="2">
        <v>18800</v>
      </c>
      <c r="L2578" s="3">
        <v>3.2904</v>
      </c>
      <c r="M2578" s="2">
        <v>61859.519999999997</v>
      </c>
      <c r="N2578" s="3">
        <f t="array" ref="N2578">$D$4</f>
        <v>3.55</v>
      </c>
      <c r="O2578" s="2">
        <f t="array" ref="O2578">IF(Tabela_padrão__GM_CONTAS_PAGAR_ABERTOS[[#This Row],[SIGLA_MOEDA]]="US$",Tabela_padrão__GM_CONTAS_PAGAR_ABERTOS[[#This Row],[VALOR_DOCUM]]*$D$4,Tabela_padrão__GM_CONTAS_PAGAR_ABERTOS[[#This Row],[SALDO_CONVERTIDO]])</f>
        <v>66740</v>
      </c>
      <c r="P2578" s="5">
        <f>(Tabela_padrão__GM_CONTAS_PAGAR_ABERTOS[[#This Row],[Saldo Projetado]]-Tabela_padrão__GM_CONTAS_PAGAR_ABERTOS[[#This Row],[SALDO_CONVERTIDO]])/Tabela_padrão__GM_CONTAS_PAGAR_ABERTOS[[#This Row],[Saldo Projetado]]</f>
        <v>7.3126760563380327E-2</v>
      </c>
      <c r="Q2578" t="s">
        <v>28</v>
      </c>
      <c r="R2578" t="s">
        <v>2939</v>
      </c>
      <c r="S2578" s="1">
        <v>42557</v>
      </c>
      <c r="T2578" t="s">
        <v>5039</v>
      </c>
      <c r="U2578" s="3">
        <v>4.0213000000000001</v>
      </c>
      <c r="V2578" s="2">
        <f>Tabela_padrão__GM_CONTAS_PAGAR_ABERTOS[[#This Row],[PTAX DESEMB]]*Tabela_padrão__GM_CONTAS_PAGAR_ABERTOS[[#This Row],[VALOR_DOCUM]]</f>
        <v>75600.44</v>
      </c>
    </row>
    <row r="2579" spans="1:22" hidden="1" x14ac:dyDescent="0.2">
      <c r="A2579" t="s">
        <v>17</v>
      </c>
      <c r="B2579" t="s">
        <v>25</v>
      </c>
      <c r="C2579" s="1">
        <v>42401</v>
      </c>
      <c r="D2579" t="s">
        <v>2934</v>
      </c>
      <c r="E2579">
        <v>17101002</v>
      </c>
      <c r="F2579" t="s">
        <v>2935</v>
      </c>
      <c r="G2579" s="4">
        <v>42611</v>
      </c>
      <c r="H2579" t="s">
        <v>21</v>
      </c>
      <c r="I2579" s="2">
        <v>120000</v>
      </c>
      <c r="K2579" s="2">
        <v>120000</v>
      </c>
      <c r="L2579" s="3">
        <v>1</v>
      </c>
      <c r="M2579" s="2">
        <v>120000</v>
      </c>
      <c r="N2579" s="3">
        <f t="array" ref="N2579">$D$4</f>
        <v>3.55</v>
      </c>
      <c r="O2579" s="2">
        <f t="array" ref="O2579">IF(Tabela_padrão__GM_CONTAS_PAGAR_ABERTOS[[#This Row],[SIGLA_MOEDA]]="US$",Tabela_padrão__GM_CONTAS_PAGAR_ABERTOS[[#This Row],[VALOR_DOCUM]]*$D$4,Tabela_padrão__GM_CONTAS_PAGAR_ABERTOS[[#This Row],[SALDO_CONVERTIDO]])</f>
        <v>120000</v>
      </c>
      <c r="P25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79" t="s">
        <v>486</v>
      </c>
      <c r="R2579" t="s">
        <v>2936</v>
      </c>
      <c r="S2579" s="1">
        <v>42557</v>
      </c>
      <c r="T2579" t="s">
        <v>5040</v>
      </c>
      <c r="U2579" s="3">
        <v>4.0427999999999997</v>
      </c>
      <c r="V2579" s="2">
        <f>Tabela_padrão__GM_CONTAS_PAGAR_ABERTOS[[#This Row],[PTAX DESEMB]]*Tabela_padrão__GM_CONTAS_PAGAR_ABERTOS[[#This Row],[VALOR_DOCUM]]</f>
        <v>485135.99999999994</v>
      </c>
    </row>
    <row r="2580" spans="1:22" hidden="1" x14ac:dyDescent="0.2">
      <c r="A2580" t="s">
        <v>17</v>
      </c>
      <c r="B2580" t="s">
        <v>18</v>
      </c>
      <c r="C2580" s="1">
        <v>42434</v>
      </c>
      <c r="D2580" t="s">
        <v>1397</v>
      </c>
      <c r="E2580">
        <v>13130017</v>
      </c>
      <c r="F2580" t="s">
        <v>1398</v>
      </c>
      <c r="G2580" s="4">
        <v>42648</v>
      </c>
      <c r="H2580" t="s">
        <v>21</v>
      </c>
      <c r="I2580" s="2">
        <v>4655.8</v>
      </c>
      <c r="K2580" s="2">
        <v>4655.8</v>
      </c>
      <c r="L2580" s="3">
        <v>1</v>
      </c>
      <c r="M2580" s="2">
        <v>4655.8</v>
      </c>
      <c r="N2580" s="3">
        <f t="array" ref="N2580">$D$4</f>
        <v>3.55</v>
      </c>
      <c r="O2580" s="2">
        <f t="array" ref="O2580">IF(Tabela_padrão__GM_CONTAS_PAGAR_ABERTOS[[#This Row],[SIGLA_MOEDA]]="US$",Tabela_padrão__GM_CONTAS_PAGAR_ABERTOS[[#This Row],[VALOR_DOCUM]]*$D$4,Tabela_padrão__GM_CONTAS_PAGAR_ABERTOS[[#This Row],[SALDO_CONVERTIDO]])</f>
        <v>4655.8</v>
      </c>
      <c r="P25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0" t="s">
        <v>458</v>
      </c>
      <c r="R2580" t="s">
        <v>1399</v>
      </c>
      <c r="S2580" s="1">
        <v>42557</v>
      </c>
      <c r="T2580" t="s">
        <v>5041</v>
      </c>
      <c r="U2580" s="3">
        <v>3.7187999999999999</v>
      </c>
      <c r="V2580" s="2">
        <f>Tabela_padrão__GM_CONTAS_PAGAR_ABERTOS[[#This Row],[PTAX DESEMB]]*Tabela_padrão__GM_CONTAS_PAGAR_ABERTOS[[#This Row],[VALOR_DOCUM]]</f>
        <v>17313.98904</v>
      </c>
    </row>
    <row r="2581" spans="1:22" hidden="1" x14ac:dyDescent="0.2">
      <c r="A2581" t="s">
        <v>17</v>
      </c>
      <c r="B2581" t="s">
        <v>330</v>
      </c>
      <c r="C2581" s="1">
        <v>42401</v>
      </c>
      <c r="D2581" t="s">
        <v>466</v>
      </c>
      <c r="E2581">
        <v>13103006</v>
      </c>
      <c r="F2581" t="s">
        <v>467</v>
      </c>
      <c r="G2581" s="4">
        <v>42818</v>
      </c>
      <c r="H2581" t="s">
        <v>21</v>
      </c>
      <c r="I2581" s="2">
        <v>2574.5100000000002</v>
      </c>
      <c r="K2581" s="2">
        <v>2574.5100000000002</v>
      </c>
      <c r="L2581" s="3">
        <v>1</v>
      </c>
      <c r="M2581" s="2">
        <v>2574.5100000000002</v>
      </c>
      <c r="N2581" s="3">
        <f t="array" ref="N2581">$D$4</f>
        <v>3.55</v>
      </c>
      <c r="O2581" s="2">
        <f t="array" ref="O2581">IF(Tabela_padrão__GM_CONTAS_PAGAR_ABERTOS[[#This Row],[SIGLA_MOEDA]]="US$",Tabela_padrão__GM_CONTAS_PAGAR_ABERTOS[[#This Row],[VALOR_DOCUM]]*$D$4,Tabela_padrão__GM_CONTAS_PAGAR_ABERTOS[[#This Row],[SALDO_CONVERTIDO]])</f>
        <v>2574.5100000000002</v>
      </c>
      <c r="P25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1" t="s">
        <v>28</v>
      </c>
      <c r="S2581" s="1">
        <v>42557</v>
      </c>
      <c r="T2581" t="s">
        <v>5042</v>
      </c>
      <c r="U2581" s="3">
        <v>4.0427999999999997</v>
      </c>
      <c r="V2581" s="2">
        <f>Tabela_padrão__GM_CONTAS_PAGAR_ABERTOS[[#This Row],[PTAX DESEMB]]*Tabela_padrão__GM_CONTAS_PAGAR_ABERTOS[[#This Row],[VALOR_DOCUM]]</f>
        <v>10408.229028</v>
      </c>
    </row>
    <row r="2582" spans="1:22" hidden="1" x14ac:dyDescent="0.2">
      <c r="A2582" t="s">
        <v>17</v>
      </c>
      <c r="B2582" t="s">
        <v>25</v>
      </c>
      <c r="C2582" s="1">
        <v>42439</v>
      </c>
      <c r="D2582" t="s">
        <v>484</v>
      </c>
      <c r="E2582">
        <v>17101002</v>
      </c>
      <c r="F2582" t="s">
        <v>485</v>
      </c>
      <c r="G2582" s="4">
        <v>42686</v>
      </c>
      <c r="H2582" t="s">
        <v>21</v>
      </c>
      <c r="I2582" s="2">
        <v>46000</v>
      </c>
      <c r="K2582" s="2">
        <v>46000</v>
      </c>
      <c r="L2582" s="3">
        <v>1</v>
      </c>
      <c r="M2582" s="2">
        <v>46000</v>
      </c>
      <c r="N2582" s="3">
        <f t="array" ref="N2582">$D$4</f>
        <v>3.55</v>
      </c>
      <c r="O2582" s="2">
        <f t="array" ref="O2582">IF(Tabela_padrão__GM_CONTAS_PAGAR_ABERTOS[[#This Row],[SIGLA_MOEDA]]="US$",Tabela_padrão__GM_CONTAS_PAGAR_ABERTOS[[#This Row],[VALOR_DOCUM]]*$D$4,Tabela_padrão__GM_CONTAS_PAGAR_ABERTOS[[#This Row],[SALDO_CONVERTIDO]])</f>
        <v>46000</v>
      </c>
      <c r="P25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2" t="s">
        <v>486</v>
      </c>
      <c r="R2582" t="s">
        <v>487</v>
      </c>
      <c r="S2582" s="1">
        <v>42557</v>
      </c>
      <c r="T2582" t="s">
        <v>5043</v>
      </c>
      <c r="U2582" s="3">
        <v>3.7037</v>
      </c>
      <c r="V2582" s="2">
        <f>Tabela_padrão__GM_CONTAS_PAGAR_ABERTOS[[#This Row],[PTAX DESEMB]]*Tabela_padrão__GM_CONTAS_PAGAR_ABERTOS[[#This Row],[VALOR_DOCUM]]</f>
        <v>170370.2</v>
      </c>
    </row>
    <row r="2583" spans="1:22" hidden="1" x14ac:dyDescent="0.2">
      <c r="A2583" t="s">
        <v>17</v>
      </c>
      <c r="B2583" t="s">
        <v>25</v>
      </c>
      <c r="C2583" s="1">
        <v>42439</v>
      </c>
      <c r="D2583" t="s">
        <v>484</v>
      </c>
      <c r="E2583">
        <v>17101002</v>
      </c>
      <c r="F2583" t="s">
        <v>485</v>
      </c>
      <c r="G2583" s="4">
        <v>42716</v>
      </c>
      <c r="H2583" t="s">
        <v>21</v>
      </c>
      <c r="I2583" s="2">
        <v>46000</v>
      </c>
      <c r="K2583" s="2">
        <v>46000</v>
      </c>
      <c r="L2583" s="3">
        <v>1</v>
      </c>
      <c r="M2583" s="2">
        <v>46000</v>
      </c>
      <c r="N2583" s="3">
        <f t="array" ref="N2583">$D$4</f>
        <v>3.55</v>
      </c>
      <c r="O2583" s="2">
        <f t="array" ref="O2583">IF(Tabela_padrão__GM_CONTAS_PAGAR_ABERTOS[[#This Row],[SIGLA_MOEDA]]="US$",Tabela_padrão__GM_CONTAS_PAGAR_ABERTOS[[#This Row],[VALOR_DOCUM]]*$D$4,Tabela_padrão__GM_CONTAS_PAGAR_ABERTOS[[#This Row],[SALDO_CONVERTIDO]])</f>
        <v>46000</v>
      </c>
      <c r="P25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3" t="s">
        <v>486</v>
      </c>
      <c r="R2583" t="s">
        <v>487</v>
      </c>
      <c r="S2583" s="1">
        <v>42557</v>
      </c>
      <c r="T2583" t="s">
        <v>5044</v>
      </c>
      <c r="U2583" s="3">
        <v>3.7037</v>
      </c>
      <c r="V2583" s="2">
        <f>Tabela_padrão__GM_CONTAS_PAGAR_ABERTOS[[#This Row],[PTAX DESEMB]]*Tabela_padrão__GM_CONTAS_PAGAR_ABERTOS[[#This Row],[VALOR_DOCUM]]</f>
        <v>170370.2</v>
      </c>
    </row>
    <row r="2584" spans="1:22" hidden="1" x14ac:dyDescent="0.2">
      <c r="A2584" t="s">
        <v>17</v>
      </c>
      <c r="B2584" t="s">
        <v>390</v>
      </c>
      <c r="C2584" s="1">
        <v>42425</v>
      </c>
      <c r="D2584" t="s">
        <v>490</v>
      </c>
      <c r="E2584">
        <v>13101001</v>
      </c>
      <c r="F2584" t="s">
        <v>5045</v>
      </c>
      <c r="G2584" s="4">
        <v>42790</v>
      </c>
      <c r="H2584" t="s">
        <v>66</v>
      </c>
      <c r="I2584" s="2">
        <v>98044.7</v>
      </c>
      <c r="J2584">
        <v>0</v>
      </c>
      <c r="K2584" s="2">
        <v>98044.7</v>
      </c>
      <c r="L2584" s="3">
        <v>3.2904</v>
      </c>
      <c r="M2584" s="2">
        <v>322606.28087999998</v>
      </c>
      <c r="N2584" s="3">
        <f t="array" ref="N2584">$D$4</f>
        <v>3.55</v>
      </c>
      <c r="O2584" s="2">
        <f t="array" ref="O2584">IF(Tabela_padrão__GM_CONTAS_PAGAR_ABERTOS[[#This Row],[SIGLA_MOEDA]]="US$",Tabela_padrão__GM_CONTAS_PAGAR_ABERTOS[[#This Row],[VALOR_DOCUM]]*$D$4,Tabela_padrão__GM_CONTAS_PAGAR_ABERTOS[[#This Row],[SALDO_CONVERTIDO]])</f>
        <v>348058.685</v>
      </c>
      <c r="P2584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584" t="s">
        <v>28</v>
      </c>
      <c r="R2584" t="s">
        <v>492</v>
      </c>
      <c r="S2584" s="1">
        <v>42557</v>
      </c>
      <c r="T2584" t="s">
        <v>5046</v>
      </c>
      <c r="U2584" s="3">
        <v>3.99</v>
      </c>
      <c r="V2584" s="2">
        <f>Tabela_padrão__GM_CONTAS_PAGAR_ABERTOS[[#This Row],[PTAX DESEMB]]*Tabela_padrão__GM_CONTAS_PAGAR_ABERTOS[[#This Row],[VALOR_DOCUM]]</f>
        <v>391198.353</v>
      </c>
    </row>
    <row r="2585" spans="1:22" hidden="1" x14ac:dyDescent="0.2">
      <c r="A2585" t="s">
        <v>17</v>
      </c>
      <c r="B2585" t="s">
        <v>80</v>
      </c>
      <c r="C2585" s="1">
        <v>42424</v>
      </c>
      <c r="D2585" t="s">
        <v>400</v>
      </c>
      <c r="E2585">
        <v>13101001</v>
      </c>
      <c r="F2585" t="s">
        <v>5047</v>
      </c>
      <c r="G2585" s="4">
        <v>42643</v>
      </c>
      <c r="H2585" t="s">
        <v>66</v>
      </c>
      <c r="I2585" s="2">
        <v>6375</v>
      </c>
      <c r="J2585">
        <v>0</v>
      </c>
      <c r="K2585" s="2">
        <v>6375</v>
      </c>
      <c r="L2585" s="3">
        <v>3.2904</v>
      </c>
      <c r="M2585" s="2">
        <v>20976.3</v>
      </c>
      <c r="N2585" s="3">
        <f t="array" ref="N2585">$D$4</f>
        <v>3.55</v>
      </c>
      <c r="O2585" s="2">
        <f t="array" ref="O2585">IF(Tabela_padrão__GM_CONTAS_PAGAR_ABERTOS[[#This Row],[SIGLA_MOEDA]]="US$",Tabela_padrão__GM_CONTAS_PAGAR_ABERTOS[[#This Row],[VALOR_DOCUM]]*$D$4,Tabela_padrão__GM_CONTAS_PAGAR_ABERTOS[[#This Row],[SALDO_CONVERTIDO]])</f>
        <v>22631.25</v>
      </c>
      <c r="P2585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2585" t="s">
        <v>28</v>
      </c>
      <c r="R2585" t="s">
        <v>492</v>
      </c>
      <c r="S2585" s="1">
        <v>42557</v>
      </c>
      <c r="T2585" t="s">
        <v>5048</v>
      </c>
      <c r="U2585" s="3">
        <v>3.9683999999999999</v>
      </c>
      <c r="V2585" s="2">
        <f>Tabela_padrão__GM_CONTAS_PAGAR_ABERTOS[[#This Row],[PTAX DESEMB]]*Tabela_padrão__GM_CONTAS_PAGAR_ABERTOS[[#This Row],[VALOR_DOCUM]]</f>
        <v>25298.55</v>
      </c>
    </row>
    <row r="2586" spans="1:22" hidden="1" x14ac:dyDescent="0.2">
      <c r="A2586" t="s">
        <v>285</v>
      </c>
      <c r="B2586" t="s">
        <v>18</v>
      </c>
      <c r="C2586" s="1">
        <v>42218</v>
      </c>
      <c r="D2586" t="s">
        <v>286</v>
      </c>
      <c r="E2586">
        <v>13101006</v>
      </c>
      <c r="F2586" t="s">
        <v>5049</v>
      </c>
      <c r="G2586" s="4">
        <v>42449</v>
      </c>
      <c r="H2586" t="s">
        <v>21</v>
      </c>
      <c r="I2586" s="2">
        <v>18112.8</v>
      </c>
      <c r="J2586">
        <v>0</v>
      </c>
      <c r="K2586" s="2">
        <v>18112.8</v>
      </c>
      <c r="L2586" s="3">
        <v>1</v>
      </c>
      <c r="M2586" s="2">
        <v>18112.8</v>
      </c>
      <c r="N2586" s="3">
        <f t="array" ref="N2586">$D$4</f>
        <v>3.55</v>
      </c>
      <c r="O2586" s="2">
        <f t="array" ref="O2586">IF(Tabela_padrão__GM_CONTAS_PAGAR_ABERTOS[[#This Row],[SIGLA_MOEDA]]="US$",Tabela_padrão__GM_CONTAS_PAGAR_ABERTOS[[#This Row],[VALOR_DOCUM]]*$D$4,Tabela_padrão__GM_CONTAS_PAGAR_ABERTOS[[#This Row],[SALDO_CONVERTIDO]])</f>
        <v>18112.8</v>
      </c>
      <c r="P25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6" t="s">
        <v>28</v>
      </c>
      <c r="R2586" t="s">
        <v>5050</v>
      </c>
      <c r="S2586" s="1">
        <v>42557</v>
      </c>
      <c r="T2586" t="s">
        <v>5051</v>
      </c>
      <c r="U2586" s="3">
        <v>3.3940000000000001</v>
      </c>
      <c r="V2586" s="2">
        <f>Tabela_padrão__GM_CONTAS_PAGAR_ABERTOS[[#This Row],[PTAX DESEMB]]*Tabela_padrão__GM_CONTAS_PAGAR_ABERTOS[[#This Row],[VALOR_DOCUM]]</f>
        <v>61474.843200000003</v>
      </c>
    </row>
    <row r="2587" spans="1:22" hidden="1" x14ac:dyDescent="0.2">
      <c r="A2587" t="s">
        <v>285</v>
      </c>
      <c r="B2587" t="s">
        <v>18</v>
      </c>
      <c r="C2587" s="1">
        <v>42424</v>
      </c>
      <c r="D2587" t="s">
        <v>496</v>
      </c>
      <c r="E2587">
        <v>15101003</v>
      </c>
      <c r="F2587" t="s">
        <v>5052</v>
      </c>
      <c r="G2587" s="4">
        <v>42424</v>
      </c>
      <c r="H2587" t="s">
        <v>21</v>
      </c>
      <c r="I2587" s="2">
        <v>56250</v>
      </c>
      <c r="J2587">
        <v>50000</v>
      </c>
      <c r="K2587" s="2">
        <v>6250</v>
      </c>
      <c r="L2587" s="3">
        <v>1</v>
      </c>
      <c r="M2587" s="2">
        <v>6250</v>
      </c>
      <c r="N2587" s="3">
        <f t="array" ref="N2587">$D$4</f>
        <v>3.55</v>
      </c>
      <c r="O2587" s="2">
        <f t="array" ref="O2587">IF(Tabela_padrão__GM_CONTAS_PAGAR_ABERTOS[[#This Row],[SIGLA_MOEDA]]="US$",Tabela_padrão__GM_CONTAS_PAGAR_ABERTOS[[#This Row],[VALOR_DOCUM]]*$D$4,Tabela_padrão__GM_CONTAS_PAGAR_ABERTOS[[#This Row],[SALDO_CONVERTIDO]])</f>
        <v>6250</v>
      </c>
      <c r="P25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7" t="s">
        <v>28</v>
      </c>
      <c r="R2587" t="s">
        <v>498</v>
      </c>
      <c r="S2587" s="1">
        <v>42557</v>
      </c>
      <c r="T2587" t="s">
        <v>5053</v>
      </c>
      <c r="U2587" s="3">
        <v>3.9683999999999999</v>
      </c>
      <c r="V2587" s="2">
        <f>Tabela_padrão__GM_CONTAS_PAGAR_ABERTOS[[#This Row],[PTAX DESEMB]]*Tabela_padrão__GM_CONTAS_PAGAR_ABERTOS[[#This Row],[VALOR_DOCUM]]</f>
        <v>223222.5</v>
      </c>
    </row>
    <row r="2588" spans="1:22" hidden="1" x14ac:dyDescent="0.2">
      <c r="A2588" t="s">
        <v>285</v>
      </c>
      <c r="B2588" t="s">
        <v>18</v>
      </c>
      <c r="C2588" s="1">
        <v>42439</v>
      </c>
      <c r="D2588" t="s">
        <v>203</v>
      </c>
      <c r="E2588">
        <v>19105018</v>
      </c>
      <c r="F2588" t="s">
        <v>513</v>
      </c>
      <c r="G2588" s="4">
        <v>42592</v>
      </c>
      <c r="H2588" t="s">
        <v>21</v>
      </c>
      <c r="I2588" s="2">
        <v>45808.77</v>
      </c>
      <c r="K2588" s="2">
        <v>45808.77</v>
      </c>
      <c r="L2588" s="3">
        <v>1</v>
      </c>
      <c r="M2588" s="2">
        <v>45808.77</v>
      </c>
      <c r="N2588" s="3">
        <f t="array" ref="N2588">$D$4</f>
        <v>3.55</v>
      </c>
      <c r="O2588" s="2">
        <f t="array" ref="O2588">IF(Tabela_padrão__GM_CONTAS_PAGAR_ABERTOS[[#This Row],[SIGLA_MOEDA]]="US$",Tabela_padrão__GM_CONTAS_PAGAR_ABERTOS[[#This Row],[VALOR_DOCUM]]*$D$4,Tabela_padrão__GM_CONTAS_PAGAR_ABERTOS[[#This Row],[SALDO_CONVERTIDO]])</f>
        <v>45808.77</v>
      </c>
      <c r="P25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8" t="s">
        <v>514</v>
      </c>
      <c r="R2588" t="s">
        <v>515</v>
      </c>
      <c r="S2588" s="1">
        <v>42557</v>
      </c>
      <c r="T2588" t="s">
        <v>5054</v>
      </c>
      <c r="U2588" s="3">
        <v>3.7037</v>
      </c>
      <c r="V2588" s="2">
        <f>Tabela_padrão__GM_CONTAS_PAGAR_ABERTOS[[#This Row],[PTAX DESEMB]]*Tabela_padrão__GM_CONTAS_PAGAR_ABERTOS[[#This Row],[VALOR_DOCUM]]</f>
        <v>169661.94144899998</v>
      </c>
    </row>
    <row r="2589" spans="1:22" hidden="1" x14ac:dyDescent="0.2">
      <c r="A2589" t="s">
        <v>285</v>
      </c>
      <c r="B2589" t="s">
        <v>18</v>
      </c>
      <c r="C2589" s="1">
        <v>42439</v>
      </c>
      <c r="D2589" t="s">
        <v>203</v>
      </c>
      <c r="E2589">
        <v>19105018</v>
      </c>
      <c r="F2589" t="s">
        <v>513</v>
      </c>
      <c r="G2589" s="4">
        <v>42804</v>
      </c>
      <c r="H2589" t="s">
        <v>21</v>
      </c>
      <c r="I2589" s="2">
        <v>45808.77</v>
      </c>
      <c r="K2589" s="2">
        <v>45808.77</v>
      </c>
      <c r="L2589" s="3">
        <v>1</v>
      </c>
      <c r="M2589" s="2">
        <v>45808.77</v>
      </c>
      <c r="N2589" s="3">
        <f t="array" ref="N2589">$D$4</f>
        <v>3.55</v>
      </c>
      <c r="O2589" s="2">
        <f t="array" ref="O2589">IF(Tabela_padrão__GM_CONTAS_PAGAR_ABERTOS[[#This Row],[SIGLA_MOEDA]]="US$",Tabela_padrão__GM_CONTAS_PAGAR_ABERTOS[[#This Row],[VALOR_DOCUM]]*$D$4,Tabela_padrão__GM_CONTAS_PAGAR_ABERTOS[[#This Row],[SALDO_CONVERTIDO]])</f>
        <v>45808.77</v>
      </c>
      <c r="P25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89" t="s">
        <v>514</v>
      </c>
      <c r="R2589" t="s">
        <v>515</v>
      </c>
      <c r="S2589" s="1">
        <v>42557</v>
      </c>
      <c r="T2589" t="s">
        <v>5055</v>
      </c>
      <c r="U2589" s="3">
        <v>3.7037</v>
      </c>
      <c r="V2589" s="2">
        <f>Tabela_padrão__GM_CONTAS_PAGAR_ABERTOS[[#This Row],[PTAX DESEMB]]*Tabela_padrão__GM_CONTAS_PAGAR_ABERTOS[[#This Row],[VALOR_DOCUM]]</f>
        <v>169661.94144899998</v>
      </c>
    </row>
    <row r="2590" spans="1:22" hidden="1" x14ac:dyDescent="0.2">
      <c r="A2590" t="s">
        <v>285</v>
      </c>
      <c r="B2590" t="s">
        <v>18</v>
      </c>
      <c r="C2590" s="1">
        <v>42439</v>
      </c>
      <c r="D2590" t="s">
        <v>203</v>
      </c>
      <c r="E2590">
        <v>19105018</v>
      </c>
      <c r="F2590" t="s">
        <v>513</v>
      </c>
      <c r="G2590" s="4">
        <v>42898</v>
      </c>
      <c r="H2590" t="s">
        <v>21</v>
      </c>
      <c r="I2590" s="2">
        <v>45808.77</v>
      </c>
      <c r="K2590" s="2">
        <v>45808.77</v>
      </c>
      <c r="L2590" s="3">
        <v>1</v>
      </c>
      <c r="M2590" s="2">
        <v>45808.77</v>
      </c>
      <c r="N2590" s="3">
        <f t="array" ref="N2590">$D$4</f>
        <v>3.55</v>
      </c>
      <c r="O2590" s="2">
        <f t="array" ref="O2590">IF(Tabela_padrão__GM_CONTAS_PAGAR_ABERTOS[[#This Row],[SIGLA_MOEDA]]="US$",Tabela_padrão__GM_CONTAS_PAGAR_ABERTOS[[#This Row],[VALOR_DOCUM]]*$D$4,Tabela_padrão__GM_CONTAS_PAGAR_ABERTOS[[#This Row],[SALDO_CONVERTIDO]])</f>
        <v>45808.77</v>
      </c>
      <c r="P25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0" t="s">
        <v>514</v>
      </c>
      <c r="R2590" t="s">
        <v>515</v>
      </c>
      <c r="S2590" s="1">
        <v>42557</v>
      </c>
      <c r="T2590" t="s">
        <v>5056</v>
      </c>
      <c r="U2590" s="3">
        <v>3.7037</v>
      </c>
      <c r="V2590" s="2">
        <f>Tabela_padrão__GM_CONTAS_PAGAR_ABERTOS[[#This Row],[PTAX DESEMB]]*Tabela_padrão__GM_CONTAS_PAGAR_ABERTOS[[#This Row],[VALOR_DOCUM]]</f>
        <v>169661.94144899998</v>
      </c>
    </row>
    <row r="2591" spans="1:22" hidden="1" x14ac:dyDescent="0.2">
      <c r="A2591" t="s">
        <v>285</v>
      </c>
      <c r="B2591" t="s">
        <v>18</v>
      </c>
      <c r="C2591" s="1">
        <v>42439</v>
      </c>
      <c r="D2591" t="s">
        <v>203</v>
      </c>
      <c r="E2591">
        <v>19105018</v>
      </c>
      <c r="F2591" t="s">
        <v>513</v>
      </c>
      <c r="G2591" s="4">
        <v>43018</v>
      </c>
      <c r="H2591" t="s">
        <v>21</v>
      </c>
      <c r="I2591" s="2">
        <v>45808.77</v>
      </c>
      <c r="K2591" s="2">
        <v>45808.77</v>
      </c>
      <c r="L2591" s="3">
        <v>1</v>
      </c>
      <c r="M2591" s="2">
        <v>45808.77</v>
      </c>
      <c r="N2591" s="3">
        <f t="array" ref="N2591">$D$4</f>
        <v>3.55</v>
      </c>
      <c r="O2591" s="2">
        <f t="array" ref="O2591">IF(Tabela_padrão__GM_CONTAS_PAGAR_ABERTOS[[#This Row],[SIGLA_MOEDA]]="US$",Tabela_padrão__GM_CONTAS_PAGAR_ABERTOS[[#This Row],[VALOR_DOCUM]]*$D$4,Tabela_padrão__GM_CONTAS_PAGAR_ABERTOS[[#This Row],[SALDO_CONVERTIDO]])</f>
        <v>45808.77</v>
      </c>
      <c r="P25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1" t="s">
        <v>514</v>
      </c>
      <c r="R2591" t="s">
        <v>515</v>
      </c>
      <c r="S2591" s="1">
        <v>42557</v>
      </c>
      <c r="T2591" t="s">
        <v>5057</v>
      </c>
      <c r="U2591" s="3">
        <v>3.7037</v>
      </c>
      <c r="V2591" s="2">
        <f>Tabela_padrão__GM_CONTAS_PAGAR_ABERTOS[[#This Row],[PTAX DESEMB]]*Tabela_padrão__GM_CONTAS_PAGAR_ABERTOS[[#This Row],[VALOR_DOCUM]]</f>
        <v>169661.94144899998</v>
      </c>
    </row>
    <row r="2592" spans="1:22" hidden="1" x14ac:dyDescent="0.2">
      <c r="A2592" t="s">
        <v>17</v>
      </c>
      <c r="B2592" t="s">
        <v>18</v>
      </c>
      <c r="C2592" s="1">
        <v>42436</v>
      </c>
      <c r="D2592" t="s">
        <v>517</v>
      </c>
      <c r="E2592">
        <v>19105029</v>
      </c>
      <c r="F2592" t="s">
        <v>518</v>
      </c>
      <c r="G2592" s="4">
        <v>42678</v>
      </c>
      <c r="H2592" t="s">
        <v>21</v>
      </c>
      <c r="I2592" s="2">
        <v>50000</v>
      </c>
      <c r="J2592">
        <v>0</v>
      </c>
      <c r="K2592" s="2">
        <v>50000</v>
      </c>
      <c r="L2592" s="3">
        <v>1</v>
      </c>
      <c r="M2592" s="2">
        <v>50000</v>
      </c>
      <c r="N2592" s="3">
        <f t="array" ref="N2592">$D$4</f>
        <v>3.55</v>
      </c>
      <c r="O2592" s="2">
        <f t="array" ref="O2592">IF(Tabela_padrão__GM_CONTAS_PAGAR_ABERTOS[[#This Row],[SIGLA_MOEDA]]="US$",Tabela_padrão__GM_CONTAS_PAGAR_ABERTOS[[#This Row],[VALOR_DOCUM]]*$D$4,Tabela_padrão__GM_CONTAS_PAGAR_ABERTOS[[#This Row],[SALDO_CONVERTIDO]])</f>
        <v>50000</v>
      </c>
      <c r="P25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2" t="s">
        <v>338</v>
      </c>
      <c r="R2592" t="s">
        <v>5058</v>
      </c>
      <c r="S2592" s="1">
        <v>42557</v>
      </c>
      <c r="T2592" t="s">
        <v>5059</v>
      </c>
      <c r="U2592" s="3">
        <v>3.7187999999999999</v>
      </c>
      <c r="V2592" s="2">
        <f>Tabela_padrão__GM_CONTAS_PAGAR_ABERTOS[[#This Row],[PTAX DESEMB]]*Tabela_padrão__GM_CONTAS_PAGAR_ABERTOS[[#This Row],[VALOR_DOCUM]]</f>
        <v>185940</v>
      </c>
    </row>
    <row r="2593" spans="1:22" hidden="1" x14ac:dyDescent="0.2">
      <c r="A2593" t="s">
        <v>285</v>
      </c>
      <c r="B2593" t="s">
        <v>18</v>
      </c>
      <c r="C2593" s="1">
        <v>42430</v>
      </c>
      <c r="D2593" t="s">
        <v>517</v>
      </c>
      <c r="E2593">
        <v>15101003</v>
      </c>
      <c r="F2593" t="s">
        <v>2955</v>
      </c>
      <c r="G2593" s="4">
        <v>42586</v>
      </c>
      <c r="H2593" t="s">
        <v>21</v>
      </c>
      <c r="I2593" s="2">
        <v>50000</v>
      </c>
      <c r="K2593" s="2">
        <v>50000</v>
      </c>
      <c r="L2593" s="3">
        <v>1</v>
      </c>
      <c r="M2593" s="2">
        <v>50000</v>
      </c>
      <c r="N2593" s="3">
        <f t="array" ref="N2593">$D$4</f>
        <v>3.55</v>
      </c>
      <c r="O2593" s="2">
        <f t="array" ref="O2593">IF(Tabela_padrão__GM_CONTAS_PAGAR_ABERTOS[[#This Row],[SIGLA_MOEDA]]="US$",Tabela_padrão__GM_CONTAS_PAGAR_ABERTOS[[#This Row],[VALOR_DOCUM]]*$D$4,Tabela_padrão__GM_CONTAS_PAGAR_ABERTOS[[#This Row],[SALDO_CONVERTIDO]])</f>
        <v>50000</v>
      </c>
      <c r="P25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3" t="s">
        <v>494</v>
      </c>
      <c r="R2593" t="s">
        <v>2956</v>
      </c>
      <c r="S2593" s="1">
        <v>42557</v>
      </c>
      <c r="T2593" t="s">
        <v>5060</v>
      </c>
      <c r="U2593" s="3">
        <v>3.9796</v>
      </c>
      <c r="V2593" s="2">
        <f>Tabela_padrão__GM_CONTAS_PAGAR_ABERTOS[[#This Row],[PTAX DESEMB]]*Tabela_padrão__GM_CONTAS_PAGAR_ABERTOS[[#This Row],[VALOR_DOCUM]]</f>
        <v>198980</v>
      </c>
    </row>
    <row r="2594" spans="1:22" hidden="1" x14ac:dyDescent="0.2">
      <c r="A2594" t="s">
        <v>17</v>
      </c>
      <c r="B2594" t="s">
        <v>18</v>
      </c>
      <c r="C2594" s="1">
        <v>42453</v>
      </c>
      <c r="D2594" t="s">
        <v>523</v>
      </c>
      <c r="E2594">
        <v>17101001</v>
      </c>
      <c r="F2594" t="s">
        <v>5061</v>
      </c>
      <c r="G2594" s="4">
        <v>42790</v>
      </c>
      <c r="H2594" t="s">
        <v>66</v>
      </c>
      <c r="I2594" s="2">
        <v>2558649.09</v>
      </c>
      <c r="J2594">
        <v>0</v>
      </c>
      <c r="K2594" s="2">
        <v>2558649.09</v>
      </c>
      <c r="L2594" s="3">
        <v>3.2904</v>
      </c>
      <c r="M2594" s="2">
        <v>8418978.9657359999</v>
      </c>
      <c r="N2594" s="3">
        <f t="array" ref="N2594">$D$4</f>
        <v>3.55</v>
      </c>
      <c r="O2594" s="2">
        <f t="array" ref="O2594">IF(Tabela_padrão__GM_CONTAS_PAGAR_ABERTOS[[#This Row],[SIGLA_MOEDA]]="US$",Tabela_padrão__GM_CONTAS_PAGAR_ABERTOS[[#This Row],[VALOR_DOCUM]]*$D$4,Tabela_padrão__GM_CONTAS_PAGAR_ABERTOS[[#This Row],[SALDO_CONVERTIDO]])</f>
        <v>9083204.2694999985</v>
      </c>
      <c r="P2594" s="5">
        <f>(Tabela_padrão__GM_CONTAS_PAGAR_ABERTOS[[#This Row],[Saldo Projetado]]-Tabela_padrão__GM_CONTAS_PAGAR_ABERTOS[[#This Row],[SALDO_CONVERTIDO]])/Tabela_padrão__GM_CONTAS_PAGAR_ABERTOS[[#This Row],[Saldo Projetado]]</f>
        <v>7.3126760563380147E-2</v>
      </c>
      <c r="Q2594" t="s">
        <v>2300</v>
      </c>
      <c r="R2594" t="s">
        <v>5062</v>
      </c>
      <c r="S2594" s="1">
        <v>42557</v>
      </c>
      <c r="T2594" t="s">
        <v>5063</v>
      </c>
      <c r="U2594" s="3">
        <v>3.6530999999999998</v>
      </c>
      <c r="V2594" s="2">
        <f>Tabela_padrão__GM_CONTAS_PAGAR_ABERTOS[[#This Row],[PTAX DESEMB]]*Tabela_padrão__GM_CONTAS_PAGAR_ABERTOS[[#This Row],[VALOR_DOCUM]]</f>
        <v>9347000.9906789996</v>
      </c>
    </row>
    <row r="2595" spans="1:22" hidden="1" x14ac:dyDescent="0.2">
      <c r="A2595" t="s">
        <v>17</v>
      </c>
      <c r="B2595" t="s">
        <v>202</v>
      </c>
      <c r="C2595" s="1">
        <v>42471</v>
      </c>
      <c r="D2595" t="s">
        <v>456</v>
      </c>
      <c r="E2595">
        <v>13108017</v>
      </c>
      <c r="F2595" t="s">
        <v>5064</v>
      </c>
      <c r="G2595" s="4">
        <v>42563</v>
      </c>
      <c r="H2595" t="s">
        <v>21</v>
      </c>
      <c r="I2595" s="2">
        <v>125.5</v>
      </c>
      <c r="K2595" s="2">
        <v>125.5</v>
      </c>
      <c r="L2595" s="3">
        <v>1</v>
      </c>
      <c r="M2595" s="2">
        <v>125.5</v>
      </c>
      <c r="N2595" s="3">
        <f t="array" ref="N2595">$D$4</f>
        <v>3.55</v>
      </c>
      <c r="O2595" s="2">
        <f t="array" ref="O2595">IF(Tabela_padrão__GM_CONTAS_PAGAR_ABERTOS[[#This Row],[SIGLA_MOEDA]]="US$",Tabela_padrão__GM_CONTAS_PAGAR_ABERTOS[[#This Row],[VALOR_DOCUM]]*$D$4,Tabela_padrão__GM_CONTAS_PAGAR_ABERTOS[[#This Row],[SALDO_CONVERTIDO]])</f>
        <v>125.5</v>
      </c>
      <c r="P25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5" t="s">
        <v>5065</v>
      </c>
      <c r="R2595" t="s">
        <v>5066</v>
      </c>
      <c r="S2595" s="1">
        <v>42557</v>
      </c>
      <c r="T2595" t="s">
        <v>5067</v>
      </c>
      <c r="U2595" s="3">
        <v>3.6385000000000001</v>
      </c>
      <c r="V2595" s="2">
        <f>Tabela_padrão__GM_CONTAS_PAGAR_ABERTOS[[#This Row],[PTAX DESEMB]]*Tabela_padrão__GM_CONTAS_PAGAR_ABERTOS[[#This Row],[VALOR_DOCUM]]</f>
        <v>456.63175000000001</v>
      </c>
    </row>
    <row r="2596" spans="1:22" hidden="1" x14ac:dyDescent="0.2">
      <c r="A2596" t="s">
        <v>17</v>
      </c>
      <c r="B2596" t="s">
        <v>160</v>
      </c>
      <c r="C2596" s="1">
        <v>42482</v>
      </c>
      <c r="D2596" t="s">
        <v>1410</v>
      </c>
      <c r="E2596">
        <v>13101001</v>
      </c>
      <c r="F2596" t="s">
        <v>5068</v>
      </c>
      <c r="G2596" s="4">
        <v>42850</v>
      </c>
      <c r="H2596" t="s">
        <v>21</v>
      </c>
      <c r="I2596" s="2">
        <v>61950</v>
      </c>
      <c r="J2596">
        <v>0</v>
      </c>
      <c r="K2596" s="2">
        <v>61950</v>
      </c>
      <c r="L2596" s="3">
        <v>1</v>
      </c>
      <c r="M2596" s="2">
        <v>61950</v>
      </c>
      <c r="N2596" s="3">
        <f t="array" ref="N2596">$D$4</f>
        <v>3.55</v>
      </c>
      <c r="O2596" s="2">
        <f t="array" ref="O2596">IF(Tabela_padrão__GM_CONTAS_PAGAR_ABERTOS[[#This Row],[SIGLA_MOEDA]]="US$",Tabela_padrão__GM_CONTAS_PAGAR_ABERTOS[[#This Row],[VALOR_DOCUM]]*$D$4,Tabela_padrão__GM_CONTAS_PAGAR_ABERTOS[[#This Row],[SALDO_CONVERTIDO]])</f>
        <v>61950</v>
      </c>
      <c r="P25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6" t="s">
        <v>28</v>
      </c>
      <c r="R2596" t="s">
        <v>492</v>
      </c>
      <c r="S2596" s="1">
        <v>42557</v>
      </c>
      <c r="T2596" t="s">
        <v>5069</v>
      </c>
      <c r="U2596" s="3">
        <v>3.5503</v>
      </c>
      <c r="V2596" s="2">
        <f>Tabela_padrão__GM_CONTAS_PAGAR_ABERTOS[[#This Row],[PTAX DESEMB]]*Tabela_padrão__GM_CONTAS_PAGAR_ABERTOS[[#This Row],[VALOR_DOCUM]]</f>
        <v>219941.08499999999</v>
      </c>
    </row>
    <row r="2597" spans="1:22" hidden="1" x14ac:dyDescent="0.2">
      <c r="A2597" t="s">
        <v>285</v>
      </c>
      <c r="B2597" t="s">
        <v>18</v>
      </c>
      <c r="C2597" s="1">
        <v>42472</v>
      </c>
      <c r="D2597" t="s">
        <v>5070</v>
      </c>
      <c r="E2597">
        <v>15101004</v>
      </c>
      <c r="F2597" t="s">
        <v>5071</v>
      </c>
      <c r="G2597" s="4">
        <v>42472</v>
      </c>
      <c r="H2597" t="s">
        <v>21</v>
      </c>
      <c r="I2597" s="2">
        <v>1500</v>
      </c>
      <c r="J2597">
        <v>0</v>
      </c>
      <c r="K2597" s="2">
        <v>1500</v>
      </c>
      <c r="L2597" s="3">
        <v>1</v>
      </c>
      <c r="M2597" s="2">
        <v>1500</v>
      </c>
      <c r="N2597" s="3">
        <f t="array" ref="N2597">$D$4</f>
        <v>3.55</v>
      </c>
      <c r="O2597" s="2">
        <f t="array" ref="O2597">IF(Tabela_padrão__GM_CONTAS_PAGAR_ABERTOS[[#This Row],[SIGLA_MOEDA]]="US$",Tabela_padrão__GM_CONTAS_PAGAR_ABERTOS[[#This Row],[VALOR_DOCUM]]*$D$4,Tabela_padrão__GM_CONTAS_PAGAR_ABERTOS[[#This Row],[SALDO_CONVERTIDO]])</f>
        <v>1500</v>
      </c>
      <c r="P25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7" t="s">
        <v>28</v>
      </c>
      <c r="R2597" t="s">
        <v>5072</v>
      </c>
      <c r="S2597" s="1">
        <v>42557</v>
      </c>
      <c r="T2597" t="s">
        <v>5073</v>
      </c>
      <c r="U2597" s="3">
        <v>3.5284</v>
      </c>
      <c r="V2597" s="2">
        <f>Tabela_padrão__GM_CONTAS_PAGAR_ABERTOS[[#This Row],[PTAX DESEMB]]*Tabela_padrão__GM_CONTAS_PAGAR_ABERTOS[[#This Row],[VALOR_DOCUM]]</f>
        <v>5292.6</v>
      </c>
    </row>
    <row r="2598" spans="1:22" hidden="1" x14ac:dyDescent="0.2">
      <c r="A2598" t="s">
        <v>17</v>
      </c>
      <c r="B2598" t="s">
        <v>18</v>
      </c>
      <c r="C2598" s="1">
        <v>42466</v>
      </c>
      <c r="D2598" t="s">
        <v>203</v>
      </c>
      <c r="E2598">
        <v>19105029</v>
      </c>
      <c r="F2598" t="s">
        <v>526</v>
      </c>
      <c r="G2598" s="4">
        <v>45209</v>
      </c>
      <c r="H2598" t="s">
        <v>21</v>
      </c>
      <c r="I2598" s="2">
        <v>27801.58</v>
      </c>
      <c r="K2598" s="2">
        <v>27801.58</v>
      </c>
      <c r="L2598" s="3">
        <v>1</v>
      </c>
      <c r="M2598" s="2">
        <v>27801.58</v>
      </c>
      <c r="N2598" s="3">
        <f t="array" ref="N2598">$D$4</f>
        <v>3.55</v>
      </c>
      <c r="O2598" s="2">
        <f t="array" ref="O2598">IF(Tabela_padrão__GM_CONTAS_PAGAR_ABERTOS[[#This Row],[SIGLA_MOEDA]]="US$",Tabela_padrão__GM_CONTAS_PAGAR_ABERTOS[[#This Row],[VALOR_DOCUM]]*$D$4,Tabela_padrão__GM_CONTAS_PAGAR_ABERTOS[[#This Row],[SALDO_CONVERTIDO]])</f>
        <v>27801.58</v>
      </c>
      <c r="P25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8" t="s">
        <v>527</v>
      </c>
      <c r="R2598" t="s">
        <v>528</v>
      </c>
      <c r="S2598" s="1">
        <v>42557</v>
      </c>
      <c r="T2598" t="s">
        <v>5074</v>
      </c>
      <c r="U2598" s="3">
        <v>3.6581000000000001</v>
      </c>
      <c r="V2598" s="2">
        <f>Tabela_padrão__GM_CONTAS_PAGAR_ABERTOS[[#This Row],[PTAX DESEMB]]*Tabela_padrão__GM_CONTAS_PAGAR_ABERTOS[[#This Row],[VALOR_DOCUM]]</f>
        <v>101700.95979800001</v>
      </c>
    </row>
    <row r="2599" spans="1:22" hidden="1" x14ac:dyDescent="0.2">
      <c r="A2599" t="s">
        <v>17</v>
      </c>
      <c r="B2599" t="s">
        <v>18</v>
      </c>
      <c r="C2599" s="1">
        <v>42466</v>
      </c>
      <c r="D2599" t="s">
        <v>203</v>
      </c>
      <c r="E2599">
        <v>19105029</v>
      </c>
      <c r="F2599" t="s">
        <v>526</v>
      </c>
      <c r="G2599" s="4">
        <v>42623</v>
      </c>
      <c r="H2599" t="s">
        <v>21</v>
      </c>
      <c r="I2599" s="2">
        <v>19155.509999999998</v>
      </c>
      <c r="K2599" s="2">
        <v>19155.509999999998</v>
      </c>
      <c r="L2599" s="3">
        <v>1</v>
      </c>
      <c r="M2599" s="2">
        <v>19155.509999999998</v>
      </c>
      <c r="N2599" s="3">
        <f t="array" ref="N2599">$D$4</f>
        <v>3.55</v>
      </c>
      <c r="O2599" s="2">
        <f t="array" ref="O2599">IF(Tabela_padrão__GM_CONTAS_PAGAR_ABERTOS[[#This Row],[SIGLA_MOEDA]]="US$",Tabela_padrão__GM_CONTAS_PAGAR_ABERTOS[[#This Row],[VALOR_DOCUM]]*$D$4,Tabela_padrão__GM_CONTAS_PAGAR_ABERTOS[[#This Row],[SALDO_CONVERTIDO]])</f>
        <v>19155.509999999998</v>
      </c>
      <c r="P25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599" t="s">
        <v>527</v>
      </c>
      <c r="R2599" t="s">
        <v>528</v>
      </c>
      <c r="S2599" s="1">
        <v>42557</v>
      </c>
      <c r="T2599" t="s">
        <v>5075</v>
      </c>
      <c r="U2599" s="3">
        <v>3.6581000000000001</v>
      </c>
      <c r="V2599" s="2">
        <f>Tabela_padrão__GM_CONTAS_PAGAR_ABERTOS[[#This Row],[PTAX DESEMB]]*Tabela_padrão__GM_CONTAS_PAGAR_ABERTOS[[#This Row],[VALOR_DOCUM]]</f>
        <v>70072.771131000001</v>
      </c>
    </row>
    <row r="2600" spans="1:22" hidden="1" x14ac:dyDescent="0.2">
      <c r="A2600" t="s">
        <v>17</v>
      </c>
      <c r="B2600" t="s">
        <v>18</v>
      </c>
      <c r="C2600" s="1">
        <v>42466</v>
      </c>
      <c r="D2600" t="s">
        <v>203</v>
      </c>
      <c r="E2600">
        <v>19105029</v>
      </c>
      <c r="F2600" t="s">
        <v>526</v>
      </c>
      <c r="G2600" s="4">
        <v>42684</v>
      </c>
      <c r="H2600" t="s">
        <v>21</v>
      </c>
      <c r="I2600" s="2">
        <v>18779.91</v>
      </c>
      <c r="K2600" s="2">
        <v>18779.91</v>
      </c>
      <c r="L2600" s="3">
        <v>1</v>
      </c>
      <c r="M2600" s="2">
        <v>18779.91</v>
      </c>
      <c r="N2600" s="3">
        <f t="array" ref="N2600">$D$4</f>
        <v>3.55</v>
      </c>
      <c r="O2600" s="2">
        <f t="array" ref="O2600">IF(Tabela_padrão__GM_CONTAS_PAGAR_ABERTOS[[#This Row],[SIGLA_MOEDA]]="US$",Tabela_padrão__GM_CONTAS_PAGAR_ABERTOS[[#This Row],[VALOR_DOCUM]]*$D$4,Tabela_padrão__GM_CONTAS_PAGAR_ABERTOS[[#This Row],[SALDO_CONVERTIDO]])</f>
        <v>18779.91</v>
      </c>
      <c r="P26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0" t="s">
        <v>527</v>
      </c>
      <c r="R2600" t="s">
        <v>528</v>
      </c>
      <c r="S2600" s="1">
        <v>42557</v>
      </c>
      <c r="T2600" t="s">
        <v>5076</v>
      </c>
      <c r="U2600" s="3">
        <v>3.6581000000000001</v>
      </c>
      <c r="V2600" s="2">
        <f>Tabela_padrão__GM_CONTAS_PAGAR_ABERTOS[[#This Row],[PTAX DESEMB]]*Tabela_padrão__GM_CONTAS_PAGAR_ABERTOS[[#This Row],[VALOR_DOCUM]]</f>
        <v>68698.788771000007</v>
      </c>
    </row>
    <row r="2601" spans="1:22" hidden="1" x14ac:dyDescent="0.2">
      <c r="A2601" t="s">
        <v>17</v>
      </c>
      <c r="B2601" t="s">
        <v>18</v>
      </c>
      <c r="C2601" s="1">
        <v>42466</v>
      </c>
      <c r="D2601" t="s">
        <v>203</v>
      </c>
      <c r="E2601">
        <v>19105029</v>
      </c>
      <c r="F2601" t="s">
        <v>526</v>
      </c>
      <c r="G2601" s="4">
        <v>42926</v>
      </c>
      <c r="H2601" t="s">
        <v>21</v>
      </c>
      <c r="I2601" s="2">
        <v>17277.52</v>
      </c>
      <c r="K2601" s="2">
        <v>17277.52</v>
      </c>
      <c r="L2601" s="3">
        <v>1</v>
      </c>
      <c r="M2601" s="2">
        <v>17277.52</v>
      </c>
      <c r="N2601" s="3">
        <f t="array" ref="N2601">$D$4</f>
        <v>3.55</v>
      </c>
      <c r="O2601" s="2">
        <f t="array" ref="O2601">IF(Tabela_padrão__GM_CONTAS_PAGAR_ABERTOS[[#This Row],[SIGLA_MOEDA]]="US$",Tabela_padrão__GM_CONTAS_PAGAR_ABERTOS[[#This Row],[VALOR_DOCUM]]*$D$4,Tabela_padrão__GM_CONTAS_PAGAR_ABERTOS[[#This Row],[SALDO_CONVERTIDO]])</f>
        <v>17277.52</v>
      </c>
      <c r="P26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1" t="s">
        <v>527</v>
      </c>
      <c r="R2601" t="s">
        <v>528</v>
      </c>
      <c r="S2601" s="1">
        <v>42557</v>
      </c>
      <c r="T2601" t="s">
        <v>5077</v>
      </c>
      <c r="U2601" s="3">
        <v>3.6581000000000001</v>
      </c>
      <c r="V2601" s="2">
        <f>Tabela_padrão__GM_CONTAS_PAGAR_ABERTOS[[#This Row],[PTAX DESEMB]]*Tabela_padrão__GM_CONTAS_PAGAR_ABERTOS[[#This Row],[VALOR_DOCUM]]</f>
        <v>63202.895912000007</v>
      </c>
    </row>
    <row r="2602" spans="1:22" hidden="1" x14ac:dyDescent="0.2">
      <c r="A2602" t="s">
        <v>17</v>
      </c>
      <c r="B2602" t="s">
        <v>18</v>
      </c>
      <c r="C2602" s="1">
        <v>42466</v>
      </c>
      <c r="D2602" t="s">
        <v>203</v>
      </c>
      <c r="E2602">
        <v>19105029</v>
      </c>
      <c r="F2602" t="s">
        <v>526</v>
      </c>
      <c r="G2602" s="4">
        <v>43200</v>
      </c>
      <c r="H2602" t="s">
        <v>21</v>
      </c>
      <c r="I2602" s="2">
        <v>15587.33</v>
      </c>
      <c r="K2602" s="2">
        <v>15587.33</v>
      </c>
      <c r="L2602" s="3">
        <v>1</v>
      </c>
      <c r="M2602" s="2">
        <v>15587.33</v>
      </c>
      <c r="N2602" s="3">
        <f t="array" ref="N2602">$D$4</f>
        <v>3.55</v>
      </c>
      <c r="O2602" s="2">
        <f t="array" ref="O2602">IF(Tabela_padrão__GM_CONTAS_PAGAR_ABERTOS[[#This Row],[SIGLA_MOEDA]]="US$",Tabela_padrão__GM_CONTAS_PAGAR_ABERTOS[[#This Row],[VALOR_DOCUM]]*$D$4,Tabela_padrão__GM_CONTAS_PAGAR_ABERTOS[[#This Row],[SALDO_CONVERTIDO]])</f>
        <v>15587.33</v>
      </c>
      <c r="P26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2" t="s">
        <v>527</v>
      </c>
      <c r="R2602" t="s">
        <v>528</v>
      </c>
      <c r="S2602" s="1">
        <v>42557</v>
      </c>
      <c r="T2602" t="s">
        <v>5078</v>
      </c>
      <c r="U2602" s="3">
        <v>3.6581000000000001</v>
      </c>
      <c r="V2602" s="2">
        <f>Tabela_padrão__GM_CONTAS_PAGAR_ABERTOS[[#This Row],[PTAX DESEMB]]*Tabela_padrão__GM_CONTAS_PAGAR_ABERTOS[[#This Row],[VALOR_DOCUM]]</f>
        <v>57020.011873000003</v>
      </c>
    </row>
    <row r="2603" spans="1:22" hidden="1" x14ac:dyDescent="0.2">
      <c r="A2603" t="s">
        <v>17</v>
      </c>
      <c r="B2603" t="s">
        <v>18</v>
      </c>
      <c r="C2603" s="1">
        <v>42466</v>
      </c>
      <c r="D2603" t="s">
        <v>203</v>
      </c>
      <c r="E2603">
        <v>19105029</v>
      </c>
      <c r="F2603" t="s">
        <v>526</v>
      </c>
      <c r="G2603" s="4">
        <v>43506</v>
      </c>
      <c r="H2603" t="s">
        <v>21</v>
      </c>
      <c r="I2603" s="2">
        <v>13709.34</v>
      </c>
      <c r="K2603" s="2">
        <v>13709.34</v>
      </c>
      <c r="L2603" s="3">
        <v>1</v>
      </c>
      <c r="M2603" s="2">
        <v>13709.34</v>
      </c>
      <c r="N2603" s="3">
        <f t="array" ref="N2603">$D$4</f>
        <v>3.55</v>
      </c>
      <c r="O2603" s="2">
        <f t="array" ref="O2603">IF(Tabela_padrão__GM_CONTAS_PAGAR_ABERTOS[[#This Row],[SIGLA_MOEDA]]="US$",Tabela_padrão__GM_CONTAS_PAGAR_ABERTOS[[#This Row],[VALOR_DOCUM]]*$D$4,Tabela_padrão__GM_CONTAS_PAGAR_ABERTOS[[#This Row],[SALDO_CONVERTIDO]])</f>
        <v>13709.34</v>
      </c>
      <c r="P26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3" t="s">
        <v>527</v>
      </c>
      <c r="R2603" t="s">
        <v>528</v>
      </c>
      <c r="S2603" s="1">
        <v>42557</v>
      </c>
      <c r="T2603" t="s">
        <v>5079</v>
      </c>
      <c r="U2603" s="3">
        <v>3.6581000000000001</v>
      </c>
      <c r="V2603" s="2">
        <f>Tabela_padrão__GM_CONTAS_PAGAR_ABERTOS[[#This Row],[PTAX DESEMB]]*Tabela_padrão__GM_CONTAS_PAGAR_ABERTOS[[#This Row],[VALOR_DOCUM]]</f>
        <v>50150.136654000002</v>
      </c>
    </row>
    <row r="2604" spans="1:22" hidden="1" x14ac:dyDescent="0.2">
      <c r="A2604" t="s">
        <v>17</v>
      </c>
      <c r="B2604" t="s">
        <v>18</v>
      </c>
      <c r="C2604" s="1">
        <v>42466</v>
      </c>
      <c r="D2604" t="s">
        <v>203</v>
      </c>
      <c r="E2604">
        <v>19105029</v>
      </c>
      <c r="F2604" t="s">
        <v>526</v>
      </c>
      <c r="G2604" s="4">
        <v>43687</v>
      </c>
      <c r="H2604" t="s">
        <v>21</v>
      </c>
      <c r="I2604" s="2">
        <v>12500</v>
      </c>
      <c r="K2604" s="2">
        <v>12500</v>
      </c>
      <c r="L2604" s="3">
        <v>1</v>
      </c>
      <c r="M2604" s="2">
        <v>12500</v>
      </c>
      <c r="N2604" s="3">
        <f t="array" ref="N2604">$D$4</f>
        <v>3.55</v>
      </c>
      <c r="O2604" s="2">
        <f t="array" ref="O2604">IF(Tabela_padrão__GM_CONTAS_PAGAR_ABERTOS[[#This Row],[SIGLA_MOEDA]]="US$",Tabela_padrão__GM_CONTAS_PAGAR_ABERTOS[[#This Row],[VALOR_DOCUM]]*$D$4,Tabela_padrão__GM_CONTAS_PAGAR_ABERTOS[[#This Row],[SALDO_CONVERTIDO]])</f>
        <v>12500</v>
      </c>
      <c r="P26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4" t="s">
        <v>527</v>
      </c>
      <c r="R2604" t="s">
        <v>528</v>
      </c>
      <c r="S2604" s="1">
        <v>42557</v>
      </c>
      <c r="T2604" t="s">
        <v>5080</v>
      </c>
      <c r="U2604" s="3">
        <v>3.6581000000000001</v>
      </c>
      <c r="V2604" s="2">
        <f>Tabela_padrão__GM_CONTAS_PAGAR_ABERTOS[[#This Row],[PTAX DESEMB]]*Tabela_padrão__GM_CONTAS_PAGAR_ABERTOS[[#This Row],[VALOR_DOCUM]]</f>
        <v>45726.25</v>
      </c>
    </row>
    <row r="2605" spans="1:22" hidden="1" x14ac:dyDescent="0.2">
      <c r="A2605" t="s">
        <v>17</v>
      </c>
      <c r="B2605" t="s">
        <v>18</v>
      </c>
      <c r="C2605" s="1">
        <v>42466</v>
      </c>
      <c r="D2605" t="s">
        <v>203</v>
      </c>
      <c r="E2605">
        <v>19105029</v>
      </c>
      <c r="F2605" t="s">
        <v>526</v>
      </c>
      <c r="G2605" s="4">
        <v>43871</v>
      </c>
      <c r="H2605" t="s">
        <v>21</v>
      </c>
      <c r="I2605" s="2">
        <v>11455.75</v>
      </c>
      <c r="K2605" s="2">
        <v>11455.75</v>
      </c>
      <c r="L2605" s="3">
        <v>1</v>
      </c>
      <c r="M2605" s="2">
        <v>11455.75</v>
      </c>
      <c r="N2605" s="3">
        <f t="array" ref="N2605">$D$4</f>
        <v>3.55</v>
      </c>
      <c r="O2605" s="2">
        <f t="array" ref="O2605">IF(Tabela_padrão__GM_CONTAS_PAGAR_ABERTOS[[#This Row],[SIGLA_MOEDA]]="US$",Tabela_padrão__GM_CONTAS_PAGAR_ABERTOS[[#This Row],[VALOR_DOCUM]]*$D$4,Tabela_padrão__GM_CONTAS_PAGAR_ABERTOS[[#This Row],[SALDO_CONVERTIDO]])</f>
        <v>11455.75</v>
      </c>
      <c r="P26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5" t="s">
        <v>527</v>
      </c>
      <c r="R2605" t="s">
        <v>528</v>
      </c>
      <c r="S2605" s="1">
        <v>42557</v>
      </c>
      <c r="T2605" t="s">
        <v>5081</v>
      </c>
      <c r="U2605" s="3">
        <v>3.6581000000000001</v>
      </c>
      <c r="V2605" s="2">
        <f>Tabela_padrão__GM_CONTAS_PAGAR_ABERTOS[[#This Row],[PTAX DESEMB]]*Tabela_padrão__GM_CONTAS_PAGAR_ABERTOS[[#This Row],[VALOR_DOCUM]]</f>
        <v>41906.279074999999</v>
      </c>
    </row>
    <row r="2606" spans="1:22" hidden="1" x14ac:dyDescent="0.2">
      <c r="A2606" t="s">
        <v>17</v>
      </c>
      <c r="B2606" t="s">
        <v>18</v>
      </c>
      <c r="C2606" s="1">
        <v>42466</v>
      </c>
      <c r="D2606" t="s">
        <v>203</v>
      </c>
      <c r="E2606">
        <v>19105029</v>
      </c>
      <c r="F2606" t="s">
        <v>526</v>
      </c>
      <c r="G2606" s="4">
        <v>44449</v>
      </c>
      <c r="H2606" t="s">
        <v>21</v>
      </c>
      <c r="I2606" s="2">
        <v>7887.57</v>
      </c>
      <c r="K2606" s="2">
        <v>7887.57</v>
      </c>
      <c r="L2606" s="3">
        <v>1</v>
      </c>
      <c r="M2606" s="2">
        <v>7887.57</v>
      </c>
      <c r="N2606" s="3">
        <f t="array" ref="N2606">$D$4</f>
        <v>3.55</v>
      </c>
      <c r="O2606" s="2">
        <f t="array" ref="O2606">IF(Tabela_padrão__GM_CONTAS_PAGAR_ABERTOS[[#This Row],[SIGLA_MOEDA]]="US$",Tabela_padrão__GM_CONTAS_PAGAR_ABERTOS[[#This Row],[VALOR_DOCUM]]*$D$4,Tabela_padrão__GM_CONTAS_PAGAR_ABERTOS[[#This Row],[SALDO_CONVERTIDO]])</f>
        <v>7887.57</v>
      </c>
      <c r="P26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6" t="s">
        <v>527</v>
      </c>
      <c r="R2606" t="s">
        <v>528</v>
      </c>
      <c r="S2606" s="1">
        <v>42557</v>
      </c>
      <c r="T2606" t="s">
        <v>5082</v>
      </c>
      <c r="U2606" s="3">
        <v>3.6581000000000001</v>
      </c>
      <c r="V2606" s="2">
        <f>Tabela_padrão__GM_CONTAS_PAGAR_ABERTOS[[#This Row],[PTAX DESEMB]]*Tabela_padrão__GM_CONTAS_PAGAR_ABERTOS[[#This Row],[VALOR_DOCUM]]</f>
        <v>28853.519817</v>
      </c>
    </row>
    <row r="2607" spans="1:22" hidden="1" x14ac:dyDescent="0.2">
      <c r="A2607" t="s">
        <v>17</v>
      </c>
      <c r="B2607" t="s">
        <v>18</v>
      </c>
      <c r="C2607" s="1">
        <v>42466</v>
      </c>
      <c r="D2607" t="s">
        <v>203</v>
      </c>
      <c r="E2607">
        <v>19105029</v>
      </c>
      <c r="F2607" t="s">
        <v>526</v>
      </c>
      <c r="G2607" s="4">
        <v>44630</v>
      </c>
      <c r="H2607" t="s">
        <v>21</v>
      </c>
      <c r="I2607" s="2">
        <v>6760.76</v>
      </c>
      <c r="K2607" s="2">
        <v>6760.76</v>
      </c>
      <c r="L2607" s="3">
        <v>1</v>
      </c>
      <c r="M2607" s="2">
        <v>6760.76</v>
      </c>
      <c r="N2607" s="3">
        <f t="array" ref="N2607">$D$4</f>
        <v>3.55</v>
      </c>
      <c r="O2607" s="2">
        <f t="array" ref="O2607">IF(Tabela_padrão__GM_CONTAS_PAGAR_ABERTOS[[#This Row],[SIGLA_MOEDA]]="US$",Tabela_padrão__GM_CONTAS_PAGAR_ABERTOS[[#This Row],[VALOR_DOCUM]]*$D$4,Tabela_padrão__GM_CONTAS_PAGAR_ABERTOS[[#This Row],[SALDO_CONVERTIDO]])</f>
        <v>6760.76</v>
      </c>
      <c r="P26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7" t="s">
        <v>527</v>
      </c>
      <c r="R2607" t="s">
        <v>528</v>
      </c>
      <c r="S2607" s="1">
        <v>42557</v>
      </c>
      <c r="T2607" t="s">
        <v>5083</v>
      </c>
      <c r="U2607" s="3">
        <v>3.6581000000000001</v>
      </c>
      <c r="V2607" s="2">
        <f>Tabela_padrão__GM_CONTAS_PAGAR_ABERTOS[[#This Row],[PTAX DESEMB]]*Tabela_padrão__GM_CONTAS_PAGAR_ABERTOS[[#This Row],[VALOR_DOCUM]]</f>
        <v>24731.536156000002</v>
      </c>
    </row>
    <row r="2608" spans="1:22" hidden="1" x14ac:dyDescent="0.2">
      <c r="A2608" t="s">
        <v>17</v>
      </c>
      <c r="B2608" t="s">
        <v>18</v>
      </c>
      <c r="C2608" s="1">
        <v>42466</v>
      </c>
      <c r="D2608" t="s">
        <v>203</v>
      </c>
      <c r="E2608">
        <v>19105029</v>
      </c>
      <c r="F2608" t="s">
        <v>526</v>
      </c>
      <c r="G2608" s="4">
        <v>44691</v>
      </c>
      <c r="H2608" t="s">
        <v>21</v>
      </c>
      <c r="I2608" s="2">
        <v>6385.17</v>
      </c>
      <c r="K2608" s="2">
        <v>6385.17</v>
      </c>
      <c r="L2608" s="3">
        <v>1</v>
      </c>
      <c r="M2608" s="2">
        <v>6385.17</v>
      </c>
      <c r="N2608" s="3">
        <f t="array" ref="N2608">$D$4</f>
        <v>3.55</v>
      </c>
      <c r="O2608" s="2">
        <f t="array" ref="O2608">IF(Tabela_padrão__GM_CONTAS_PAGAR_ABERTOS[[#This Row],[SIGLA_MOEDA]]="US$",Tabela_padrão__GM_CONTAS_PAGAR_ABERTOS[[#This Row],[VALOR_DOCUM]]*$D$4,Tabela_padrão__GM_CONTAS_PAGAR_ABERTOS[[#This Row],[SALDO_CONVERTIDO]])</f>
        <v>6385.17</v>
      </c>
      <c r="P26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8" t="s">
        <v>527</v>
      </c>
      <c r="R2608" t="s">
        <v>528</v>
      </c>
      <c r="S2608" s="1">
        <v>42557</v>
      </c>
      <c r="T2608" t="s">
        <v>5084</v>
      </c>
      <c r="U2608" s="3">
        <v>3.6581000000000001</v>
      </c>
      <c r="V2608" s="2">
        <f>Tabela_padrão__GM_CONTAS_PAGAR_ABERTOS[[#This Row],[PTAX DESEMB]]*Tabela_padrão__GM_CONTAS_PAGAR_ABERTOS[[#This Row],[VALOR_DOCUM]]</f>
        <v>23357.590377</v>
      </c>
    </row>
    <row r="2609" spans="1:22" hidden="1" x14ac:dyDescent="0.2">
      <c r="A2609" t="s">
        <v>17</v>
      </c>
      <c r="B2609" t="s">
        <v>18</v>
      </c>
      <c r="C2609" s="1">
        <v>42466</v>
      </c>
      <c r="D2609" t="s">
        <v>203</v>
      </c>
      <c r="E2609">
        <v>19105029</v>
      </c>
      <c r="F2609" t="s">
        <v>526</v>
      </c>
      <c r="G2609" s="4">
        <v>44905</v>
      </c>
      <c r="H2609" t="s">
        <v>21</v>
      </c>
      <c r="I2609" s="2">
        <v>5070.57</v>
      </c>
      <c r="K2609" s="2">
        <v>5070.57</v>
      </c>
      <c r="L2609" s="3">
        <v>1</v>
      </c>
      <c r="M2609" s="2">
        <v>5070.57</v>
      </c>
      <c r="N2609" s="3">
        <f t="array" ref="N2609">$D$4</f>
        <v>3.55</v>
      </c>
      <c r="O2609" s="2">
        <f t="array" ref="O2609">IF(Tabela_padrão__GM_CONTAS_PAGAR_ABERTOS[[#This Row],[SIGLA_MOEDA]]="US$",Tabela_padrão__GM_CONTAS_PAGAR_ABERTOS[[#This Row],[VALOR_DOCUM]]*$D$4,Tabela_padrão__GM_CONTAS_PAGAR_ABERTOS[[#This Row],[SALDO_CONVERTIDO]])</f>
        <v>5070.57</v>
      </c>
      <c r="P26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09" t="s">
        <v>527</v>
      </c>
      <c r="R2609" t="s">
        <v>528</v>
      </c>
      <c r="S2609" s="1">
        <v>42557</v>
      </c>
      <c r="T2609" t="s">
        <v>5085</v>
      </c>
      <c r="U2609" s="3">
        <v>3.6581000000000001</v>
      </c>
      <c r="V2609" s="2">
        <f>Tabela_padrão__GM_CONTAS_PAGAR_ABERTOS[[#This Row],[PTAX DESEMB]]*Tabela_padrão__GM_CONTAS_PAGAR_ABERTOS[[#This Row],[VALOR_DOCUM]]</f>
        <v>18548.652116999998</v>
      </c>
    </row>
    <row r="2610" spans="1:22" hidden="1" x14ac:dyDescent="0.2">
      <c r="A2610" t="s">
        <v>17</v>
      </c>
      <c r="B2610" t="s">
        <v>18</v>
      </c>
      <c r="C2610" s="1">
        <v>42466</v>
      </c>
      <c r="D2610" t="s">
        <v>203</v>
      </c>
      <c r="E2610">
        <v>19105029</v>
      </c>
      <c r="F2610" t="s">
        <v>526</v>
      </c>
      <c r="G2610" s="4">
        <v>45056</v>
      </c>
      <c r="H2610" t="s">
        <v>21</v>
      </c>
      <c r="I2610" s="2">
        <v>4131.58</v>
      </c>
      <c r="K2610" s="2">
        <v>4131.58</v>
      </c>
      <c r="L2610" s="3">
        <v>1</v>
      </c>
      <c r="M2610" s="2">
        <v>4131.58</v>
      </c>
      <c r="N2610" s="3">
        <f t="array" ref="N2610">$D$4</f>
        <v>3.55</v>
      </c>
      <c r="O2610" s="2">
        <f t="array" ref="O2610">IF(Tabela_padrão__GM_CONTAS_PAGAR_ABERTOS[[#This Row],[SIGLA_MOEDA]]="US$",Tabela_padrão__GM_CONTAS_PAGAR_ABERTOS[[#This Row],[VALOR_DOCUM]]*$D$4,Tabela_padrão__GM_CONTAS_PAGAR_ABERTOS[[#This Row],[SALDO_CONVERTIDO]])</f>
        <v>4131.58</v>
      </c>
      <c r="P26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0" t="s">
        <v>527</v>
      </c>
      <c r="R2610" t="s">
        <v>528</v>
      </c>
      <c r="S2610" s="1">
        <v>42557</v>
      </c>
      <c r="T2610" t="s">
        <v>5086</v>
      </c>
      <c r="U2610" s="3">
        <v>3.6581000000000001</v>
      </c>
      <c r="V2610" s="2">
        <f>Tabela_padrão__GM_CONTAS_PAGAR_ABERTOS[[#This Row],[PTAX DESEMB]]*Tabela_padrão__GM_CONTAS_PAGAR_ABERTOS[[#This Row],[VALOR_DOCUM]]</f>
        <v>15113.732798000001</v>
      </c>
    </row>
    <row r="2611" spans="1:22" hidden="1" x14ac:dyDescent="0.2">
      <c r="A2611" t="s">
        <v>17</v>
      </c>
      <c r="B2611" t="s">
        <v>18</v>
      </c>
      <c r="C2611" s="1">
        <v>42466</v>
      </c>
      <c r="D2611" t="s">
        <v>203</v>
      </c>
      <c r="E2611">
        <v>19105029</v>
      </c>
      <c r="F2611" t="s">
        <v>526</v>
      </c>
      <c r="G2611" s="4">
        <v>45117</v>
      </c>
      <c r="H2611" t="s">
        <v>21</v>
      </c>
      <c r="I2611" s="2">
        <v>3755.98</v>
      </c>
      <c r="K2611" s="2">
        <v>3755.98</v>
      </c>
      <c r="L2611" s="3">
        <v>1</v>
      </c>
      <c r="M2611" s="2">
        <v>3755.98</v>
      </c>
      <c r="N2611" s="3">
        <f t="array" ref="N2611">$D$4</f>
        <v>3.55</v>
      </c>
      <c r="O2611" s="2">
        <f t="array" ref="O2611">IF(Tabela_padrão__GM_CONTAS_PAGAR_ABERTOS[[#This Row],[SIGLA_MOEDA]]="US$",Tabela_padrão__GM_CONTAS_PAGAR_ABERTOS[[#This Row],[VALOR_DOCUM]]*$D$4,Tabela_padrão__GM_CONTAS_PAGAR_ABERTOS[[#This Row],[SALDO_CONVERTIDO]])</f>
        <v>3755.98</v>
      </c>
      <c r="P26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1" t="s">
        <v>527</v>
      </c>
      <c r="R2611" t="s">
        <v>528</v>
      </c>
      <c r="S2611" s="1">
        <v>42557</v>
      </c>
      <c r="T2611" t="s">
        <v>5087</v>
      </c>
      <c r="U2611" s="3">
        <v>3.6581000000000001</v>
      </c>
      <c r="V2611" s="2">
        <f>Tabela_padrão__GM_CONTAS_PAGAR_ABERTOS[[#This Row],[PTAX DESEMB]]*Tabela_padrão__GM_CONTAS_PAGAR_ABERTOS[[#This Row],[VALOR_DOCUM]]</f>
        <v>13739.750438000001</v>
      </c>
    </row>
    <row r="2612" spans="1:22" hidden="1" x14ac:dyDescent="0.2">
      <c r="A2612" t="s">
        <v>17</v>
      </c>
      <c r="B2612" t="s">
        <v>202</v>
      </c>
      <c r="C2612" s="1">
        <v>42472</v>
      </c>
      <c r="D2612" t="s">
        <v>548</v>
      </c>
      <c r="E2612">
        <v>13130020</v>
      </c>
      <c r="F2612" t="s">
        <v>549</v>
      </c>
      <c r="G2612" s="4">
        <v>42641</v>
      </c>
      <c r="H2612" t="s">
        <v>21</v>
      </c>
      <c r="I2612" s="2">
        <v>267.89999999999998</v>
      </c>
      <c r="K2612" s="2">
        <v>267.89999999999998</v>
      </c>
      <c r="L2612" s="3">
        <v>1</v>
      </c>
      <c r="M2612" s="2">
        <v>267.89999999999998</v>
      </c>
      <c r="N2612" s="3">
        <f t="array" ref="N2612">$D$4</f>
        <v>3.55</v>
      </c>
      <c r="O2612" s="2">
        <f t="array" ref="O2612">IF(Tabela_padrão__GM_CONTAS_PAGAR_ABERTOS[[#This Row],[SIGLA_MOEDA]]="US$",Tabela_padrão__GM_CONTAS_PAGAR_ABERTOS[[#This Row],[VALOR_DOCUM]]*$D$4,Tabela_padrão__GM_CONTAS_PAGAR_ABERTOS[[#This Row],[SALDO_CONVERTIDO]])</f>
        <v>267.89999999999998</v>
      </c>
      <c r="P26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2" t="s">
        <v>28</v>
      </c>
      <c r="R2612" t="s">
        <v>550</v>
      </c>
      <c r="S2612" s="1">
        <v>42557</v>
      </c>
      <c r="T2612" t="s">
        <v>5088</v>
      </c>
      <c r="U2612" s="3">
        <v>3.5284</v>
      </c>
      <c r="V2612" s="2">
        <f>Tabela_padrão__GM_CONTAS_PAGAR_ABERTOS[[#This Row],[PTAX DESEMB]]*Tabela_padrão__GM_CONTAS_PAGAR_ABERTOS[[#This Row],[VALOR_DOCUM]]</f>
        <v>945.25835999999993</v>
      </c>
    </row>
    <row r="2613" spans="1:22" hidden="1" x14ac:dyDescent="0.2">
      <c r="A2613" t="s">
        <v>17</v>
      </c>
      <c r="B2613" t="s">
        <v>25</v>
      </c>
      <c r="C2613" s="1">
        <v>42474</v>
      </c>
      <c r="D2613" t="s">
        <v>556</v>
      </c>
      <c r="E2613">
        <v>13101001</v>
      </c>
      <c r="F2613" t="s">
        <v>5089</v>
      </c>
      <c r="G2613" s="4">
        <v>42793</v>
      </c>
      <c r="H2613" t="s">
        <v>66</v>
      </c>
      <c r="I2613" s="2">
        <v>2471765.69</v>
      </c>
      <c r="J2613">
        <v>0</v>
      </c>
      <c r="K2613" s="2">
        <v>2471765.69</v>
      </c>
      <c r="L2613" s="3">
        <v>3.2904</v>
      </c>
      <c r="M2613" s="2">
        <v>8133097.8263760004</v>
      </c>
      <c r="N2613" s="3">
        <f t="array" ref="N2613">$D$4</f>
        <v>3.55</v>
      </c>
      <c r="O2613" s="2">
        <f t="array" ref="O2613">IF(Tabela_padrão__GM_CONTAS_PAGAR_ABERTOS[[#This Row],[SIGLA_MOEDA]]="US$",Tabela_padrão__GM_CONTAS_PAGAR_ABERTOS[[#This Row],[VALOR_DOCUM]]*$D$4,Tabela_padrão__GM_CONTAS_PAGAR_ABERTOS[[#This Row],[SALDO_CONVERTIDO]])</f>
        <v>8774768.1995000001</v>
      </c>
      <c r="P2613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613" t="s">
        <v>28</v>
      </c>
      <c r="R2613" t="s">
        <v>492</v>
      </c>
      <c r="S2613" s="1">
        <v>42557</v>
      </c>
      <c r="T2613" t="s">
        <v>5090</v>
      </c>
      <c r="U2613" s="3">
        <v>3.5428999999999999</v>
      </c>
      <c r="V2613" s="2">
        <f>Tabela_padrão__GM_CONTAS_PAGAR_ABERTOS[[#This Row],[PTAX DESEMB]]*Tabela_padrão__GM_CONTAS_PAGAR_ABERTOS[[#This Row],[VALOR_DOCUM]]</f>
        <v>8757218.6631009988</v>
      </c>
    </row>
    <row r="2614" spans="1:22" hidden="1" x14ac:dyDescent="0.2">
      <c r="A2614" t="s">
        <v>17</v>
      </c>
      <c r="B2614" t="s">
        <v>25</v>
      </c>
      <c r="C2614" s="1">
        <v>42472</v>
      </c>
      <c r="D2614" t="s">
        <v>5091</v>
      </c>
      <c r="E2614">
        <v>13115018</v>
      </c>
      <c r="F2614" t="s">
        <v>5092</v>
      </c>
      <c r="G2614" s="4">
        <v>42576</v>
      </c>
      <c r="H2614" t="s">
        <v>21</v>
      </c>
      <c r="I2614" s="2">
        <v>25000</v>
      </c>
      <c r="K2614" s="2">
        <v>25000</v>
      </c>
      <c r="L2614" s="3">
        <v>1</v>
      </c>
      <c r="M2614" s="2">
        <v>25000</v>
      </c>
      <c r="N2614" s="3">
        <f t="array" ref="N2614">$D$4</f>
        <v>3.55</v>
      </c>
      <c r="O2614" s="2">
        <f t="array" ref="O2614">IF(Tabela_padrão__GM_CONTAS_PAGAR_ABERTOS[[#This Row],[SIGLA_MOEDA]]="US$",Tabela_padrão__GM_CONTAS_PAGAR_ABERTOS[[#This Row],[VALOR_DOCUM]]*$D$4,Tabela_padrão__GM_CONTAS_PAGAR_ABERTOS[[#This Row],[SALDO_CONVERTIDO]])</f>
        <v>25000</v>
      </c>
      <c r="P26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4" t="s">
        <v>1496</v>
      </c>
      <c r="R2614" t="s">
        <v>5093</v>
      </c>
      <c r="S2614" s="1">
        <v>42557</v>
      </c>
      <c r="T2614" t="s">
        <v>5094</v>
      </c>
      <c r="U2614" s="3">
        <v>3.5284</v>
      </c>
      <c r="V2614" s="2">
        <f>Tabela_padrão__GM_CONTAS_PAGAR_ABERTOS[[#This Row],[PTAX DESEMB]]*Tabela_padrão__GM_CONTAS_PAGAR_ABERTOS[[#This Row],[VALOR_DOCUM]]</f>
        <v>88210</v>
      </c>
    </row>
    <row r="2615" spans="1:22" hidden="1" x14ac:dyDescent="0.2">
      <c r="A2615" t="s">
        <v>17</v>
      </c>
      <c r="B2615" t="s">
        <v>18</v>
      </c>
      <c r="C2615" s="1">
        <v>42466</v>
      </c>
      <c r="D2615" t="s">
        <v>203</v>
      </c>
      <c r="E2615">
        <v>19105029</v>
      </c>
      <c r="F2615" t="s">
        <v>526</v>
      </c>
      <c r="G2615" s="4">
        <v>42745</v>
      </c>
      <c r="H2615" t="s">
        <v>21</v>
      </c>
      <c r="I2615" s="2">
        <v>27801.58</v>
      </c>
      <c r="K2615" s="2">
        <v>27801.58</v>
      </c>
      <c r="L2615" s="3">
        <v>1</v>
      </c>
      <c r="M2615" s="2">
        <v>27801.58</v>
      </c>
      <c r="N2615" s="3">
        <f t="array" ref="N2615">$D$4</f>
        <v>3.55</v>
      </c>
      <c r="O2615" s="2">
        <f t="array" ref="O2615">IF(Tabela_padrão__GM_CONTAS_PAGAR_ABERTOS[[#This Row],[SIGLA_MOEDA]]="US$",Tabela_padrão__GM_CONTAS_PAGAR_ABERTOS[[#This Row],[VALOR_DOCUM]]*$D$4,Tabela_padrão__GM_CONTAS_PAGAR_ABERTOS[[#This Row],[SALDO_CONVERTIDO]])</f>
        <v>27801.58</v>
      </c>
      <c r="P26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5" t="s">
        <v>527</v>
      </c>
      <c r="R2615" t="s">
        <v>528</v>
      </c>
      <c r="S2615" s="1">
        <v>42557</v>
      </c>
      <c r="T2615" t="s">
        <v>5095</v>
      </c>
      <c r="U2615" s="3">
        <v>3.6581000000000001</v>
      </c>
      <c r="V2615" s="2">
        <f>Tabela_padrão__GM_CONTAS_PAGAR_ABERTOS[[#This Row],[PTAX DESEMB]]*Tabela_padrão__GM_CONTAS_PAGAR_ABERTOS[[#This Row],[VALOR_DOCUM]]</f>
        <v>101700.95979800001</v>
      </c>
    </row>
    <row r="2616" spans="1:22" hidden="1" x14ac:dyDescent="0.2">
      <c r="A2616" t="s">
        <v>17</v>
      </c>
      <c r="B2616" t="s">
        <v>18</v>
      </c>
      <c r="C2616" s="1">
        <v>42466</v>
      </c>
      <c r="D2616" t="s">
        <v>203</v>
      </c>
      <c r="E2616">
        <v>19105029</v>
      </c>
      <c r="F2616" t="s">
        <v>526</v>
      </c>
      <c r="G2616" s="4">
        <v>42957</v>
      </c>
      <c r="H2616" t="s">
        <v>21</v>
      </c>
      <c r="I2616" s="2">
        <v>27801.58</v>
      </c>
      <c r="K2616" s="2">
        <v>27801.58</v>
      </c>
      <c r="L2616" s="3">
        <v>1</v>
      </c>
      <c r="M2616" s="2">
        <v>27801.58</v>
      </c>
      <c r="N2616" s="3">
        <f t="array" ref="N2616">$D$4</f>
        <v>3.55</v>
      </c>
      <c r="O2616" s="2">
        <f t="array" ref="O2616">IF(Tabela_padrão__GM_CONTAS_PAGAR_ABERTOS[[#This Row],[SIGLA_MOEDA]]="US$",Tabela_padrão__GM_CONTAS_PAGAR_ABERTOS[[#This Row],[VALOR_DOCUM]]*$D$4,Tabela_padrão__GM_CONTAS_PAGAR_ABERTOS[[#This Row],[SALDO_CONVERTIDO]])</f>
        <v>27801.58</v>
      </c>
      <c r="P26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6" t="s">
        <v>527</v>
      </c>
      <c r="R2616" t="s">
        <v>528</v>
      </c>
      <c r="S2616" s="1">
        <v>42557</v>
      </c>
      <c r="T2616" t="s">
        <v>5096</v>
      </c>
      <c r="U2616" s="3">
        <v>3.6581000000000001</v>
      </c>
      <c r="V2616" s="2">
        <f>Tabela_padrão__GM_CONTAS_PAGAR_ABERTOS[[#This Row],[PTAX DESEMB]]*Tabela_padrão__GM_CONTAS_PAGAR_ABERTOS[[#This Row],[VALOR_DOCUM]]</f>
        <v>101700.95979800001</v>
      </c>
    </row>
    <row r="2617" spans="1:22" hidden="1" x14ac:dyDescent="0.2">
      <c r="A2617" t="s">
        <v>17</v>
      </c>
      <c r="B2617" t="s">
        <v>18</v>
      </c>
      <c r="C2617" s="1">
        <v>42466</v>
      </c>
      <c r="D2617" t="s">
        <v>203</v>
      </c>
      <c r="E2617">
        <v>19105029</v>
      </c>
      <c r="F2617" t="s">
        <v>526</v>
      </c>
      <c r="G2617" s="4">
        <v>43595</v>
      </c>
      <c r="H2617" t="s">
        <v>21</v>
      </c>
      <c r="I2617" s="2">
        <v>27801.58</v>
      </c>
      <c r="K2617" s="2">
        <v>27801.58</v>
      </c>
      <c r="L2617" s="3">
        <v>1</v>
      </c>
      <c r="M2617" s="2">
        <v>27801.58</v>
      </c>
      <c r="N2617" s="3">
        <f t="array" ref="N2617">$D$4</f>
        <v>3.55</v>
      </c>
      <c r="O2617" s="2">
        <f t="array" ref="O2617">IF(Tabela_padrão__GM_CONTAS_PAGAR_ABERTOS[[#This Row],[SIGLA_MOEDA]]="US$",Tabela_padrão__GM_CONTAS_PAGAR_ABERTOS[[#This Row],[VALOR_DOCUM]]*$D$4,Tabela_padrão__GM_CONTAS_PAGAR_ABERTOS[[#This Row],[SALDO_CONVERTIDO]])</f>
        <v>27801.58</v>
      </c>
      <c r="P26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7" t="s">
        <v>527</v>
      </c>
      <c r="R2617" t="s">
        <v>528</v>
      </c>
      <c r="S2617" s="1">
        <v>42557</v>
      </c>
      <c r="T2617" t="s">
        <v>5097</v>
      </c>
      <c r="U2617" s="3">
        <v>3.6581000000000001</v>
      </c>
      <c r="V2617" s="2">
        <f>Tabela_padrão__GM_CONTAS_PAGAR_ABERTOS[[#This Row],[PTAX DESEMB]]*Tabela_padrão__GM_CONTAS_PAGAR_ABERTOS[[#This Row],[VALOR_DOCUM]]</f>
        <v>101700.95979800001</v>
      </c>
    </row>
    <row r="2618" spans="1:22" hidden="1" x14ac:dyDescent="0.2">
      <c r="A2618" t="s">
        <v>17</v>
      </c>
      <c r="B2618" t="s">
        <v>18</v>
      </c>
      <c r="C2618" s="1">
        <v>42466</v>
      </c>
      <c r="D2618" t="s">
        <v>203</v>
      </c>
      <c r="E2618">
        <v>19105029</v>
      </c>
      <c r="F2618" t="s">
        <v>526</v>
      </c>
      <c r="G2618" s="4">
        <v>43748</v>
      </c>
      <c r="H2618" t="s">
        <v>21</v>
      </c>
      <c r="I2618" s="2">
        <v>27801.58</v>
      </c>
      <c r="K2618" s="2">
        <v>27801.58</v>
      </c>
      <c r="L2618" s="3">
        <v>1</v>
      </c>
      <c r="M2618" s="2">
        <v>27801.58</v>
      </c>
      <c r="N2618" s="3">
        <f t="array" ref="N2618">$D$4</f>
        <v>3.55</v>
      </c>
      <c r="O2618" s="2">
        <f t="array" ref="O2618">IF(Tabela_padrão__GM_CONTAS_PAGAR_ABERTOS[[#This Row],[SIGLA_MOEDA]]="US$",Tabela_padrão__GM_CONTAS_PAGAR_ABERTOS[[#This Row],[VALOR_DOCUM]]*$D$4,Tabela_padrão__GM_CONTAS_PAGAR_ABERTOS[[#This Row],[SALDO_CONVERTIDO]])</f>
        <v>27801.58</v>
      </c>
      <c r="P26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8" t="s">
        <v>527</v>
      </c>
      <c r="R2618" t="s">
        <v>528</v>
      </c>
      <c r="S2618" s="1">
        <v>42557</v>
      </c>
      <c r="T2618" t="s">
        <v>5098</v>
      </c>
      <c r="U2618" s="3">
        <v>3.6581000000000001</v>
      </c>
      <c r="V2618" s="2">
        <f>Tabela_padrão__GM_CONTAS_PAGAR_ABERTOS[[#This Row],[PTAX DESEMB]]*Tabela_padrão__GM_CONTAS_PAGAR_ABERTOS[[#This Row],[VALOR_DOCUM]]</f>
        <v>101700.95979800001</v>
      </c>
    </row>
    <row r="2619" spans="1:22" hidden="1" x14ac:dyDescent="0.2">
      <c r="A2619" t="s">
        <v>17</v>
      </c>
      <c r="B2619" t="s">
        <v>18</v>
      </c>
      <c r="C2619" s="1">
        <v>42466</v>
      </c>
      <c r="D2619" t="s">
        <v>203</v>
      </c>
      <c r="E2619">
        <v>19105029</v>
      </c>
      <c r="F2619" t="s">
        <v>526</v>
      </c>
      <c r="G2619" s="4">
        <v>44053</v>
      </c>
      <c r="H2619" t="s">
        <v>21</v>
      </c>
      <c r="I2619" s="2">
        <v>27801.58</v>
      </c>
      <c r="K2619" s="2">
        <v>27801.58</v>
      </c>
      <c r="L2619" s="3">
        <v>1</v>
      </c>
      <c r="M2619" s="2">
        <v>27801.58</v>
      </c>
      <c r="N2619" s="3">
        <f t="array" ref="N2619">$D$4</f>
        <v>3.55</v>
      </c>
      <c r="O2619" s="2">
        <f t="array" ref="O2619">IF(Tabela_padrão__GM_CONTAS_PAGAR_ABERTOS[[#This Row],[SIGLA_MOEDA]]="US$",Tabela_padrão__GM_CONTAS_PAGAR_ABERTOS[[#This Row],[VALOR_DOCUM]]*$D$4,Tabela_padrão__GM_CONTAS_PAGAR_ABERTOS[[#This Row],[SALDO_CONVERTIDO]])</f>
        <v>27801.58</v>
      </c>
      <c r="P26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19" t="s">
        <v>527</v>
      </c>
      <c r="R2619" t="s">
        <v>528</v>
      </c>
      <c r="S2619" s="1">
        <v>42557</v>
      </c>
      <c r="T2619" t="s">
        <v>5099</v>
      </c>
      <c r="U2619" s="3">
        <v>3.6581000000000001</v>
      </c>
      <c r="V2619" s="2">
        <f>Tabela_padrão__GM_CONTAS_PAGAR_ABERTOS[[#This Row],[PTAX DESEMB]]*Tabela_padrão__GM_CONTAS_PAGAR_ABERTOS[[#This Row],[VALOR_DOCUM]]</f>
        <v>101700.95979800001</v>
      </c>
    </row>
    <row r="2620" spans="1:22" hidden="1" x14ac:dyDescent="0.2">
      <c r="A2620" t="s">
        <v>17</v>
      </c>
      <c r="B2620" t="s">
        <v>385</v>
      </c>
      <c r="C2620" s="1">
        <v>42495</v>
      </c>
      <c r="D2620" t="s">
        <v>556</v>
      </c>
      <c r="E2620">
        <v>13101001</v>
      </c>
      <c r="F2620" t="s">
        <v>5100</v>
      </c>
      <c r="G2620" s="4">
        <v>42793</v>
      </c>
      <c r="H2620" t="s">
        <v>66</v>
      </c>
      <c r="I2620" s="2">
        <v>145025.81</v>
      </c>
      <c r="J2620">
        <v>0</v>
      </c>
      <c r="K2620" s="2">
        <v>145025.81</v>
      </c>
      <c r="L2620" s="3">
        <v>3.2904</v>
      </c>
      <c r="M2620" s="2">
        <v>477192.92522400001</v>
      </c>
      <c r="N2620" s="3">
        <f t="array" ref="N2620">$D$4</f>
        <v>3.55</v>
      </c>
      <c r="O2620" s="2">
        <f t="array" ref="O2620">IF(Tabela_padrão__GM_CONTAS_PAGAR_ABERTOS[[#This Row],[SIGLA_MOEDA]]="US$",Tabela_padrão__GM_CONTAS_PAGAR_ABERTOS[[#This Row],[VALOR_DOCUM]]*$D$4,Tabela_padrão__GM_CONTAS_PAGAR_ABERTOS[[#This Row],[SALDO_CONVERTIDO]])</f>
        <v>514841.62549999997</v>
      </c>
      <c r="P2620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2620" t="s">
        <v>28</v>
      </c>
      <c r="R2620" t="s">
        <v>492</v>
      </c>
      <c r="S2620" s="1">
        <v>42557</v>
      </c>
      <c r="T2620" t="s">
        <v>5101</v>
      </c>
      <c r="U2620" s="3">
        <v>3.5396999999999998</v>
      </c>
      <c r="V2620" s="2">
        <f>Tabela_padrão__GM_CONTAS_PAGAR_ABERTOS[[#This Row],[PTAX DESEMB]]*Tabela_padrão__GM_CONTAS_PAGAR_ABERTOS[[#This Row],[VALOR_DOCUM]]</f>
        <v>513347.85965699999</v>
      </c>
    </row>
    <row r="2621" spans="1:22" hidden="1" x14ac:dyDescent="0.2">
      <c r="A2621" t="s">
        <v>17</v>
      </c>
      <c r="B2621" t="s">
        <v>25</v>
      </c>
      <c r="C2621" s="1">
        <v>42495</v>
      </c>
      <c r="D2621" t="s">
        <v>556</v>
      </c>
      <c r="E2621">
        <v>13101001</v>
      </c>
      <c r="F2621" t="s">
        <v>5102</v>
      </c>
      <c r="G2621" s="4">
        <v>43008</v>
      </c>
      <c r="H2621" t="s">
        <v>66</v>
      </c>
      <c r="I2621" s="2">
        <v>2037509.96</v>
      </c>
      <c r="J2621">
        <v>0</v>
      </c>
      <c r="K2621" s="2">
        <v>2037509.96</v>
      </c>
      <c r="L2621" s="3">
        <v>3.2904</v>
      </c>
      <c r="M2621" s="2">
        <v>6704222.772384</v>
      </c>
      <c r="N2621" s="3">
        <f t="array" ref="N2621">$D$4</f>
        <v>3.55</v>
      </c>
      <c r="O2621" s="2">
        <f t="array" ref="O2621">IF(Tabela_padrão__GM_CONTAS_PAGAR_ABERTOS[[#This Row],[SIGLA_MOEDA]]="US$",Tabela_padrão__GM_CONTAS_PAGAR_ABERTOS[[#This Row],[VALOR_DOCUM]]*$D$4,Tabela_padrão__GM_CONTAS_PAGAR_ABERTOS[[#This Row],[SALDO_CONVERTIDO]])</f>
        <v>7233160.3579999991</v>
      </c>
      <c r="P2621" s="5">
        <f>(Tabela_padrão__GM_CONTAS_PAGAR_ABERTOS[[#This Row],[Saldo Projetado]]-Tabela_padrão__GM_CONTAS_PAGAR_ABERTOS[[#This Row],[SALDO_CONVERTIDO]])/Tabela_padrão__GM_CONTAS_PAGAR_ABERTOS[[#This Row],[Saldo Projetado]]</f>
        <v>7.3126760563380161E-2</v>
      </c>
      <c r="Q2621" t="s">
        <v>28</v>
      </c>
      <c r="R2621" t="s">
        <v>492</v>
      </c>
      <c r="S2621" s="1">
        <v>42557</v>
      </c>
      <c r="T2621" t="s">
        <v>5103</v>
      </c>
      <c r="U2621" s="3">
        <v>3.5396999999999998</v>
      </c>
      <c r="V2621" s="2">
        <f>Tabela_padrão__GM_CONTAS_PAGAR_ABERTOS[[#This Row],[PTAX DESEMB]]*Tabela_padrão__GM_CONTAS_PAGAR_ABERTOS[[#This Row],[VALOR_DOCUM]]</f>
        <v>7212174.0054119993</v>
      </c>
    </row>
    <row r="2622" spans="1:22" hidden="1" x14ac:dyDescent="0.2">
      <c r="A2622" t="s">
        <v>17</v>
      </c>
      <c r="B2622" t="s">
        <v>25</v>
      </c>
      <c r="C2622" s="1">
        <v>42488</v>
      </c>
      <c r="D2622" t="s">
        <v>1410</v>
      </c>
      <c r="E2622">
        <v>13101001</v>
      </c>
      <c r="F2622" t="s">
        <v>5104</v>
      </c>
      <c r="G2622" s="4">
        <v>42850</v>
      </c>
      <c r="H2622" t="s">
        <v>21</v>
      </c>
      <c r="I2622" s="2">
        <v>191114.25</v>
      </c>
      <c r="J2622">
        <v>0</v>
      </c>
      <c r="K2622" s="2">
        <v>191114.25</v>
      </c>
      <c r="L2622" s="3">
        <v>1</v>
      </c>
      <c r="M2622" s="2">
        <v>191114.25</v>
      </c>
      <c r="N2622" s="3">
        <f t="array" ref="N2622">$D$4</f>
        <v>3.55</v>
      </c>
      <c r="O2622" s="2">
        <f t="array" ref="O2622">IF(Tabela_padrão__GM_CONTAS_PAGAR_ABERTOS[[#This Row],[SIGLA_MOEDA]]="US$",Tabela_padrão__GM_CONTAS_PAGAR_ABERTOS[[#This Row],[VALOR_DOCUM]]*$D$4,Tabela_padrão__GM_CONTAS_PAGAR_ABERTOS[[#This Row],[SALDO_CONVERTIDO]])</f>
        <v>191114.25</v>
      </c>
      <c r="P26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2" t="s">
        <v>28</v>
      </c>
      <c r="R2622" t="s">
        <v>492</v>
      </c>
      <c r="S2622" s="1">
        <v>42557</v>
      </c>
      <c r="T2622" t="s">
        <v>5105</v>
      </c>
      <c r="U2622" s="3">
        <v>3.5295000000000001</v>
      </c>
      <c r="V2622" s="2">
        <f>Tabela_padrão__GM_CONTAS_PAGAR_ABERTOS[[#This Row],[PTAX DESEMB]]*Tabela_padrão__GM_CONTAS_PAGAR_ABERTOS[[#This Row],[VALOR_DOCUM]]</f>
        <v>674537.74537500006</v>
      </c>
    </row>
    <row r="2623" spans="1:22" hidden="1" x14ac:dyDescent="0.2">
      <c r="A2623" t="s">
        <v>17</v>
      </c>
      <c r="B2623" t="s">
        <v>18</v>
      </c>
      <c r="C2623" s="1">
        <v>42482</v>
      </c>
      <c r="D2623" t="s">
        <v>5106</v>
      </c>
      <c r="E2623">
        <v>17101001</v>
      </c>
      <c r="F2623" t="s">
        <v>1489</v>
      </c>
      <c r="G2623" s="4">
        <v>42735</v>
      </c>
      <c r="H2623" t="s">
        <v>21</v>
      </c>
      <c r="I2623" s="2">
        <v>1572</v>
      </c>
      <c r="K2623" s="2">
        <v>1572</v>
      </c>
      <c r="L2623" s="3">
        <v>1</v>
      </c>
      <c r="M2623" s="2">
        <v>1572</v>
      </c>
      <c r="N2623" s="3">
        <f t="array" ref="N2623">$D$4</f>
        <v>3.55</v>
      </c>
      <c r="O2623" s="2">
        <f t="array" ref="O2623">IF(Tabela_padrão__GM_CONTAS_PAGAR_ABERTOS[[#This Row],[SIGLA_MOEDA]]="US$",Tabela_padrão__GM_CONTAS_PAGAR_ABERTOS[[#This Row],[VALOR_DOCUM]]*$D$4,Tabela_padrão__GM_CONTAS_PAGAR_ABERTOS[[#This Row],[SALDO_CONVERTIDO]])</f>
        <v>1572</v>
      </c>
      <c r="P26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3" t="s">
        <v>597</v>
      </c>
      <c r="R2623" t="s">
        <v>5107</v>
      </c>
      <c r="S2623" s="1">
        <v>42557</v>
      </c>
      <c r="T2623" t="s">
        <v>5108</v>
      </c>
      <c r="U2623" s="3">
        <v>3.5503</v>
      </c>
      <c r="V2623" s="2">
        <f>Tabela_padrão__GM_CONTAS_PAGAR_ABERTOS[[#This Row],[PTAX DESEMB]]*Tabela_padrão__GM_CONTAS_PAGAR_ABERTOS[[#This Row],[VALOR_DOCUM]]</f>
        <v>5581.0716000000002</v>
      </c>
    </row>
    <row r="2624" spans="1:22" hidden="1" x14ac:dyDescent="0.2">
      <c r="A2624" t="s">
        <v>17</v>
      </c>
      <c r="B2624" t="s">
        <v>80</v>
      </c>
      <c r="C2624" s="1">
        <v>42500</v>
      </c>
      <c r="D2624" t="s">
        <v>1076</v>
      </c>
      <c r="E2624">
        <v>13101012</v>
      </c>
      <c r="F2624" t="s">
        <v>5109</v>
      </c>
      <c r="G2624" s="4">
        <v>42855</v>
      </c>
      <c r="H2624" t="s">
        <v>21</v>
      </c>
      <c r="I2624" s="2">
        <v>900</v>
      </c>
      <c r="J2624">
        <v>0</v>
      </c>
      <c r="K2624" s="2">
        <v>900</v>
      </c>
      <c r="L2624" s="3">
        <v>1</v>
      </c>
      <c r="M2624" s="2">
        <v>900</v>
      </c>
      <c r="N2624" s="3">
        <f t="array" ref="N2624">$D$4</f>
        <v>3.55</v>
      </c>
      <c r="O2624" s="2">
        <f t="array" ref="O2624">IF(Tabela_padrão__GM_CONTAS_PAGAR_ABERTOS[[#This Row],[SIGLA_MOEDA]]="US$",Tabela_padrão__GM_CONTAS_PAGAR_ABERTOS[[#This Row],[VALOR_DOCUM]]*$D$4,Tabela_padrão__GM_CONTAS_PAGAR_ABERTOS[[#This Row],[SALDO_CONVERTIDO]])</f>
        <v>900</v>
      </c>
      <c r="P26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4" t="s">
        <v>28</v>
      </c>
      <c r="R2624" t="s">
        <v>1078</v>
      </c>
      <c r="S2624" s="1">
        <v>42557</v>
      </c>
      <c r="T2624" t="s">
        <v>5110</v>
      </c>
      <c r="U2624" s="3">
        <v>3.5387</v>
      </c>
      <c r="V2624" s="2">
        <f>Tabela_padrão__GM_CONTAS_PAGAR_ABERTOS[[#This Row],[PTAX DESEMB]]*Tabela_padrão__GM_CONTAS_PAGAR_ABERTOS[[#This Row],[VALOR_DOCUM]]</f>
        <v>3184.83</v>
      </c>
    </row>
    <row r="2625" spans="1:22" hidden="1" x14ac:dyDescent="0.2">
      <c r="A2625" t="s">
        <v>17</v>
      </c>
      <c r="B2625" t="s">
        <v>80</v>
      </c>
      <c r="C2625" s="1">
        <v>42500</v>
      </c>
      <c r="D2625" t="s">
        <v>967</v>
      </c>
      <c r="E2625">
        <v>13115016</v>
      </c>
      <c r="F2625" t="s">
        <v>5111</v>
      </c>
      <c r="G2625" s="4">
        <v>42578</v>
      </c>
      <c r="H2625" t="s">
        <v>21</v>
      </c>
      <c r="I2625" s="2">
        <v>544.66999999999996</v>
      </c>
      <c r="K2625" s="2">
        <v>544.66999999999996</v>
      </c>
      <c r="L2625" s="3">
        <v>1</v>
      </c>
      <c r="M2625" s="2">
        <v>544.66999999999996</v>
      </c>
      <c r="N2625" s="3">
        <f t="array" ref="N2625">$D$4</f>
        <v>3.55</v>
      </c>
      <c r="O2625" s="2">
        <f t="array" ref="O2625">IF(Tabela_padrão__GM_CONTAS_PAGAR_ABERTOS[[#This Row],[SIGLA_MOEDA]]="US$",Tabela_padrão__GM_CONTAS_PAGAR_ABERTOS[[#This Row],[VALOR_DOCUM]]*$D$4,Tabela_padrão__GM_CONTAS_PAGAR_ABERTOS[[#This Row],[SALDO_CONVERTIDO]])</f>
        <v>544.66999999999996</v>
      </c>
      <c r="P26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5" t="s">
        <v>28</v>
      </c>
      <c r="R2625" t="s">
        <v>5112</v>
      </c>
      <c r="S2625" s="1">
        <v>42557</v>
      </c>
      <c r="T2625" t="s">
        <v>5113</v>
      </c>
      <c r="U2625" s="3">
        <v>3.5387</v>
      </c>
      <c r="V2625" s="2">
        <f>Tabela_padrão__GM_CONTAS_PAGAR_ABERTOS[[#This Row],[PTAX DESEMB]]*Tabela_padrão__GM_CONTAS_PAGAR_ABERTOS[[#This Row],[VALOR_DOCUM]]</f>
        <v>1927.4237289999999</v>
      </c>
    </row>
    <row r="2626" spans="1:22" hidden="1" x14ac:dyDescent="0.2">
      <c r="A2626" t="s">
        <v>17</v>
      </c>
      <c r="B2626" t="s">
        <v>25</v>
      </c>
      <c r="C2626" s="1">
        <v>42461</v>
      </c>
      <c r="D2626" t="s">
        <v>3696</v>
      </c>
      <c r="E2626">
        <v>13101001</v>
      </c>
      <c r="F2626" t="s">
        <v>5114</v>
      </c>
      <c r="G2626" s="4">
        <v>42645</v>
      </c>
      <c r="H2626" t="s">
        <v>66</v>
      </c>
      <c r="I2626" s="2">
        <v>83650</v>
      </c>
      <c r="J2626">
        <v>0</v>
      </c>
      <c r="K2626" s="2">
        <v>83650</v>
      </c>
      <c r="L2626" s="3">
        <v>3.2904</v>
      </c>
      <c r="M2626" s="2">
        <v>275241.96000000002</v>
      </c>
      <c r="N2626" s="3">
        <f t="array" ref="N2626">$D$4</f>
        <v>3.55</v>
      </c>
      <c r="O2626" s="2">
        <f t="array" ref="O2626">IF(Tabela_padrão__GM_CONTAS_PAGAR_ABERTOS[[#This Row],[SIGLA_MOEDA]]="US$",Tabela_padrão__GM_CONTAS_PAGAR_ABERTOS[[#This Row],[VALOR_DOCUM]]*$D$4,Tabela_padrão__GM_CONTAS_PAGAR_ABERTOS[[#This Row],[SALDO_CONVERTIDO]])</f>
        <v>296957.5</v>
      </c>
      <c r="P2626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626" t="s">
        <v>28</v>
      </c>
      <c r="R2626" t="s">
        <v>492</v>
      </c>
      <c r="S2626" s="1">
        <v>42557</v>
      </c>
      <c r="T2626" t="s">
        <v>5115</v>
      </c>
      <c r="U2626" s="3">
        <v>3.5589</v>
      </c>
      <c r="V2626" s="2">
        <f>Tabela_padrão__GM_CONTAS_PAGAR_ABERTOS[[#This Row],[PTAX DESEMB]]*Tabela_padrão__GM_CONTAS_PAGAR_ABERTOS[[#This Row],[VALOR_DOCUM]]</f>
        <v>297701.98499999999</v>
      </c>
    </row>
    <row r="2627" spans="1:22" hidden="1" x14ac:dyDescent="0.2">
      <c r="A2627" t="s">
        <v>17</v>
      </c>
      <c r="B2627" t="s">
        <v>323</v>
      </c>
      <c r="C2627" s="1">
        <v>42495</v>
      </c>
      <c r="D2627" t="s">
        <v>556</v>
      </c>
      <c r="E2627">
        <v>13101001</v>
      </c>
      <c r="F2627" t="s">
        <v>5116</v>
      </c>
      <c r="G2627" s="4">
        <v>42793</v>
      </c>
      <c r="H2627" t="s">
        <v>66</v>
      </c>
      <c r="I2627" s="2">
        <v>57054.080000000002</v>
      </c>
      <c r="J2627">
        <v>0</v>
      </c>
      <c r="K2627" s="2">
        <v>57054.080000000002</v>
      </c>
      <c r="L2627" s="3">
        <v>3.2904</v>
      </c>
      <c r="M2627" s="2">
        <v>187730.744832</v>
      </c>
      <c r="N2627" s="3">
        <f t="array" ref="N2627">$D$4</f>
        <v>3.55</v>
      </c>
      <c r="O2627" s="2">
        <f t="array" ref="O2627">IF(Tabela_padrão__GM_CONTAS_PAGAR_ABERTOS[[#This Row],[SIGLA_MOEDA]]="US$",Tabela_padrão__GM_CONTAS_PAGAR_ABERTOS[[#This Row],[VALOR_DOCUM]]*$D$4,Tabela_padrão__GM_CONTAS_PAGAR_ABERTOS[[#This Row],[SALDO_CONVERTIDO]])</f>
        <v>202541.984</v>
      </c>
      <c r="P262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627" t="s">
        <v>28</v>
      </c>
      <c r="R2627" t="s">
        <v>492</v>
      </c>
      <c r="S2627" s="1">
        <v>42557</v>
      </c>
      <c r="T2627" t="s">
        <v>5117</v>
      </c>
      <c r="U2627" s="3">
        <v>3.5396999999999998</v>
      </c>
      <c r="V2627" s="2">
        <f>Tabela_padrão__GM_CONTAS_PAGAR_ABERTOS[[#This Row],[PTAX DESEMB]]*Tabela_padrão__GM_CONTAS_PAGAR_ABERTOS[[#This Row],[VALOR_DOCUM]]</f>
        <v>201954.32697600001</v>
      </c>
    </row>
    <row r="2628" spans="1:22" hidden="1" x14ac:dyDescent="0.2">
      <c r="A2628" t="s">
        <v>709</v>
      </c>
      <c r="B2628" t="s">
        <v>710</v>
      </c>
      <c r="C2628" s="1">
        <v>42496</v>
      </c>
      <c r="D2628" t="s">
        <v>5118</v>
      </c>
      <c r="E2628">
        <v>13115026</v>
      </c>
      <c r="F2628" t="s">
        <v>5119</v>
      </c>
      <c r="G2628" s="4">
        <v>42496</v>
      </c>
      <c r="H2628" t="s">
        <v>21</v>
      </c>
      <c r="I2628" s="2">
        <v>6000</v>
      </c>
      <c r="J2628">
        <v>0</v>
      </c>
      <c r="K2628" s="2">
        <v>6000</v>
      </c>
      <c r="L2628" s="3">
        <v>1</v>
      </c>
      <c r="M2628" s="2">
        <v>6000</v>
      </c>
      <c r="N2628" s="3">
        <f t="array" ref="N2628">$D$4</f>
        <v>3.55</v>
      </c>
      <c r="O2628" s="2">
        <f t="array" ref="O2628">IF(Tabela_padrão__GM_CONTAS_PAGAR_ABERTOS[[#This Row],[SIGLA_MOEDA]]="US$",Tabela_padrão__GM_CONTAS_PAGAR_ABERTOS[[#This Row],[VALOR_DOCUM]]*$D$4,Tabela_padrão__GM_CONTAS_PAGAR_ABERTOS[[#This Row],[SALDO_CONVERTIDO]])</f>
        <v>6000</v>
      </c>
      <c r="P26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8" t="s">
        <v>28</v>
      </c>
      <c r="R2628" t="s">
        <v>5120</v>
      </c>
      <c r="S2628" s="1">
        <v>42557</v>
      </c>
      <c r="T2628" t="s">
        <v>5121</v>
      </c>
      <c r="U2628" s="3">
        <v>3.5295999999999998</v>
      </c>
      <c r="V2628" s="2">
        <f>Tabela_padrão__GM_CONTAS_PAGAR_ABERTOS[[#This Row],[PTAX DESEMB]]*Tabela_padrão__GM_CONTAS_PAGAR_ABERTOS[[#This Row],[VALOR_DOCUM]]</f>
        <v>21177.599999999999</v>
      </c>
    </row>
    <row r="2629" spans="1:22" hidden="1" x14ac:dyDescent="0.2">
      <c r="A2629" t="s">
        <v>17</v>
      </c>
      <c r="B2629" t="s">
        <v>202</v>
      </c>
      <c r="C2629" s="1">
        <v>42501</v>
      </c>
      <c r="D2629" t="s">
        <v>967</v>
      </c>
      <c r="E2629">
        <v>13115026</v>
      </c>
      <c r="F2629" t="s">
        <v>5122</v>
      </c>
      <c r="G2629" s="4">
        <v>42569</v>
      </c>
      <c r="H2629" t="s">
        <v>21</v>
      </c>
      <c r="I2629" s="2">
        <v>234.63</v>
      </c>
      <c r="K2629" s="2">
        <v>234.63</v>
      </c>
      <c r="L2629" s="3">
        <v>1</v>
      </c>
      <c r="M2629" s="2">
        <v>234.63</v>
      </c>
      <c r="N2629" s="3">
        <f t="array" ref="N2629">$D$4</f>
        <v>3.55</v>
      </c>
      <c r="O2629" s="2">
        <f t="array" ref="O2629">IF(Tabela_padrão__GM_CONTAS_PAGAR_ABERTOS[[#This Row],[SIGLA_MOEDA]]="US$",Tabela_padrão__GM_CONTAS_PAGAR_ABERTOS[[#This Row],[VALOR_DOCUM]]*$D$4,Tabela_padrão__GM_CONTAS_PAGAR_ABERTOS[[#This Row],[SALDO_CONVERTIDO]])</f>
        <v>234.63</v>
      </c>
      <c r="P26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29" t="s">
        <v>28</v>
      </c>
      <c r="R2629" t="s">
        <v>2676</v>
      </c>
      <c r="S2629" s="1">
        <v>42557</v>
      </c>
      <c r="T2629" t="s">
        <v>5123</v>
      </c>
      <c r="U2629" s="3">
        <v>3.4771999999999998</v>
      </c>
      <c r="V2629" s="2">
        <f>Tabela_padrão__GM_CONTAS_PAGAR_ABERTOS[[#This Row],[PTAX DESEMB]]*Tabela_padrão__GM_CONTAS_PAGAR_ABERTOS[[#This Row],[VALOR_DOCUM]]</f>
        <v>815.85543599999994</v>
      </c>
    </row>
    <row r="2630" spans="1:22" hidden="1" x14ac:dyDescent="0.2">
      <c r="A2630" t="s">
        <v>17</v>
      </c>
      <c r="B2630" t="s">
        <v>385</v>
      </c>
      <c r="C2630" s="1">
        <v>42501</v>
      </c>
      <c r="D2630" t="s">
        <v>509</v>
      </c>
      <c r="E2630">
        <v>13115026</v>
      </c>
      <c r="F2630" t="s">
        <v>5124</v>
      </c>
      <c r="G2630" s="4">
        <v>42603</v>
      </c>
      <c r="H2630" t="s">
        <v>21</v>
      </c>
      <c r="I2630" s="2">
        <v>837.5</v>
      </c>
      <c r="K2630" s="2">
        <v>837.5</v>
      </c>
      <c r="L2630" s="3">
        <v>1</v>
      </c>
      <c r="M2630" s="2">
        <v>837.5</v>
      </c>
      <c r="N2630" s="3">
        <f t="array" ref="N2630">$D$4</f>
        <v>3.55</v>
      </c>
      <c r="O2630" s="2">
        <f t="array" ref="O2630">IF(Tabela_padrão__GM_CONTAS_PAGAR_ABERTOS[[#This Row],[SIGLA_MOEDA]]="US$",Tabela_padrão__GM_CONTAS_PAGAR_ABERTOS[[#This Row],[VALOR_DOCUM]]*$D$4,Tabela_padrão__GM_CONTAS_PAGAR_ABERTOS[[#This Row],[SALDO_CONVERTIDO]])</f>
        <v>837.5</v>
      </c>
      <c r="P26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0" t="s">
        <v>28</v>
      </c>
      <c r="R2630" t="s">
        <v>2270</v>
      </c>
      <c r="S2630" s="1">
        <v>42557</v>
      </c>
      <c r="T2630" t="s">
        <v>5125</v>
      </c>
      <c r="U2630" s="3">
        <v>3.4771999999999998</v>
      </c>
      <c r="V2630" s="2">
        <f>Tabela_padrão__GM_CONTAS_PAGAR_ABERTOS[[#This Row],[PTAX DESEMB]]*Tabela_padrão__GM_CONTAS_PAGAR_ABERTOS[[#This Row],[VALOR_DOCUM]]</f>
        <v>2912.1549999999997</v>
      </c>
    </row>
    <row r="2631" spans="1:22" hidden="1" x14ac:dyDescent="0.2">
      <c r="A2631" t="s">
        <v>17</v>
      </c>
      <c r="B2631" t="s">
        <v>25</v>
      </c>
      <c r="C2631" s="1">
        <v>42489</v>
      </c>
      <c r="D2631" t="s">
        <v>1494</v>
      </c>
      <c r="E2631">
        <v>13115018</v>
      </c>
      <c r="F2631" t="s">
        <v>1495</v>
      </c>
      <c r="G2631" s="4">
        <v>42618</v>
      </c>
      <c r="H2631" t="s">
        <v>21</v>
      </c>
      <c r="I2631" s="2">
        <v>2185.25</v>
      </c>
      <c r="K2631" s="2">
        <v>2185.25</v>
      </c>
      <c r="L2631" s="3">
        <v>1</v>
      </c>
      <c r="M2631" s="2">
        <v>2185.25</v>
      </c>
      <c r="N2631" s="3">
        <f t="array" ref="N2631">$D$4</f>
        <v>3.55</v>
      </c>
      <c r="O2631" s="2">
        <f t="array" ref="O2631">IF(Tabela_padrão__GM_CONTAS_PAGAR_ABERTOS[[#This Row],[SIGLA_MOEDA]]="US$",Tabela_padrão__GM_CONTAS_PAGAR_ABERTOS[[#This Row],[VALOR_DOCUM]]*$D$4,Tabela_padrão__GM_CONTAS_PAGAR_ABERTOS[[#This Row],[SALDO_CONVERTIDO]])</f>
        <v>2185.25</v>
      </c>
      <c r="P26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1" t="s">
        <v>1496</v>
      </c>
      <c r="R2631" t="s">
        <v>1497</v>
      </c>
      <c r="S2631" s="1">
        <v>42557</v>
      </c>
      <c r="T2631" t="s">
        <v>5126</v>
      </c>
      <c r="U2631" s="3">
        <v>3.4992000000000001</v>
      </c>
      <c r="V2631" s="2">
        <f>Tabela_padrão__GM_CONTAS_PAGAR_ABERTOS[[#This Row],[PTAX DESEMB]]*Tabela_padrão__GM_CONTAS_PAGAR_ABERTOS[[#This Row],[VALOR_DOCUM]]</f>
        <v>7646.6268</v>
      </c>
    </row>
    <row r="2632" spans="1:22" hidden="1" x14ac:dyDescent="0.2">
      <c r="A2632" t="s">
        <v>17</v>
      </c>
      <c r="B2632" t="s">
        <v>25</v>
      </c>
      <c r="C2632" s="1">
        <v>42524</v>
      </c>
      <c r="D2632" t="s">
        <v>855</v>
      </c>
      <c r="E2632">
        <v>17101001</v>
      </c>
      <c r="F2632" t="s">
        <v>856</v>
      </c>
      <c r="G2632" s="4">
        <v>42581</v>
      </c>
      <c r="H2632" t="s">
        <v>21</v>
      </c>
      <c r="I2632" s="2">
        <v>112500</v>
      </c>
      <c r="K2632" s="2">
        <v>112500</v>
      </c>
      <c r="L2632" s="3">
        <v>1</v>
      </c>
      <c r="M2632" s="2">
        <v>112500</v>
      </c>
      <c r="N2632" s="3">
        <f t="array" ref="N2632">$D$4</f>
        <v>3.55</v>
      </c>
      <c r="O2632" s="2">
        <f t="array" ref="O2632">IF(Tabela_padrão__GM_CONTAS_PAGAR_ABERTOS[[#This Row],[SIGLA_MOEDA]]="US$",Tabela_padrão__GM_CONTAS_PAGAR_ABERTOS[[#This Row],[VALOR_DOCUM]]*$D$4,Tabela_padrão__GM_CONTAS_PAGAR_ABERTOS[[#This Row],[SALDO_CONVERTIDO]])</f>
        <v>112500</v>
      </c>
      <c r="P26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2" t="s">
        <v>597</v>
      </c>
      <c r="R2632" t="s">
        <v>857</v>
      </c>
      <c r="S2632" s="1">
        <v>42557</v>
      </c>
      <c r="T2632" t="s">
        <v>5127</v>
      </c>
      <c r="U2632" s="3">
        <v>3.5960999999999999</v>
      </c>
      <c r="V2632" s="2">
        <f>Tabela_padrão__GM_CONTAS_PAGAR_ABERTOS[[#This Row],[PTAX DESEMB]]*Tabela_padrão__GM_CONTAS_PAGAR_ABERTOS[[#This Row],[VALOR_DOCUM]]</f>
        <v>404561.25</v>
      </c>
    </row>
    <row r="2633" spans="1:22" hidden="1" x14ac:dyDescent="0.2">
      <c r="A2633" t="s">
        <v>17</v>
      </c>
      <c r="B2633" t="s">
        <v>25</v>
      </c>
      <c r="C2633" s="1">
        <v>42524</v>
      </c>
      <c r="D2633" t="s">
        <v>5128</v>
      </c>
      <c r="E2633">
        <v>17101001</v>
      </c>
      <c r="F2633" t="s">
        <v>5129</v>
      </c>
      <c r="G2633" s="4">
        <v>42735</v>
      </c>
      <c r="H2633" t="s">
        <v>21</v>
      </c>
      <c r="I2633" s="2">
        <v>9375</v>
      </c>
      <c r="K2633" s="2">
        <v>9375</v>
      </c>
      <c r="L2633" s="3">
        <v>1</v>
      </c>
      <c r="M2633" s="2">
        <v>9375</v>
      </c>
      <c r="N2633" s="3">
        <f t="array" ref="N2633">$D$4</f>
        <v>3.55</v>
      </c>
      <c r="O2633" s="2">
        <f t="array" ref="O2633">IF(Tabela_padrão__GM_CONTAS_PAGAR_ABERTOS[[#This Row],[SIGLA_MOEDA]]="US$",Tabela_padrão__GM_CONTAS_PAGAR_ABERTOS[[#This Row],[VALOR_DOCUM]]*$D$4,Tabela_padrão__GM_CONTAS_PAGAR_ABERTOS[[#This Row],[SALDO_CONVERTIDO]])</f>
        <v>9375</v>
      </c>
      <c r="P26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3" t="s">
        <v>597</v>
      </c>
      <c r="R2633" t="s">
        <v>5130</v>
      </c>
      <c r="S2633" s="1">
        <v>42557</v>
      </c>
      <c r="T2633" t="s">
        <v>5131</v>
      </c>
      <c r="U2633" s="3">
        <v>3.5960999999999999</v>
      </c>
      <c r="V2633" s="2">
        <f>Tabela_padrão__GM_CONTAS_PAGAR_ABERTOS[[#This Row],[PTAX DESEMB]]*Tabela_padrão__GM_CONTAS_PAGAR_ABERTOS[[#This Row],[VALOR_DOCUM]]</f>
        <v>33713.4375</v>
      </c>
    </row>
    <row r="2634" spans="1:22" hidden="1" x14ac:dyDescent="0.2">
      <c r="A2634" t="s">
        <v>17</v>
      </c>
      <c r="B2634" t="s">
        <v>202</v>
      </c>
      <c r="C2634" s="1">
        <v>42514</v>
      </c>
      <c r="D2634" t="s">
        <v>1503</v>
      </c>
      <c r="E2634">
        <v>13115018</v>
      </c>
      <c r="F2634" t="s">
        <v>2274</v>
      </c>
      <c r="G2634" s="4">
        <v>42614</v>
      </c>
      <c r="H2634" t="s">
        <v>21</v>
      </c>
      <c r="I2634" s="2">
        <v>1782.34</v>
      </c>
      <c r="K2634" s="2">
        <v>1782.34</v>
      </c>
      <c r="L2634" s="3">
        <v>1</v>
      </c>
      <c r="M2634" s="2">
        <v>1782.34</v>
      </c>
      <c r="N2634" s="3">
        <f t="array" ref="N2634">$D$4</f>
        <v>3.55</v>
      </c>
      <c r="O2634" s="2">
        <f t="array" ref="O2634">IF(Tabela_padrão__GM_CONTAS_PAGAR_ABERTOS[[#This Row],[SIGLA_MOEDA]]="US$",Tabela_padrão__GM_CONTAS_PAGAR_ABERTOS[[#This Row],[VALOR_DOCUM]]*$D$4,Tabela_padrão__GM_CONTAS_PAGAR_ABERTOS[[#This Row],[SALDO_CONVERTIDO]])</f>
        <v>1782.34</v>
      </c>
      <c r="P26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4" t="s">
        <v>1442</v>
      </c>
      <c r="R2634" t="s">
        <v>2275</v>
      </c>
      <c r="S2634" s="1">
        <v>42557</v>
      </c>
      <c r="T2634" t="s">
        <v>5132</v>
      </c>
      <c r="U2634" s="3">
        <v>3.5659999999999998</v>
      </c>
      <c r="V2634" s="2">
        <f>Tabela_padrão__GM_CONTAS_PAGAR_ABERTOS[[#This Row],[PTAX DESEMB]]*Tabela_padrão__GM_CONTAS_PAGAR_ABERTOS[[#This Row],[VALOR_DOCUM]]</f>
        <v>6355.8244399999994</v>
      </c>
    </row>
    <row r="2635" spans="1:22" hidden="1" x14ac:dyDescent="0.2">
      <c r="A2635" t="s">
        <v>17</v>
      </c>
      <c r="B2635" t="s">
        <v>25</v>
      </c>
      <c r="C2635" s="1">
        <v>42531</v>
      </c>
      <c r="D2635" t="s">
        <v>591</v>
      </c>
      <c r="E2635">
        <v>13115016</v>
      </c>
      <c r="F2635" t="s">
        <v>5133</v>
      </c>
      <c r="G2635" s="4">
        <v>42566</v>
      </c>
      <c r="H2635" t="s">
        <v>21</v>
      </c>
      <c r="I2635" s="2">
        <v>181.62</v>
      </c>
      <c r="J2635">
        <v>0</v>
      </c>
      <c r="K2635" s="2">
        <v>181.62</v>
      </c>
      <c r="L2635" s="3">
        <v>1</v>
      </c>
      <c r="M2635" s="2">
        <v>181.62</v>
      </c>
      <c r="N2635" s="3">
        <f t="array" ref="N2635">$D$4</f>
        <v>3.55</v>
      </c>
      <c r="O2635" s="2">
        <f t="array" ref="O2635">IF(Tabela_padrão__GM_CONTAS_PAGAR_ABERTOS[[#This Row],[SIGLA_MOEDA]]="US$",Tabela_padrão__GM_CONTAS_PAGAR_ABERTOS[[#This Row],[VALOR_DOCUM]]*$D$4,Tabela_padrão__GM_CONTAS_PAGAR_ABERTOS[[#This Row],[SALDO_CONVERTIDO]])</f>
        <v>181.62</v>
      </c>
      <c r="P26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5" t="s">
        <v>28</v>
      </c>
      <c r="R2635" t="s">
        <v>663</v>
      </c>
      <c r="S2635" s="1">
        <v>42557</v>
      </c>
      <c r="T2635" t="s">
        <v>5134</v>
      </c>
      <c r="U2635" s="3">
        <v>3.3816999999999999</v>
      </c>
      <c r="V2635" s="2">
        <f>Tabela_padrão__GM_CONTAS_PAGAR_ABERTOS[[#This Row],[PTAX DESEMB]]*Tabela_padrão__GM_CONTAS_PAGAR_ABERTOS[[#This Row],[VALOR_DOCUM]]</f>
        <v>614.18435399999998</v>
      </c>
    </row>
    <row r="2636" spans="1:22" hidden="1" x14ac:dyDescent="0.2">
      <c r="A2636" t="s">
        <v>17</v>
      </c>
      <c r="B2636" t="s">
        <v>25</v>
      </c>
      <c r="C2636" s="1">
        <v>42528</v>
      </c>
      <c r="D2636" t="s">
        <v>583</v>
      </c>
      <c r="E2636">
        <v>13115002</v>
      </c>
      <c r="F2636" t="s">
        <v>5135</v>
      </c>
      <c r="G2636" s="4">
        <v>42567</v>
      </c>
      <c r="H2636" t="s">
        <v>21</v>
      </c>
      <c r="I2636" s="2">
        <v>467.95</v>
      </c>
      <c r="J2636">
        <v>0</v>
      </c>
      <c r="K2636" s="2">
        <v>467.95</v>
      </c>
      <c r="L2636" s="3">
        <v>1</v>
      </c>
      <c r="M2636" s="2">
        <v>467.95</v>
      </c>
      <c r="N2636" s="3">
        <f t="array" ref="N2636">$D$4</f>
        <v>3.55</v>
      </c>
      <c r="O2636" s="2">
        <f t="array" ref="O2636">IF(Tabela_padrão__GM_CONTAS_PAGAR_ABERTOS[[#This Row],[SIGLA_MOEDA]]="US$",Tabela_padrão__GM_CONTAS_PAGAR_ABERTOS[[#This Row],[VALOR_DOCUM]]*$D$4,Tabela_padrão__GM_CONTAS_PAGAR_ABERTOS[[#This Row],[SALDO_CONVERTIDO]])</f>
        <v>467.95</v>
      </c>
      <c r="P26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6" t="s">
        <v>28</v>
      </c>
      <c r="R2636" t="s">
        <v>5136</v>
      </c>
      <c r="S2636" s="1">
        <v>42557</v>
      </c>
      <c r="T2636" t="s">
        <v>5137</v>
      </c>
      <c r="U2636" s="3">
        <v>3.5097999999999998</v>
      </c>
      <c r="V2636" s="2">
        <f>Tabela_padrão__GM_CONTAS_PAGAR_ABERTOS[[#This Row],[PTAX DESEMB]]*Tabela_padrão__GM_CONTAS_PAGAR_ABERTOS[[#This Row],[VALOR_DOCUM]]</f>
        <v>1642.4109099999998</v>
      </c>
    </row>
    <row r="2637" spans="1:22" hidden="1" x14ac:dyDescent="0.2">
      <c r="A2637" t="s">
        <v>17</v>
      </c>
      <c r="B2637" t="s">
        <v>160</v>
      </c>
      <c r="C2637" s="1">
        <v>42521</v>
      </c>
      <c r="D2637" t="s">
        <v>5138</v>
      </c>
      <c r="E2637">
        <v>13115016</v>
      </c>
      <c r="F2637" t="s">
        <v>5139</v>
      </c>
      <c r="G2637" s="4">
        <v>42563</v>
      </c>
      <c r="H2637" t="s">
        <v>21</v>
      </c>
      <c r="I2637" s="2">
        <v>19879.52</v>
      </c>
      <c r="K2637" s="2">
        <v>19879.52</v>
      </c>
      <c r="L2637" s="3">
        <v>1</v>
      </c>
      <c r="M2637" s="2">
        <v>19879.52</v>
      </c>
      <c r="N2637" s="3">
        <f t="array" ref="N2637">$D$4</f>
        <v>3.55</v>
      </c>
      <c r="O2637" s="2">
        <f t="array" ref="O2637">IF(Tabela_padrão__GM_CONTAS_PAGAR_ABERTOS[[#This Row],[SIGLA_MOEDA]]="US$",Tabela_padrão__GM_CONTAS_PAGAR_ABERTOS[[#This Row],[VALOR_DOCUM]]*$D$4,Tabela_padrão__GM_CONTAS_PAGAR_ABERTOS[[#This Row],[SALDO_CONVERTIDO]])</f>
        <v>19879.52</v>
      </c>
      <c r="P26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7" t="s">
        <v>28</v>
      </c>
      <c r="R2637" t="s">
        <v>5140</v>
      </c>
      <c r="S2637" s="1">
        <v>42557</v>
      </c>
      <c r="T2637" t="s">
        <v>5141</v>
      </c>
      <c r="U2637" s="3">
        <v>3.5996999999999999</v>
      </c>
      <c r="V2637" s="2">
        <f>Tabela_padrão__GM_CONTAS_PAGAR_ABERTOS[[#This Row],[PTAX DESEMB]]*Tabela_padrão__GM_CONTAS_PAGAR_ABERTOS[[#This Row],[VALOR_DOCUM]]</f>
        <v>71560.308143999995</v>
      </c>
    </row>
    <row r="2638" spans="1:22" hidden="1" x14ac:dyDescent="0.2">
      <c r="A2638" t="s">
        <v>17</v>
      </c>
      <c r="B2638" t="s">
        <v>25</v>
      </c>
      <c r="C2638" s="1">
        <v>42534</v>
      </c>
      <c r="D2638" t="s">
        <v>4630</v>
      </c>
      <c r="E2638">
        <v>13115016</v>
      </c>
      <c r="F2638" t="s">
        <v>5142</v>
      </c>
      <c r="G2638" s="4">
        <v>42566</v>
      </c>
      <c r="H2638" t="s">
        <v>21</v>
      </c>
      <c r="I2638" s="2">
        <v>250</v>
      </c>
      <c r="J2638">
        <v>0</v>
      </c>
      <c r="K2638" s="2">
        <v>250</v>
      </c>
      <c r="L2638" s="3">
        <v>1</v>
      </c>
      <c r="M2638" s="2">
        <v>250</v>
      </c>
      <c r="N2638" s="3">
        <f t="array" ref="N2638">$D$4</f>
        <v>3.55</v>
      </c>
      <c r="O2638" s="2">
        <f t="array" ref="O2638">IF(Tabela_padrão__GM_CONTAS_PAGAR_ABERTOS[[#This Row],[SIGLA_MOEDA]]="US$",Tabela_padrão__GM_CONTAS_PAGAR_ABERTOS[[#This Row],[VALOR_DOCUM]]*$D$4,Tabela_padrão__GM_CONTAS_PAGAR_ABERTOS[[#This Row],[SALDO_CONVERTIDO]])</f>
        <v>250</v>
      </c>
      <c r="P26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8" t="s">
        <v>28</v>
      </c>
      <c r="R2638" t="s">
        <v>657</v>
      </c>
      <c r="S2638" s="1">
        <v>42557</v>
      </c>
      <c r="T2638" t="s">
        <v>5143</v>
      </c>
      <c r="U2638" s="3">
        <v>3.4260999999999999</v>
      </c>
      <c r="V2638" s="2">
        <f>Tabela_padrão__GM_CONTAS_PAGAR_ABERTOS[[#This Row],[PTAX DESEMB]]*Tabela_padrão__GM_CONTAS_PAGAR_ABERTOS[[#This Row],[VALOR_DOCUM]]</f>
        <v>856.52499999999998</v>
      </c>
    </row>
    <row r="2639" spans="1:22" hidden="1" x14ac:dyDescent="0.2">
      <c r="A2639" t="s">
        <v>285</v>
      </c>
      <c r="B2639" t="s">
        <v>18</v>
      </c>
      <c r="C2639" s="1">
        <v>42506</v>
      </c>
      <c r="D2639" t="s">
        <v>595</v>
      </c>
      <c r="E2639">
        <v>17101001</v>
      </c>
      <c r="F2639" t="s">
        <v>596</v>
      </c>
      <c r="G2639" s="4">
        <v>42506</v>
      </c>
      <c r="H2639" t="s">
        <v>21</v>
      </c>
      <c r="I2639" s="2">
        <v>18000</v>
      </c>
      <c r="K2639" s="2">
        <v>18000</v>
      </c>
      <c r="L2639" s="3">
        <v>1</v>
      </c>
      <c r="M2639" s="2">
        <v>18000</v>
      </c>
      <c r="N2639" s="3">
        <f t="array" ref="N2639">$D$4</f>
        <v>3.55</v>
      </c>
      <c r="O2639" s="2">
        <f t="array" ref="O2639">IF(Tabela_padrão__GM_CONTAS_PAGAR_ABERTOS[[#This Row],[SIGLA_MOEDA]]="US$",Tabela_padrão__GM_CONTAS_PAGAR_ABERTOS[[#This Row],[VALOR_DOCUM]]*$D$4,Tabela_padrão__GM_CONTAS_PAGAR_ABERTOS[[#This Row],[SALDO_CONVERTIDO]])</f>
        <v>18000</v>
      </c>
      <c r="P26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39" t="s">
        <v>597</v>
      </c>
      <c r="R2639" t="s">
        <v>598</v>
      </c>
      <c r="S2639" s="1">
        <v>42557</v>
      </c>
      <c r="T2639" t="s">
        <v>5144</v>
      </c>
      <c r="U2639" s="3">
        <v>3.5041000000000002</v>
      </c>
      <c r="V2639" s="2">
        <f>Tabela_padrão__GM_CONTAS_PAGAR_ABERTOS[[#This Row],[PTAX DESEMB]]*Tabela_padrão__GM_CONTAS_PAGAR_ABERTOS[[#This Row],[VALOR_DOCUM]]</f>
        <v>63073.8</v>
      </c>
    </row>
    <row r="2640" spans="1:22" hidden="1" x14ac:dyDescent="0.2">
      <c r="A2640" t="s">
        <v>17</v>
      </c>
      <c r="B2640" t="s">
        <v>202</v>
      </c>
      <c r="C2640" s="1">
        <v>42514</v>
      </c>
      <c r="D2640" t="s">
        <v>5145</v>
      </c>
      <c r="E2640">
        <v>15101003</v>
      </c>
      <c r="F2640" t="s">
        <v>5146</v>
      </c>
      <c r="G2640" s="4">
        <v>42562</v>
      </c>
      <c r="H2640" t="s">
        <v>21</v>
      </c>
      <c r="I2640" s="2">
        <v>1081.47</v>
      </c>
      <c r="K2640" s="2">
        <v>1081.47</v>
      </c>
      <c r="L2640" s="3">
        <v>1</v>
      </c>
      <c r="M2640" s="2">
        <v>1081.47</v>
      </c>
      <c r="N2640" s="3">
        <f t="array" ref="N2640">$D$4</f>
        <v>3.55</v>
      </c>
      <c r="O2640" s="2">
        <f t="array" ref="O2640">IF(Tabela_padrão__GM_CONTAS_PAGAR_ABERTOS[[#This Row],[SIGLA_MOEDA]]="US$",Tabela_padrão__GM_CONTAS_PAGAR_ABERTOS[[#This Row],[VALOR_DOCUM]]*$D$4,Tabela_padrão__GM_CONTAS_PAGAR_ABERTOS[[#This Row],[SALDO_CONVERTIDO]])</f>
        <v>1081.47</v>
      </c>
      <c r="P26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0" t="s">
        <v>28</v>
      </c>
      <c r="R2640" t="s">
        <v>5147</v>
      </c>
      <c r="S2640" s="1">
        <v>42557</v>
      </c>
      <c r="T2640" t="s">
        <v>5148</v>
      </c>
      <c r="U2640" s="3">
        <v>3.5659999999999998</v>
      </c>
      <c r="V2640" s="2">
        <f>Tabela_padrão__GM_CONTAS_PAGAR_ABERTOS[[#This Row],[PTAX DESEMB]]*Tabela_padrão__GM_CONTAS_PAGAR_ABERTOS[[#This Row],[VALOR_DOCUM]]</f>
        <v>3856.5220199999999</v>
      </c>
    </row>
    <row r="2641" spans="1:22" hidden="1" x14ac:dyDescent="0.2">
      <c r="A2641" t="s">
        <v>17</v>
      </c>
      <c r="B2641" t="s">
        <v>202</v>
      </c>
      <c r="C2641" s="1">
        <v>42514</v>
      </c>
      <c r="D2641" t="s">
        <v>5145</v>
      </c>
      <c r="E2641">
        <v>15101003</v>
      </c>
      <c r="F2641" t="s">
        <v>5149</v>
      </c>
      <c r="G2641" s="4">
        <v>42562</v>
      </c>
      <c r="H2641" t="s">
        <v>21</v>
      </c>
      <c r="I2641" s="2">
        <v>418.53</v>
      </c>
      <c r="K2641" s="2">
        <v>418.53</v>
      </c>
      <c r="L2641" s="3">
        <v>1</v>
      </c>
      <c r="M2641" s="2">
        <v>418.53</v>
      </c>
      <c r="N2641" s="3">
        <f t="array" ref="N2641">$D$4</f>
        <v>3.55</v>
      </c>
      <c r="O2641" s="2">
        <f t="array" ref="O2641">IF(Tabela_padrão__GM_CONTAS_PAGAR_ABERTOS[[#This Row],[SIGLA_MOEDA]]="US$",Tabela_padrão__GM_CONTAS_PAGAR_ABERTOS[[#This Row],[VALOR_DOCUM]]*$D$4,Tabela_padrão__GM_CONTAS_PAGAR_ABERTOS[[#This Row],[SALDO_CONVERTIDO]])</f>
        <v>418.53</v>
      </c>
      <c r="P26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1" t="s">
        <v>28</v>
      </c>
      <c r="R2641" t="s">
        <v>5147</v>
      </c>
      <c r="S2641" s="1">
        <v>42557</v>
      </c>
      <c r="T2641" t="s">
        <v>5150</v>
      </c>
      <c r="U2641" s="3">
        <v>3.5659999999999998</v>
      </c>
      <c r="V2641" s="2">
        <f>Tabela_padrão__GM_CONTAS_PAGAR_ABERTOS[[#This Row],[PTAX DESEMB]]*Tabela_padrão__GM_CONTAS_PAGAR_ABERTOS[[#This Row],[VALOR_DOCUM]]</f>
        <v>1492.4779799999999</v>
      </c>
    </row>
    <row r="2642" spans="1:22" hidden="1" x14ac:dyDescent="0.2">
      <c r="A2642" t="s">
        <v>17</v>
      </c>
      <c r="B2642" t="s">
        <v>18</v>
      </c>
      <c r="C2642" s="1">
        <v>42513</v>
      </c>
      <c r="D2642" t="s">
        <v>5151</v>
      </c>
      <c r="E2642">
        <v>17101001</v>
      </c>
      <c r="F2642" t="s">
        <v>5152</v>
      </c>
      <c r="G2642" s="4">
        <v>42735</v>
      </c>
      <c r="H2642" t="s">
        <v>21</v>
      </c>
      <c r="I2642" s="2">
        <v>130000</v>
      </c>
      <c r="K2642" s="2">
        <v>130000</v>
      </c>
      <c r="L2642" s="3">
        <v>1</v>
      </c>
      <c r="M2642" s="2">
        <v>130000</v>
      </c>
      <c r="N2642" s="3">
        <f t="array" ref="N2642">$D$4</f>
        <v>3.55</v>
      </c>
      <c r="O2642" s="2">
        <f t="array" ref="O2642">IF(Tabela_padrão__GM_CONTAS_PAGAR_ABERTOS[[#This Row],[SIGLA_MOEDA]]="US$",Tabela_padrão__GM_CONTAS_PAGAR_ABERTOS[[#This Row],[VALOR_DOCUM]]*$D$4,Tabela_padrão__GM_CONTAS_PAGAR_ABERTOS[[#This Row],[SALDO_CONVERTIDO]])</f>
        <v>130000</v>
      </c>
      <c r="P26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2" t="s">
        <v>597</v>
      </c>
      <c r="R2642" t="s">
        <v>5153</v>
      </c>
      <c r="S2642" s="1">
        <v>42557</v>
      </c>
      <c r="T2642" t="s">
        <v>5154</v>
      </c>
      <c r="U2642" s="3">
        <v>3.5419</v>
      </c>
      <c r="V2642" s="2">
        <f>Tabela_padrão__GM_CONTAS_PAGAR_ABERTOS[[#This Row],[PTAX DESEMB]]*Tabela_padrão__GM_CONTAS_PAGAR_ABERTOS[[#This Row],[VALOR_DOCUM]]</f>
        <v>460447</v>
      </c>
    </row>
    <row r="2643" spans="1:22" hidden="1" x14ac:dyDescent="0.2">
      <c r="A2643" t="s">
        <v>17</v>
      </c>
      <c r="B2643" t="s">
        <v>18</v>
      </c>
      <c r="C2643" s="1">
        <v>42520</v>
      </c>
      <c r="D2643" t="s">
        <v>3733</v>
      </c>
      <c r="E2643">
        <v>17101001</v>
      </c>
      <c r="F2643" t="s">
        <v>3734</v>
      </c>
      <c r="G2643" s="4">
        <v>42735</v>
      </c>
      <c r="H2643" t="s">
        <v>21</v>
      </c>
      <c r="I2643" s="2">
        <v>520000</v>
      </c>
      <c r="K2643" s="2">
        <v>520000</v>
      </c>
      <c r="L2643" s="3">
        <v>1</v>
      </c>
      <c r="M2643" s="2">
        <v>520000</v>
      </c>
      <c r="N2643" s="3">
        <f t="array" ref="N2643">$D$4</f>
        <v>3.55</v>
      </c>
      <c r="O2643" s="2">
        <f t="array" ref="O2643">IF(Tabela_padrão__GM_CONTAS_PAGAR_ABERTOS[[#This Row],[SIGLA_MOEDA]]="US$",Tabela_padrão__GM_CONTAS_PAGAR_ABERTOS[[#This Row],[VALOR_DOCUM]]*$D$4,Tabela_padrão__GM_CONTAS_PAGAR_ABERTOS[[#This Row],[SALDO_CONVERTIDO]])</f>
        <v>520000</v>
      </c>
      <c r="P26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3" t="s">
        <v>597</v>
      </c>
      <c r="R2643" t="s">
        <v>3735</v>
      </c>
      <c r="S2643" s="1">
        <v>42557</v>
      </c>
      <c r="T2643" t="s">
        <v>5155</v>
      </c>
      <c r="U2643" s="3">
        <v>3.6168</v>
      </c>
      <c r="V2643" s="2">
        <f>Tabela_padrão__GM_CONTAS_PAGAR_ABERTOS[[#This Row],[PTAX DESEMB]]*Tabela_padrão__GM_CONTAS_PAGAR_ABERTOS[[#This Row],[VALOR_DOCUM]]</f>
        <v>1880736</v>
      </c>
    </row>
    <row r="2644" spans="1:22" hidden="1" x14ac:dyDescent="0.2">
      <c r="A2644" t="s">
        <v>17</v>
      </c>
      <c r="B2644" t="s">
        <v>25</v>
      </c>
      <c r="C2644" s="1">
        <v>42495</v>
      </c>
      <c r="D2644" t="s">
        <v>605</v>
      </c>
      <c r="E2644">
        <v>15101003</v>
      </c>
      <c r="F2644" t="s">
        <v>606</v>
      </c>
      <c r="G2644" s="4">
        <v>42648</v>
      </c>
      <c r="H2644" t="s">
        <v>21</v>
      </c>
      <c r="I2644" s="2">
        <v>59325</v>
      </c>
      <c r="J2644">
        <v>15000</v>
      </c>
      <c r="K2644" s="2">
        <v>44325</v>
      </c>
      <c r="L2644" s="3">
        <v>1</v>
      </c>
      <c r="M2644" s="2">
        <v>44325</v>
      </c>
      <c r="N2644" s="3">
        <f t="array" ref="N2644">$D$4</f>
        <v>3.55</v>
      </c>
      <c r="O2644" s="2">
        <f t="array" ref="O2644">IF(Tabela_padrão__GM_CONTAS_PAGAR_ABERTOS[[#This Row],[SIGLA_MOEDA]]="US$",Tabela_padrão__GM_CONTAS_PAGAR_ABERTOS[[#This Row],[VALOR_DOCUM]]*$D$4,Tabela_padrão__GM_CONTAS_PAGAR_ABERTOS[[#This Row],[SALDO_CONVERTIDO]])</f>
        <v>44325</v>
      </c>
      <c r="P26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4" t="s">
        <v>607</v>
      </c>
      <c r="R2644" t="s">
        <v>608</v>
      </c>
      <c r="S2644" s="1">
        <v>42557</v>
      </c>
      <c r="T2644" t="s">
        <v>5156</v>
      </c>
      <c r="U2644" s="3">
        <v>3.5396999999999998</v>
      </c>
      <c r="V2644" s="2">
        <f>Tabela_padrão__GM_CONTAS_PAGAR_ABERTOS[[#This Row],[PTAX DESEMB]]*Tabela_padrão__GM_CONTAS_PAGAR_ABERTOS[[#This Row],[VALOR_DOCUM]]</f>
        <v>209992.70249999998</v>
      </c>
    </row>
    <row r="2645" spans="1:22" hidden="1" x14ac:dyDescent="0.2">
      <c r="A2645" t="s">
        <v>17</v>
      </c>
      <c r="B2645" t="s">
        <v>80</v>
      </c>
      <c r="C2645" s="1">
        <v>42500</v>
      </c>
      <c r="D2645" t="s">
        <v>967</v>
      </c>
      <c r="E2645">
        <v>13115026</v>
      </c>
      <c r="F2645" t="s">
        <v>5157</v>
      </c>
      <c r="G2645" s="4">
        <v>42585</v>
      </c>
      <c r="H2645" t="s">
        <v>21</v>
      </c>
      <c r="I2645" s="2">
        <v>255.33</v>
      </c>
      <c r="K2645" s="2">
        <v>255.33</v>
      </c>
      <c r="L2645" s="3">
        <v>1</v>
      </c>
      <c r="M2645" s="2">
        <v>255.33</v>
      </c>
      <c r="N2645" s="3">
        <f t="array" ref="N2645">$D$4</f>
        <v>3.55</v>
      </c>
      <c r="O2645" s="2">
        <f t="array" ref="O2645">IF(Tabela_padrão__GM_CONTAS_PAGAR_ABERTOS[[#This Row],[SIGLA_MOEDA]]="US$",Tabela_padrão__GM_CONTAS_PAGAR_ABERTOS[[#This Row],[VALOR_DOCUM]]*$D$4,Tabela_padrão__GM_CONTAS_PAGAR_ABERTOS[[#This Row],[SALDO_CONVERTIDO]])</f>
        <v>255.33</v>
      </c>
      <c r="P26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5" t="s">
        <v>28</v>
      </c>
      <c r="R2645" t="s">
        <v>5112</v>
      </c>
      <c r="S2645" s="1">
        <v>42557</v>
      </c>
      <c r="T2645" t="s">
        <v>5158</v>
      </c>
      <c r="U2645" s="3">
        <v>3.5387</v>
      </c>
      <c r="V2645" s="2">
        <f>Tabela_padrão__GM_CONTAS_PAGAR_ABERTOS[[#This Row],[PTAX DESEMB]]*Tabela_padrão__GM_CONTAS_PAGAR_ABERTOS[[#This Row],[VALOR_DOCUM]]</f>
        <v>903.53627100000006</v>
      </c>
    </row>
    <row r="2646" spans="1:22" hidden="1" x14ac:dyDescent="0.2">
      <c r="A2646" t="s">
        <v>17</v>
      </c>
      <c r="B2646" t="s">
        <v>18</v>
      </c>
      <c r="C2646" s="1">
        <v>42556</v>
      </c>
      <c r="D2646" t="s">
        <v>1810</v>
      </c>
      <c r="E2646">
        <v>13115016</v>
      </c>
      <c r="F2646" t="s">
        <v>5159</v>
      </c>
      <c r="G2646" s="4">
        <v>42562</v>
      </c>
      <c r="H2646" t="s">
        <v>21</v>
      </c>
      <c r="I2646" s="2">
        <v>39</v>
      </c>
      <c r="J2646">
        <v>0</v>
      </c>
      <c r="K2646" s="2">
        <v>39</v>
      </c>
      <c r="L2646" s="3">
        <v>1</v>
      </c>
      <c r="M2646" s="2">
        <v>39</v>
      </c>
      <c r="N2646" s="3">
        <f t="array" ref="N2646">$D$4</f>
        <v>3.55</v>
      </c>
      <c r="O2646" s="2">
        <f t="array" ref="O2646">IF(Tabela_padrão__GM_CONTAS_PAGAR_ABERTOS[[#This Row],[SIGLA_MOEDA]]="US$",Tabela_padrão__GM_CONTAS_PAGAR_ABERTOS[[#This Row],[VALOR_DOCUM]]*$D$4,Tabela_padrão__GM_CONTAS_PAGAR_ABERTOS[[#This Row],[SALDO_CONVERTIDO]])</f>
        <v>39</v>
      </c>
      <c r="P26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6" t="s">
        <v>28</v>
      </c>
      <c r="R2646" t="s">
        <v>4697</v>
      </c>
      <c r="S2646" s="1">
        <v>42557</v>
      </c>
      <c r="T2646" t="s">
        <v>5160</v>
      </c>
      <c r="U2646" s="3">
        <v>3.2480000000000002</v>
      </c>
      <c r="V2646" s="2">
        <f>Tabela_padrão__GM_CONTAS_PAGAR_ABERTOS[[#This Row],[PTAX DESEMB]]*Tabela_padrão__GM_CONTAS_PAGAR_ABERTOS[[#This Row],[VALOR_DOCUM]]</f>
        <v>126.67200000000001</v>
      </c>
    </row>
    <row r="2647" spans="1:22" hidden="1" x14ac:dyDescent="0.2">
      <c r="A2647" t="s">
        <v>17</v>
      </c>
      <c r="B2647" t="s">
        <v>80</v>
      </c>
      <c r="C2647" s="1">
        <v>42556</v>
      </c>
      <c r="D2647" t="s">
        <v>610</v>
      </c>
      <c r="E2647">
        <v>13130011</v>
      </c>
      <c r="F2647" t="s">
        <v>5161</v>
      </c>
      <c r="G2647" s="4">
        <v>42569</v>
      </c>
      <c r="H2647" t="s">
        <v>21</v>
      </c>
      <c r="I2647" s="2">
        <v>408.81</v>
      </c>
      <c r="J2647">
        <v>0</v>
      </c>
      <c r="K2647" s="2">
        <v>408.81</v>
      </c>
      <c r="L2647" s="3">
        <v>1</v>
      </c>
      <c r="M2647" s="2">
        <v>408.81</v>
      </c>
      <c r="N2647" s="3">
        <f t="array" ref="N2647">$D$4</f>
        <v>3.55</v>
      </c>
      <c r="O2647" s="2">
        <f t="array" ref="O2647">IF(Tabela_padrão__GM_CONTAS_PAGAR_ABERTOS[[#This Row],[SIGLA_MOEDA]]="US$",Tabela_padrão__GM_CONTAS_PAGAR_ABERTOS[[#This Row],[VALOR_DOCUM]]*$D$4,Tabela_padrão__GM_CONTAS_PAGAR_ABERTOS[[#This Row],[SALDO_CONVERTIDO]])</f>
        <v>408.81</v>
      </c>
      <c r="P26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7" t="s">
        <v>28</v>
      </c>
      <c r="R2647" t="s">
        <v>5162</v>
      </c>
      <c r="S2647" s="1">
        <v>42557</v>
      </c>
      <c r="T2647" t="s">
        <v>5163</v>
      </c>
      <c r="U2647" s="3">
        <v>3.2480000000000002</v>
      </c>
      <c r="V2647" s="2">
        <f>Tabela_padrão__GM_CONTAS_PAGAR_ABERTOS[[#This Row],[PTAX DESEMB]]*Tabela_padrão__GM_CONTAS_PAGAR_ABERTOS[[#This Row],[VALOR_DOCUM]]</f>
        <v>1327.8148800000001</v>
      </c>
    </row>
    <row r="2648" spans="1:22" hidden="1" x14ac:dyDescent="0.2">
      <c r="A2648" t="s">
        <v>17</v>
      </c>
      <c r="B2648" t="s">
        <v>25</v>
      </c>
      <c r="C2648" s="1">
        <v>42520</v>
      </c>
      <c r="D2648" t="s">
        <v>655</v>
      </c>
      <c r="E2648">
        <v>13115016</v>
      </c>
      <c r="F2648" t="s">
        <v>5164</v>
      </c>
      <c r="G2648" s="4">
        <v>42561</v>
      </c>
      <c r="H2648" t="s">
        <v>21</v>
      </c>
      <c r="I2648" s="2">
        <v>109.12</v>
      </c>
      <c r="J2648">
        <v>0</v>
      </c>
      <c r="K2648" s="2">
        <v>109.12</v>
      </c>
      <c r="L2648" s="3">
        <v>1</v>
      </c>
      <c r="M2648" s="2">
        <v>109.12</v>
      </c>
      <c r="N2648" s="3">
        <f t="array" ref="N2648">$D$4</f>
        <v>3.55</v>
      </c>
      <c r="O2648" s="2">
        <f t="array" ref="O2648">IF(Tabela_padrão__GM_CONTAS_PAGAR_ABERTOS[[#This Row],[SIGLA_MOEDA]]="US$",Tabela_padrão__GM_CONTAS_PAGAR_ABERTOS[[#This Row],[VALOR_DOCUM]]*$D$4,Tabela_padrão__GM_CONTAS_PAGAR_ABERTOS[[#This Row],[SALDO_CONVERTIDO]])</f>
        <v>109.12</v>
      </c>
      <c r="P26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8" t="s">
        <v>28</v>
      </c>
      <c r="R2648" t="s">
        <v>5165</v>
      </c>
      <c r="S2648" s="1">
        <v>42557</v>
      </c>
      <c r="T2648" t="s">
        <v>5166</v>
      </c>
      <c r="U2648" s="3">
        <v>3.6168</v>
      </c>
      <c r="V2648" s="2">
        <f>Tabela_padrão__GM_CONTAS_PAGAR_ABERTOS[[#This Row],[PTAX DESEMB]]*Tabela_padrão__GM_CONTAS_PAGAR_ABERTOS[[#This Row],[VALOR_DOCUM]]</f>
        <v>394.66521600000004</v>
      </c>
    </row>
    <row r="2649" spans="1:22" hidden="1" x14ac:dyDescent="0.2">
      <c r="A2649" t="s">
        <v>17</v>
      </c>
      <c r="B2649" t="s">
        <v>881</v>
      </c>
      <c r="C2649" s="1">
        <v>42520</v>
      </c>
      <c r="D2649" t="s">
        <v>5167</v>
      </c>
      <c r="E2649">
        <v>15101004</v>
      </c>
      <c r="F2649" t="s">
        <v>5168</v>
      </c>
      <c r="G2649" s="4">
        <v>42570</v>
      </c>
      <c r="H2649" t="s">
        <v>21</v>
      </c>
      <c r="I2649" s="2">
        <v>5985.97</v>
      </c>
      <c r="K2649" s="2">
        <v>5985.97</v>
      </c>
      <c r="L2649" s="3">
        <v>1</v>
      </c>
      <c r="M2649" s="2">
        <v>5985.97</v>
      </c>
      <c r="N2649" s="3">
        <f t="array" ref="N2649">$D$4</f>
        <v>3.55</v>
      </c>
      <c r="O2649" s="2">
        <f t="array" ref="O2649">IF(Tabela_padrão__GM_CONTAS_PAGAR_ABERTOS[[#This Row],[SIGLA_MOEDA]]="US$",Tabela_padrão__GM_CONTAS_PAGAR_ABERTOS[[#This Row],[VALOR_DOCUM]]*$D$4,Tabela_padrão__GM_CONTAS_PAGAR_ABERTOS[[#This Row],[SALDO_CONVERTIDO]])</f>
        <v>5985.97</v>
      </c>
      <c r="P26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49" t="s">
        <v>28</v>
      </c>
      <c r="R2649" t="s">
        <v>2291</v>
      </c>
      <c r="S2649" s="1">
        <v>42557</v>
      </c>
      <c r="T2649" t="s">
        <v>5169</v>
      </c>
      <c r="U2649" s="3">
        <v>3.6168</v>
      </c>
      <c r="V2649" s="2">
        <f>Tabela_padrão__GM_CONTAS_PAGAR_ABERTOS[[#This Row],[PTAX DESEMB]]*Tabela_padrão__GM_CONTAS_PAGAR_ABERTOS[[#This Row],[VALOR_DOCUM]]</f>
        <v>21650.056296000002</v>
      </c>
    </row>
    <row r="2650" spans="1:22" hidden="1" x14ac:dyDescent="0.2">
      <c r="A2650" t="s">
        <v>17</v>
      </c>
      <c r="B2650" t="s">
        <v>25</v>
      </c>
      <c r="C2650" s="1">
        <v>42528</v>
      </c>
      <c r="D2650" t="s">
        <v>583</v>
      </c>
      <c r="E2650">
        <v>13115002</v>
      </c>
      <c r="F2650" t="s">
        <v>5170</v>
      </c>
      <c r="G2650" s="4">
        <v>42558</v>
      </c>
      <c r="H2650" t="s">
        <v>21</v>
      </c>
      <c r="I2650" s="2">
        <v>100.7</v>
      </c>
      <c r="J2650">
        <v>0</v>
      </c>
      <c r="K2650" s="2">
        <v>100.7</v>
      </c>
      <c r="L2650" s="3">
        <v>1</v>
      </c>
      <c r="M2650" s="2">
        <v>100.7</v>
      </c>
      <c r="N2650" s="3">
        <f t="array" ref="N2650">$D$4</f>
        <v>3.55</v>
      </c>
      <c r="O2650" s="2">
        <f t="array" ref="O2650">IF(Tabela_padrão__GM_CONTAS_PAGAR_ABERTOS[[#This Row],[SIGLA_MOEDA]]="US$",Tabela_padrão__GM_CONTAS_PAGAR_ABERTOS[[#This Row],[VALOR_DOCUM]]*$D$4,Tabela_padrão__GM_CONTAS_PAGAR_ABERTOS[[#This Row],[SALDO_CONVERTIDO]])</f>
        <v>100.7</v>
      </c>
      <c r="P26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0" t="s">
        <v>28</v>
      </c>
      <c r="R2650" t="s">
        <v>5136</v>
      </c>
      <c r="S2650" s="1">
        <v>42557</v>
      </c>
      <c r="T2650" t="s">
        <v>5171</v>
      </c>
      <c r="U2650" s="3">
        <v>3.5097999999999998</v>
      </c>
      <c r="V2650" s="2">
        <f>Tabela_padrão__GM_CONTAS_PAGAR_ABERTOS[[#This Row],[PTAX DESEMB]]*Tabela_padrão__GM_CONTAS_PAGAR_ABERTOS[[#This Row],[VALOR_DOCUM]]</f>
        <v>353.43685999999997</v>
      </c>
    </row>
    <row r="2651" spans="1:22" x14ac:dyDescent="0.2">
      <c r="A2651" t="s">
        <v>17</v>
      </c>
      <c r="B2651" t="s">
        <v>18</v>
      </c>
      <c r="C2651" s="1">
        <v>42283</v>
      </c>
      <c r="D2651" t="s">
        <v>263</v>
      </c>
      <c r="E2651">
        <v>19105006</v>
      </c>
      <c r="F2651" t="s">
        <v>372</v>
      </c>
      <c r="G2651" s="4">
        <v>43814</v>
      </c>
      <c r="H2651" t="s">
        <v>66</v>
      </c>
      <c r="I2651" s="2">
        <v>500000</v>
      </c>
      <c r="K2651" s="2">
        <v>500000</v>
      </c>
      <c r="L2651" s="3">
        <v>3.2904</v>
      </c>
      <c r="M2651" s="2">
        <v>1645200</v>
      </c>
      <c r="N2651" s="3">
        <f t="array" ref="N2651">$D$4</f>
        <v>3.55</v>
      </c>
      <c r="O2651" s="2">
        <f t="array" ref="O2651">IF(Tabela_padrão__GM_CONTAS_PAGAR_ABERTOS[[#This Row],[SIGLA_MOEDA]]="US$",Tabela_padrão__GM_CONTAS_PAGAR_ABERTOS[[#This Row],[VALOR_DOCUM]]*$D$4,Tabela_padrão__GM_CONTAS_PAGAR_ABERTOS[[#This Row],[SALDO_CONVERTIDO]])</f>
        <v>1775000</v>
      </c>
      <c r="P265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651" t="s">
        <v>265</v>
      </c>
      <c r="R2651" t="s">
        <v>373</v>
      </c>
      <c r="S2651" s="1">
        <v>42557</v>
      </c>
      <c r="T2651" t="s">
        <v>1341</v>
      </c>
      <c r="U2651" s="3">
        <v>3.9140999999999999</v>
      </c>
      <c r="V2651" s="2">
        <f>Tabela_padrão__GM_CONTAS_PAGAR_ABERTOS[[#This Row],[PTAX DESEMB]]*Tabela_padrão__GM_CONTAS_PAGAR_ABERTOS[[#This Row],[VALOR_DOCUM]]</f>
        <v>1957050</v>
      </c>
    </row>
    <row r="2652" spans="1:22" hidden="1" x14ac:dyDescent="0.2">
      <c r="A2652" t="s">
        <v>17</v>
      </c>
      <c r="B2652" t="s">
        <v>25</v>
      </c>
      <c r="C2652" s="1">
        <v>42514</v>
      </c>
      <c r="D2652" t="s">
        <v>923</v>
      </c>
      <c r="E2652">
        <v>13115016</v>
      </c>
      <c r="F2652" t="s">
        <v>5173</v>
      </c>
      <c r="G2652" s="4">
        <v>42561</v>
      </c>
      <c r="H2652" t="s">
        <v>21</v>
      </c>
      <c r="I2652" s="2">
        <v>2666.96</v>
      </c>
      <c r="K2652" s="2">
        <v>2666.96</v>
      </c>
      <c r="L2652" s="3">
        <v>1</v>
      </c>
      <c r="M2652" s="2">
        <v>2666.96</v>
      </c>
      <c r="N2652" s="3">
        <f t="array" ref="N2652">$D$4</f>
        <v>3.55</v>
      </c>
      <c r="O2652" s="2">
        <f t="array" ref="O2652">IF(Tabela_padrão__GM_CONTAS_PAGAR_ABERTOS[[#This Row],[SIGLA_MOEDA]]="US$",Tabela_padrão__GM_CONTAS_PAGAR_ABERTOS[[#This Row],[VALOR_DOCUM]]*$D$4,Tabela_padrão__GM_CONTAS_PAGAR_ABERTOS[[#This Row],[SALDO_CONVERTIDO]])</f>
        <v>2666.96</v>
      </c>
      <c r="P26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2" t="s">
        <v>28</v>
      </c>
      <c r="R2652" t="s">
        <v>5174</v>
      </c>
      <c r="S2652" s="1">
        <v>42557</v>
      </c>
      <c r="T2652" t="s">
        <v>5175</v>
      </c>
      <c r="U2652" s="3">
        <v>3.5659999999999998</v>
      </c>
      <c r="V2652" s="2">
        <f>Tabela_padrão__GM_CONTAS_PAGAR_ABERTOS[[#This Row],[PTAX DESEMB]]*Tabela_padrão__GM_CONTAS_PAGAR_ABERTOS[[#This Row],[VALOR_DOCUM]]</f>
        <v>9510.379359999999</v>
      </c>
    </row>
    <row r="2653" spans="1:22" hidden="1" x14ac:dyDescent="0.2">
      <c r="A2653" t="s">
        <v>17</v>
      </c>
      <c r="B2653" t="s">
        <v>25</v>
      </c>
      <c r="C2653" s="1">
        <v>42531</v>
      </c>
      <c r="D2653" t="s">
        <v>642</v>
      </c>
      <c r="E2653">
        <v>13115016</v>
      </c>
      <c r="F2653" t="s">
        <v>5176</v>
      </c>
      <c r="G2653" s="4">
        <v>42566</v>
      </c>
      <c r="H2653" t="s">
        <v>21</v>
      </c>
      <c r="I2653" s="2">
        <v>3063.91</v>
      </c>
      <c r="J2653">
        <v>2623.1</v>
      </c>
      <c r="K2653" s="2">
        <v>440.81</v>
      </c>
      <c r="L2653" s="3">
        <v>1</v>
      </c>
      <c r="M2653" s="2">
        <v>440.81</v>
      </c>
      <c r="N2653" s="3">
        <f t="array" ref="N2653">$D$4</f>
        <v>3.55</v>
      </c>
      <c r="O2653" s="2">
        <f t="array" ref="O2653">IF(Tabela_padrão__GM_CONTAS_PAGAR_ABERTOS[[#This Row],[SIGLA_MOEDA]]="US$",Tabela_padrão__GM_CONTAS_PAGAR_ABERTOS[[#This Row],[VALOR_DOCUM]]*$D$4,Tabela_padrão__GM_CONTAS_PAGAR_ABERTOS[[#This Row],[SALDO_CONVERTIDO]])</f>
        <v>440.81</v>
      </c>
      <c r="P26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3" t="s">
        <v>28</v>
      </c>
      <c r="R2653" t="s">
        <v>4436</v>
      </c>
      <c r="S2653" s="1">
        <v>42557</v>
      </c>
      <c r="T2653" t="s">
        <v>5177</v>
      </c>
      <c r="U2653" s="3">
        <v>3.3816999999999999</v>
      </c>
      <c r="V2653" s="2">
        <f>Tabela_padrão__GM_CONTAS_PAGAR_ABERTOS[[#This Row],[PTAX DESEMB]]*Tabela_padrão__GM_CONTAS_PAGAR_ABERTOS[[#This Row],[VALOR_DOCUM]]</f>
        <v>10361.224446999999</v>
      </c>
    </row>
    <row r="2654" spans="1:22" hidden="1" x14ac:dyDescent="0.2">
      <c r="A2654" t="s">
        <v>17</v>
      </c>
      <c r="B2654" t="s">
        <v>80</v>
      </c>
      <c r="C2654" s="1">
        <v>42531</v>
      </c>
      <c r="D2654" t="s">
        <v>905</v>
      </c>
      <c r="E2654">
        <v>13115001</v>
      </c>
      <c r="F2654" t="s">
        <v>5178</v>
      </c>
      <c r="G2654" s="4">
        <v>42855</v>
      </c>
      <c r="H2654" t="s">
        <v>21</v>
      </c>
      <c r="I2654" s="2">
        <v>30109</v>
      </c>
      <c r="J2654">
        <v>0</v>
      </c>
      <c r="K2654" s="2">
        <v>30109</v>
      </c>
      <c r="L2654" s="3">
        <v>1</v>
      </c>
      <c r="M2654" s="2">
        <v>30109</v>
      </c>
      <c r="N2654" s="3">
        <f t="array" ref="N2654">$D$4</f>
        <v>3.55</v>
      </c>
      <c r="O2654" s="2">
        <f t="array" ref="O2654">IF(Tabela_padrão__GM_CONTAS_PAGAR_ABERTOS[[#This Row],[SIGLA_MOEDA]]="US$",Tabela_padrão__GM_CONTAS_PAGAR_ABERTOS[[#This Row],[VALOR_DOCUM]]*$D$4,Tabela_padrão__GM_CONTAS_PAGAR_ABERTOS[[#This Row],[SALDO_CONVERTIDO]])</f>
        <v>30109</v>
      </c>
      <c r="P26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4" t="s">
        <v>28</v>
      </c>
      <c r="R2654" t="s">
        <v>2266</v>
      </c>
      <c r="S2654" s="1">
        <v>42557</v>
      </c>
      <c r="T2654" t="s">
        <v>5179</v>
      </c>
      <c r="U2654" s="3">
        <v>3.3816999999999999</v>
      </c>
      <c r="V2654" s="2">
        <f>Tabela_padrão__GM_CONTAS_PAGAR_ABERTOS[[#This Row],[PTAX DESEMB]]*Tabela_padrão__GM_CONTAS_PAGAR_ABERTOS[[#This Row],[VALOR_DOCUM]]</f>
        <v>101819.6053</v>
      </c>
    </row>
    <row r="2655" spans="1:22" hidden="1" x14ac:dyDescent="0.2">
      <c r="A2655" t="s">
        <v>17</v>
      </c>
      <c r="B2655" t="s">
        <v>25</v>
      </c>
      <c r="C2655" s="1">
        <v>42534</v>
      </c>
      <c r="D2655" t="s">
        <v>2311</v>
      </c>
      <c r="E2655">
        <v>13115016</v>
      </c>
      <c r="F2655" t="s">
        <v>5180</v>
      </c>
      <c r="G2655" s="4">
        <v>42579</v>
      </c>
      <c r="H2655" t="s">
        <v>21</v>
      </c>
      <c r="I2655" s="2">
        <v>210.36</v>
      </c>
      <c r="K2655" s="2">
        <v>210.36</v>
      </c>
      <c r="L2655" s="3">
        <v>1</v>
      </c>
      <c r="M2655" s="2">
        <v>210.36</v>
      </c>
      <c r="N2655" s="3">
        <f t="array" ref="N2655">$D$4</f>
        <v>3.55</v>
      </c>
      <c r="O2655" s="2">
        <f t="array" ref="O2655">IF(Tabela_padrão__GM_CONTAS_PAGAR_ABERTOS[[#This Row],[SIGLA_MOEDA]]="US$",Tabela_padrão__GM_CONTAS_PAGAR_ABERTOS[[#This Row],[VALOR_DOCUM]]*$D$4,Tabela_padrão__GM_CONTAS_PAGAR_ABERTOS[[#This Row],[SALDO_CONVERTIDO]])</f>
        <v>210.36</v>
      </c>
      <c r="P26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5" t="s">
        <v>28</v>
      </c>
      <c r="R2655" t="s">
        <v>1866</v>
      </c>
      <c r="S2655" s="1">
        <v>42557</v>
      </c>
      <c r="T2655" t="s">
        <v>5181</v>
      </c>
      <c r="U2655" s="3">
        <v>3.4260999999999999</v>
      </c>
      <c r="V2655" s="2">
        <f>Tabela_padrão__GM_CONTAS_PAGAR_ABERTOS[[#This Row],[PTAX DESEMB]]*Tabela_padrão__GM_CONTAS_PAGAR_ABERTOS[[#This Row],[VALOR_DOCUM]]</f>
        <v>720.71439600000008</v>
      </c>
    </row>
    <row r="2656" spans="1:22" hidden="1" x14ac:dyDescent="0.2">
      <c r="A2656" t="s">
        <v>17</v>
      </c>
      <c r="B2656" t="s">
        <v>25</v>
      </c>
      <c r="C2656" s="1">
        <v>42534</v>
      </c>
      <c r="D2656" t="s">
        <v>2311</v>
      </c>
      <c r="E2656">
        <v>13115016</v>
      </c>
      <c r="F2656" t="s">
        <v>5182</v>
      </c>
      <c r="G2656" s="4">
        <v>42579</v>
      </c>
      <c r="H2656" t="s">
        <v>21</v>
      </c>
      <c r="I2656" s="2">
        <v>519.04</v>
      </c>
      <c r="K2656" s="2">
        <v>519.04</v>
      </c>
      <c r="L2656" s="3">
        <v>1</v>
      </c>
      <c r="M2656" s="2">
        <v>519.04</v>
      </c>
      <c r="N2656" s="3">
        <f t="array" ref="N2656">$D$4</f>
        <v>3.55</v>
      </c>
      <c r="O2656" s="2">
        <f t="array" ref="O2656">IF(Tabela_padrão__GM_CONTAS_PAGAR_ABERTOS[[#This Row],[SIGLA_MOEDA]]="US$",Tabela_padrão__GM_CONTAS_PAGAR_ABERTOS[[#This Row],[VALOR_DOCUM]]*$D$4,Tabela_padrão__GM_CONTAS_PAGAR_ABERTOS[[#This Row],[SALDO_CONVERTIDO]])</f>
        <v>519.04</v>
      </c>
      <c r="P26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6" t="s">
        <v>28</v>
      </c>
      <c r="R2656" t="s">
        <v>4494</v>
      </c>
      <c r="S2656" s="1">
        <v>42557</v>
      </c>
      <c r="T2656" t="s">
        <v>5183</v>
      </c>
      <c r="U2656" s="3">
        <v>3.4260999999999999</v>
      </c>
      <c r="V2656" s="2">
        <f>Tabela_padrão__GM_CONTAS_PAGAR_ABERTOS[[#This Row],[PTAX DESEMB]]*Tabela_padrão__GM_CONTAS_PAGAR_ABERTOS[[#This Row],[VALOR_DOCUM]]</f>
        <v>1778.2829439999998</v>
      </c>
    </row>
    <row r="2657" spans="1:22" hidden="1" x14ac:dyDescent="0.2">
      <c r="A2657" t="s">
        <v>17</v>
      </c>
      <c r="B2657" t="s">
        <v>202</v>
      </c>
      <c r="C2657" s="1">
        <v>42513</v>
      </c>
      <c r="D2657" t="s">
        <v>509</v>
      </c>
      <c r="E2657">
        <v>13115026</v>
      </c>
      <c r="F2657" t="s">
        <v>5184</v>
      </c>
      <c r="G2657" s="4">
        <v>42582</v>
      </c>
      <c r="H2657" t="s">
        <v>21</v>
      </c>
      <c r="I2657" s="2">
        <v>235</v>
      </c>
      <c r="K2657" s="2">
        <v>235</v>
      </c>
      <c r="L2657" s="3">
        <v>1</v>
      </c>
      <c r="M2657" s="2">
        <v>235</v>
      </c>
      <c r="N2657" s="3">
        <f t="array" ref="N2657">$D$4</f>
        <v>3.55</v>
      </c>
      <c r="O2657" s="2">
        <f t="array" ref="O2657">IF(Tabela_padrão__GM_CONTAS_PAGAR_ABERTOS[[#This Row],[SIGLA_MOEDA]]="US$",Tabela_padrão__GM_CONTAS_PAGAR_ABERTOS[[#This Row],[VALOR_DOCUM]]*$D$4,Tabela_padrão__GM_CONTAS_PAGAR_ABERTOS[[#This Row],[SALDO_CONVERTIDO]])</f>
        <v>235</v>
      </c>
      <c r="P26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7" t="s">
        <v>28</v>
      </c>
      <c r="R2657" t="s">
        <v>5185</v>
      </c>
      <c r="S2657" s="1">
        <v>42557</v>
      </c>
      <c r="T2657" t="s">
        <v>5186</v>
      </c>
      <c r="U2657" s="3">
        <v>3.5419</v>
      </c>
      <c r="V2657" s="2">
        <f>Tabela_padrão__GM_CONTAS_PAGAR_ABERTOS[[#This Row],[PTAX DESEMB]]*Tabela_padrão__GM_CONTAS_PAGAR_ABERTOS[[#This Row],[VALOR_DOCUM]]</f>
        <v>832.34649999999999</v>
      </c>
    </row>
    <row r="2658" spans="1:22" hidden="1" x14ac:dyDescent="0.2">
      <c r="A2658" t="s">
        <v>17</v>
      </c>
      <c r="B2658" t="s">
        <v>808</v>
      </c>
      <c r="C2658" s="1">
        <v>42529</v>
      </c>
      <c r="D2658" t="s">
        <v>1606</v>
      </c>
      <c r="E2658">
        <v>13103005</v>
      </c>
      <c r="F2658" t="s">
        <v>5187</v>
      </c>
      <c r="G2658" s="4">
        <v>42735</v>
      </c>
      <c r="H2658" t="s">
        <v>21</v>
      </c>
      <c r="I2658" s="2">
        <v>44460</v>
      </c>
      <c r="J2658">
        <v>0</v>
      </c>
      <c r="K2658" s="2">
        <v>44460</v>
      </c>
      <c r="L2658" s="3">
        <v>1</v>
      </c>
      <c r="M2658" s="2">
        <v>44460</v>
      </c>
      <c r="N2658" s="3">
        <f t="array" ref="N2658">$D$4</f>
        <v>3.55</v>
      </c>
      <c r="O2658" s="2">
        <f t="array" ref="O2658">IF(Tabela_padrão__GM_CONTAS_PAGAR_ABERTOS[[#This Row],[SIGLA_MOEDA]]="US$",Tabela_padrão__GM_CONTAS_PAGAR_ABERTOS[[#This Row],[VALOR_DOCUM]]*$D$4,Tabela_padrão__GM_CONTAS_PAGAR_ABERTOS[[#This Row],[SALDO_CONVERTIDO]])</f>
        <v>44460</v>
      </c>
      <c r="P26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8" t="s">
        <v>28</v>
      </c>
      <c r="R2658" t="s">
        <v>1608</v>
      </c>
      <c r="S2658" s="1">
        <v>42557</v>
      </c>
      <c r="T2658" t="s">
        <v>5188</v>
      </c>
      <c r="U2658" s="3">
        <v>3.4744999999999999</v>
      </c>
      <c r="V2658" s="2">
        <f>Tabela_padrão__GM_CONTAS_PAGAR_ABERTOS[[#This Row],[PTAX DESEMB]]*Tabela_padrão__GM_CONTAS_PAGAR_ABERTOS[[#This Row],[VALOR_DOCUM]]</f>
        <v>154476.26999999999</v>
      </c>
    </row>
    <row r="2659" spans="1:22" hidden="1" x14ac:dyDescent="0.2">
      <c r="A2659" t="s">
        <v>17</v>
      </c>
      <c r="B2659" t="s">
        <v>25</v>
      </c>
      <c r="C2659" s="1">
        <v>42531</v>
      </c>
      <c r="D2659" t="s">
        <v>4630</v>
      </c>
      <c r="E2659">
        <v>13115016</v>
      </c>
      <c r="F2659" t="s">
        <v>5189</v>
      </c>
      <c r="G2659" s="4">
        <v>42566</v>
      </c>
      <c r="H2659" t="s">
        <v>21</v>
      </c>
      <c r="I2659" s="2">
        <v>870</v>
      </c>
      <c r="J2659">
        <v>0</v>
      </c>
      <c r="K2659" s="2">
        <v>870</v>
      </c>
      <c r="L2659" s="3">
        <v>1</v>
      </c>
      <c r="M2659" s="2">
        <v>870</v>
      </c>
      <c r="N2659" s="3">
        <f t="array" ref="N2659">$D$4</f>
        <v>3.55</v>
      </c>
      <c r="O2659" s="2">
        <f t="array" ref="O2659">IF(Tabela_padrão__GM_CONTAS_PAGAR_ABERTOS[[#This Row],[SIGLA_MOEDA]]="US$",Tabela_padrão__GM_CONTAS_PAGAR_ABERTOS[[#This Row],[VALOR_DOCUM]]*$D$4,Tabela_padrão__GM_CONTAS_PAGAR_ABERTOS[[#This Row],[SALDO_CONVERTIDO]])</f>
        <v>870</v>
      </c>
      <c r="P26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59" t="s">
        <v>28</v>
      </c>
      <c r="R2659" t="s">
        <v>623</v>
      </c>
      <c r="S2659" s="1">
        <v>42557</v>
      </c>
      <c r="T2659" t="s">
        <v>5190</v>
      </c>
      <c r="U2659" s="3">
        <v>3.3816999999999999</v>
      </c>
      <c r="V2659" s="2">
        <f>Tabela_padrão__GM_CONTAS_PAGAR_ABERTOS[[#This Row],[PTAX DESEMB]]*Tabela_padrão__GM_CONTAS_PAGAR_ABERTOS[[#This Row],[VALOR_DOCUM]]</f>
        <v>2942.0789999999997</v>
      </c>
    </row>
    <row r="2660" spans="1:22" hidden="1" x14ac:dyDescent="0.2">
      <c r="A2660" t="s">
        <v>285</v>
      </c>
      <c r="B2660" t="s">
        <v>18</v>
      </c>
      <c r="C2660" s="1">
        <v>42520</v>
      </c>
      <c r="D2660" t="s">
        <v>595</v>
      </c>
      <c r="E2660">
        <v>17101001</v>
      </c>
      <c r="F2660" t="s">
        <v>665</v>
      </c>
      <c r="G2660" s="4">
        <v>42520</v>
      </c>
      <c r="H2660" t="s">
        <v>21</v>
      </c>
      <c r="I2660" s="2">
        <v>12300</v>
      </c>
      <c r="K2660" s="2">
        <v>12300</v>
      </c>
      <c r="L2660" s="3">
        <v>1</v>
      </c>
      <c r="M2660" s="2">
        <v>12300</v>
      </c>
      <c r="N2660" s="3">
        <f t="array" ref="N2660">$D$4</f>
        <v>3.55</v>
      </c>
      <c r="O2660" s="2">
        <f t="array" ref="O2660">IF(Tabela_padrão__GM_CONTAS_PAGAR_ABERTOS[[#This Row],[SIGLA_MOEDA]]="US$",Tabela_padrão__GM_CONTAS_PAGAR_ABERTOS[[#This Row],[VALOR_DOCUM]]*$D$4,Tabela_padrão__GM_CONTAS_PAGAR_ABERTOS[[#This Row],[SALDO_CONVERTIDO]])</f>
        <v>12300</v>
      </c>
      <c r="P26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0" t="s">
        <v>597</v>
      </c>
      <c r="R2660" t="s">
        <v>666</v>
      </c>
      <c r="S2660" s="1">
        <v>42557</v>
      </c>
      <c r="T2660" t="s">
        <v>5191</v>
      </c>
      <c r="U2660" s="3">
        <v>3.6168</v>
      </c>
      <c r="V2660" s="2">
        <f>Tabela_padrão__GM_CONTAS_PAGAR_ABERTOS[[#This Row],[PTAX DESEMB]]*Tabela_padrão__GM_CONTAS_PAGAR_ABERTOS[[#This Row],[VALOR_DOCUM]]</f>
        <v>44486.64</v>
      </c>
    </row>
    <row r="2661" spans="1:22" hidden="1" x14ac:dyDescent="0.2">
      <c r="A2661" t="s">
        <v>17</v>
      </c>
      <c r="B2661" t="s">
        <v>25</v>
      </c>
      <c r="C2661" s="1">
        <v>42549</v>
      </c>
      <c r="D2661" t="s">
        <v>5192</v>
      </c>
      <c r="E2661">
        <v>13115026</v>
      </c>
      <c r="F2661" t="s">
        <v>5193</v>
      </c>
      <c r="G2661" s="4">
        <v>42564</v>
      </c>
      <c r="H2661" t="s">
        <v>21</v>
      </c>
      <c r="I2661" s="2">
        <v>340.1</v>
      </c>
      <c r="J2661">
        <v>0</v>
      </c>
      <c r="K2661" s="2">
        <v>340.1</v>
      </c>
      <c r="L2661" s="3">
        <v>1</v>
      </c>
      <c r="M2661" s="2">
        <v>340.1</v>
      </c>
      <c r="N2661" s="3">
        <f t="array" ref="N2661">$D$4</f>
        <v>3.55</v>
      </c>
      <c r="O2661" s="2">
        <f t="array" ref="O2661">IF(Tabela_padrão__GM_CONTAS_PAGAR_ABERTOS[[#This Row],[SIGLA_MOEDA]]="US$",Tabela_padrão__GM_CONTAS_PAGAR_ABERTOS[[#This Row],[VALOR_DOCUM]]*$D$4,Tabela_padrão__GM_CONTAS_PAGAR_ABERTOS[[#This Row],[SALDO_CONVERTIDO]])</f>
        <v>340.1</v>
      </c>
      <c r="P26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1" t="s">
        <v>28</v>
      </c>
      <c r="R2661" t="s">
        <v>5194</v>
      </c>
      <c r="S2661" s="1">
        <v>42557</v>
      </c>
      <c r="T2661" t="s">
        <v>5195</v>
      </c>
      <c r="U2661" s="3">
        <v>3.3934000000000002</v>
      </c>
      <c r="V2661" s="2">
        <f>Tabela_padrão__GM_CONTAS_PAGAR_ABERTOS[[#This Row],[PTAX DESEMB]]*Tabela_padrão__GM_CONTAS_PAGAR_ABERTOS[[#This Row],[VALOR_DOCUM]]</f>
        <v>1154.0953400000001</v>
      </c>
    </row>
    <row r="2662" spans="1:22" hidden="1" x14ac:dyDescent="0.2">
      <c r="A2662" t="s">
        <v>17</v>
      </c>
      <c r="B2662" t="s">
        <v>25</v>
      </c>
      <c r="C2662" s="1">
        <v>42557</v>
      </c>
      <c r="D2662" t="s">
        <v>1713</v>
      </c>
      <c r="E2662">
        <v>13115016</v>
      </c>
      <c r="F2662" t="s">
        <v>5196</v>
      </c>
      <c r="G2662" s="4">
        <v>42570</v>
      </c>
      <c r="H2662" t="s">
        <v>21</v>
      </c>
      <c r="I2662" s="2">
        <v>170</v>
      </c>
      <c r="J2662">
        <v>0</v>
      </c>
      <c r="K2662" s="2">
        <v>170</v>
      </c>
      <c r="L2662" s="3">
        <v>1</v>
      </c>
      <c r="M2662" s="2">
        <v>170</v>
      </c>
      <c r="N2662" s="3">
        <f t="array" ref="N2662">$D$4</f>
        <v>3.55</v>
      </c>
      <c r="O2662" s="2">
        <f t="array" ref="O2662">IF(Tabela_padrão__GM_CONTAS_PAGAR_ABERTOS[[#This Row],[SIGLA_MOEDA]]="US$",Tabela_padrão__GM_CONTAS_PAGAR_ABERTOS[[#This Row],[VALOR_DOCUM]]*$D$4,Tabela_padrão__GM_CONTAS_PAGAR_ABERTOS[[#This Row],[SALDO_CONVERTIDO]])</f>
        <v>170</v>
      </c>
      <c r="P26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2" t="s">
        <v>28</v>
      </c>
      <c r="R2662" t="s">
        <v>1632</v>
      </c>
      <c r="S2662" s="1">
        <v>42557</v>
      </c>
      <c r="T2662" t="s">
        <v>5197</v>
      </c>
      <c r="U2662" s="3">
        <v>3.2904</v>
      </c>
      <c r="V2662" s="2">
        <f>Tabela_padrão__GM_CONTAS_PAGAR_ABERTOS[[#This Row],[PTAX DESEMB]]*Tabela_padrão__GM_CONTAS_PAGAR_ABERTOS[[#This Row],[VALOR_DOCUM]]</f>
        <v>559.36800000000005</v>
      </c>
    </row>
    <row r="2663" spans="1:22" hidden="1" x14ac:dyDescent="0.2">
      <c r="A2663" t="s">
        <v>17</v>
      </c>
      <c r="B2663" t="s">
        <v>202</v>
      </c>
      <c r="C2663" s="1">
        <v>42538</v>
      </c>
      <c r="D2663" t="s">
        <v>5198</v>
      </c>
      <c r="E2663">
        <v>13115016</v>
      </c>
      <c r="F2663" t="s">
        <v>5199</v>
      </c>
      <c r="G2663" s="4">
        <v>42566</v>
      </c>
      <c r="H2663" t="s">
        <v>21</v>
      </c>
      <c r="I2663" s="2">
        <v>700</v>
      </c>
      <c r="J2663">
        <v>0</v>
      </c>
      <c r="K2663" s="2">
        <v>700</v>
      </c>
      <c r="L2663" s="3">
        <v>1</v>
      </c>
      <c r="M2663" s="2">
        <v>700</v>
      </c>
      <c r="N2663" s="3">
        <f t="array" ref="N2663">$D$4</f>
        <v>3.55</v>
      </c>
      <c r="O2663" s="2">
        <f t="array" ref="O2663">IF(Tabela_padrão__GM_CONTAS_PAGAR_ABERTOS[[#This Row],[SIGLA_MOEDA]]="US$",Tabela_padrão__GM_CONTAS_PAGAR_ABERTOS[[#This Row],[VALOR_DOCUM]]*$D$4,Tabela_padrão__GM_CONTAS_PAGAR_ABERTOS[[#This Row],[SALDO_CONVERTIDO]])</f>
        <v>700</v>
      </c>
      <c r="P26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3" t="s">
        <v>28</v>
      </c>
      <c r="R2663" t="s">
        <v>5200</v>
      </c>
      <c r="S2663" s="1">
        <v>42557</v>
      </c>
      <c r="T2663" t="s">
        <v>5201</v>
      </c>
      <c r="U2663" s="3">
        <v>3.4904000000000002</v>
      </c>
      <c r="V2663" s="2">
        <f>Tabela_padrão__GM_CONTAS_PAGAR_ABERTOS[[#This Row],[PTAX DESEMB]]*Tabela_padrão__GM_CONTAS_PAGAR_ABERTOS[[#This Row],[VALOR_DOCUM]]</f>
        <v>2443.2800000000002</v>
      </c>
    </row>
    <row r="2664" spans="1:22" hidden="1" x14ac:dyDescent="0.2">
      <c r="A2664" t="s">
        <v>17</v>
      </c>
      <c r="B2664" t="s">
        <v>202</v>
      </c>
      <c r="C2664" s="1">
        <v>42538</v>
      </c>
      <c r="D2664" t="s">
        <v>417</v>
      </c>
      <c r="E2664">
        <v>13115016</v>
      </c>
      <c r="F2664" t="s">
        <v>5202</v>
      </c>
      <c r="G2664" s="4">
        <v>42573</v>
      </c>
      <c r="H2664" t="s">
        <v>21</v>
      </c>
      <c r="I2664" s="2">
        <v>173.42</v>
      </c>
      <c r="J2664">
        <v>0</v>
      </c>
      <c r="K2664" s="2">
        <v>173.42</v>
      </c>
      <c r="L2664" s="3">
        <v>1</v>
      </c>
      <c r="M2664" s="2">
        <v>173.42</v>
      </c>
      <c r="N2664" s="3">
        <f t="array" ref="N2664">$D$4</f>
        <v>3.55</v>
      </c>
      <c r="O2664" s="2">
        <f t="array" ref="O2664">IF(Tabela_padrão__GM_CONTAS_PAGAR_ABERTOS[[#This Row],[SIGLA_MOEDA]]="US$",Tabela_padrão__GM_CONTAS_PAGAR_ABERTOS[[#This Row],[VALOR_DOCUM]]*$D$4,Tabela_padrão__GM_CONTAS_PAGAR_ABERTOS[[#This Row],[SALDO_CONVERTIDO]])</f>
        <v>173.42</v>
      </c>
      <c r="P26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4" t="s">
        <v>28</v>
      </c>
      <c r="R2664" t="s">
        <v>806</v>
      </c>
      <c r="S2664" s="1">
        <v>42557</v>
      </c>
      <c r="T2664" t="s">
        <v>5203</v>
      </c>
      <c r="U2664" s="3">
        <v>3.4904000000000002</v>
      </c>
      <c r="V2664" s="2">
        <f>Tabela_padrão__GM_CONTAS_PAGAR_ABERTOS[[#This Row],[PTAX DESEMB]]*Tabela_padrão__GM_CONTAS_PAGAR_ABERTOS[[#This Row],[VALOR_DOCUM]]</f>
        <v>605.30516799999998</v>
      </c>
    </row>
    <row r="2665" spans="1:22" hidden="1" x14ac:dyDescent="0.2">
      <c r="A2665" t="s">
        <v>709</v>
      </c>
      <c r="B2665" t="s">
        <v>710</v>
      </c>
      <c r="C2665" s="1">
        <v>42555</v>
      </c>
      <c r="D2665" t="s">
        <v>3085</v>
      </c>
      <c r="E2665">
        <v>13115001</v>
      </c>
      <c r="F2665" t="s">
        <v>5204</v>
      </c>
      <c r="G2665" s="4">
        <v>42564</v>
      </c>
      <c r="H2665" t="s">
        <v>21</v>
      </c>
      <c r="I2665" s="2">
        <v>88.4</v>
      </c>
      <c r="J2665">
        <v>0</v>
      </c>
      <c r="K2665" s="2">
        <v>88.4</v>
      </c>
      <c r="L2665" s="3">
        <v>1</v>
      </c>
      <c r="M2665" s="2">
        <v>88.4</v>
      </c>
      <c r="N2665" s="3">
        <f t="array" ref="N2665">$D$4</f>
        <v>3.55</v>
      </c>
      <c r="O2665" s="2">
        <f t="array" ref="O2665">IF(Tabela_padrão__GM_CONTAS_PAGAR_ABERTOS[[#This Row],[SIGLA_MOEDA]]="US$",Tabela_padrão__GM_CONTAS_PAGAR_ABERTOS[[#This Row],[VALOR_DOCUM]]*$D$4,Tabela_padrão__GM_CONTAS_PAGAR_ABERTOS[[#This Row],[SALDO_CONVERTIDO]])</f>
        <v>88.4</v>
      </c>
      <c r="P26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5" t="s">
        <v>28</v>
      </c>
      <c r="R2665" t="s">
        <v>3087</v>
      </c>
      <c r="S2665" s="1">
        <v>42557</v>
      </c>
      <c r="T2665" t="s">
        <v>5205</v>
      </c>
      <c r="U2665" s="3">
        <v>3.2298</v>
      </c>
      <c r="V2665" s="2">
        <f>Tabela_padrão__GM_CONTAS_PAGAR_ABERTOS[[#This Row],[PTAX DESEMB]]*Tabela_padrão__GM_CONTAS_PAGAR_ABERTOS[[#This Row],[VALOR_DOCUM]]</f>
        <v>285.51432</v>
      </c>
    </row>
    <row r="2666" spans="1:22" hidden="1" x14ac:dyDescent="0.2">
      <c r="A2666" t="s">
        <v>17</v>
      </c>
      <c r="B2666" t="s">
        <v>25</v>
      </c>
      <c r="C2666" s="1">
        <v>42556</v>
      </c>
      <c r="D2666" t="s">
        <v>684</v>
      </c>
      <c r="E2666">
        <v>13115026</v>
      </c>
      <c r="F2666" t="s">
        <v>5206</v>
      </c>
      <c r="G2666" s="4">
        <v>42583</v>
      </c>
      <c r="H2666" t="s">
        <v>21</v>
      </c>
      <c r="I2666" s="2">
        <v>3800</v>
      </c>
      <c r="J2666">
        <v>0</v>
      </c>
      <c r="K2666" s="2">
        <v>3800</v>
      </c>
      <c r="L2666" s="3">
        <v>1</v>
      </c>
      <c r="M2666" s="2">
        <v>3800</v>
      </c>
      <c r="N2666" s="3">
        <f t="array" ref="N2666">$D$4</f>
        <v>3.55</v>
      </c>
      <c r="O2666" s="2">
        <f t="array" ref="O2666">IF(Tabela_padrão__GM_CONTAS_PAGAR_ABERTOS[[#This Row],[SIGLA_MOEDA]]="US$",Tabela_padrão__GM_CONTAS_PAGAR_ABERTOS[[#This Row],[VALOR_DOCUM]]*$D$4,Tabela_padrão__GM_CONTAS_PAGAR_ABERTOS[[#This Row],[SALDO_CONVERTIDO]])</f>
        <v>3800</v>
      </c>
      <c r="P26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6" t="s">
        <v>28</v>
      </c>
      <c r="R2666" t="s">
        <v>3102</v>
      </c>
      <c r="S2666" s="1">
        <v>42557</v>
      </c>
      <c r="T2666" t="s">
        <v>5207</v>
      </c>
      <c r="U2666" s="3">
        <v>3.2480000000000002</v>
      </c>
      <c r="V2666" s="2">
        <f>Tabela_padrão__GM_CONTAS_PAGAR_ABERTOS[[#This Row],[PTAX DESEMB]]*Tabela_padrão__GM_CONTAS_PAGAR_ABERTOS[[#This Row],[VALOR_DOCUM]]</f>
        <v>12342.400000000001</v>
      </c>
    </row>
    <row r="2667" spans="1:22" hidden="1" x14ac:dyDescent="0.2">
      <c r="A2667" t="s">
        <v>17</v>
      </c>
      <c r="B2667" t="s">
        <v>25</v>
      </c>
      <c r="C2667" s="1">
        <v>42556</v>
      </c>
      <c r="D2667" t="s">
        <v>3184</v>
      </c>
      <c r="E2667">
        <v>13115016</v>
      </c>
      <c r="F2667" t="s">
        <v>5208</v>
      </c>
      <c r="G2667" s="4">
        <v>42566</v>
      </c>
      <c r="H2667" t="s">
        <v>21</v>
      </c>
      <c r="I2667" s="2">
        <v>1181.6199999999999</v>
      </c>
      <c r="J2667">
        <v>0</v>
      </c>
      <c r="K2667" s="2">
        <v>1181.6199999999999</v>
      </c>
      <c r="L2667" s="3">
        <v>1</v>
      </c>
      <c r="M2667" s="2">
        <v>1181.6199999999999</v>
      </c>
      <c r="N2667" s="3">
        <f t="array" ref="N2667">$D$4</f>
        <v>3.55</v>
      </c>
      <c r="O2667" s="2">
        <f t="array" ref="O2667">IF(Tabela_padrão__GM_CONTAS_PAGAR_ABERTOS[[#This Row],[SIGLA_MOEDA]]="US$",Tabela_padrão__GM_CONTAS_PAGAR_ABERTOS[[#This Row],[VALOR_DOCUM]]*$D$4,Tabela_padrão__GM_CONTAS_PAGAR_ABERTOS[[#This Row],[SALDO_CONVERTIDO]])</f>
        <v>1181.6199999999999</v>
      </c>
      <c r="P26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7" t="s">
        <v>28</v>
      </c>
      <c r="R2667" t="s">
        <v>5209</v>
      </c>
      <c r="S2667" s="1">
        <v>42557</v>
      </c>
      <c r="T2667" t="s">
        <v>5210</v>
      </c>
      <c r="U2667" s="3">
        <v>3.2480000000000002</v>
      </c>
      <c r="V2667" s="2">
        <f>Tabela_padrão__GM_CONTAS_PAGAR_ABERTOS[[#This Row],[PTAX DESEMB]]*Tabela_padrão__GM_CONTAS_PAGAR_ABERTOS[[#This Row],[VALOR_DOCUM]]</f>
        <v>3837.9017599999997</v>
      </c>
    </row>
    <row r="2668" spans="1:22" hidden="1" x14ac:dyDescent="0.2">
      <c r="A2668" t="s">
        <v>17</v>
      </c>
      <c r="B2668" t="s">
        <v>25</v>
      </c>
      <c r="C2668" s="1">
        <v>42556</v>
      </c>
      <c r="D2668" t="s">
        <v>892</v>
      </c>
      <c r="E2668">
        <v>13115016</v>
      </c>
      <c r="F2668" t="s">
        <v>5211</v>
      </c>
      <c r="G2668" s="4">
        <v>42566</v>
      </c>
      <c r="H2668" t="s">
        <v>21</v>
      </c>
      <c r="I2668" s="2">
        <v>130</v>
      </c>
      <c r="J2668">
        <v>0</v>
      </c>
      <c r="K2668" s="2">
        <v>130</v>
      </c>
      <c r="L2668" s="3">
        <v>1</v>
      </c>
      <c r="M2668" s="2">
        <v>130</v>
      </c>
      <c r="N2668" s="3">
        <f t="array" ref="N2668">$D$4</f>
        <v>3.55</v>
      </c>
      <c r="O2668" s="2">
        <f t="array" ref="O2668">IF(Tabela_padrão__GM_CONTAS_PAGAR_ABERTOS[[#This Row],[SIGLA_MOEDA]]="US$",Tabela_padrão__GM_CONTAS_PAGAR_ABERTOS[[#This Row],[VALOR_DOCUM]]*$D$4,Tabela_padrão__GM_CONTAS_PAGAR_ABERTOS[[#This Row],[SALDO_CONVERTIDO]])</f>
        <v>130</v>
      </c>
      <c r="P26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8" t="s">
        <v>28</v>
      </c>
      <c r="R2668" t="s">
        <v>5212</v>
      </c>
      <c r="S2668" s="1">
        <v>42557</v>
      </c>
      <c r="T2668" t="s">
        <v>5213</v>
      </c>
      <c r="U2668" s="3">
        <v>3.2480000000000002</v>
      </c>
      <c r="V2668" s="2">
        <f>Tabela_padrão__GM_CONTAS_PAGAR_ABERTOS[[#This Row],[PTAX DESEMB]]*Tabela_padrão__GM_CONTAS_PAGAR_ABERTOS[[#This Row],[VALOR_DOCUM]]</f>
        <v>422.24</v>
      </c>
    </row>
    <row r="2669" spans="1:22" hidden="1" x14ac:dyDescent="0.2">
      <c r="A2669" t="s">
        <v>17</v>
      </c>
      <c r="B2669" t="s">
        <v>25</v>
      </c>
      <c r="C2669" s="1">
        <v>42555</v>
      </c>
      <c r="D2669" t="s">
        <v>892</v>
      </c>
      <c r="E2669">
        <v>13115016</v>
      </c>
      <c r="F2669" t="s">
        <v>5214</v>
      </c>
      <c r="G2669" s="4">
        <v>42566</v>
      </c>
      <c r="H2669" t="s">
        <v>21</v>
      </c>
      <c r="I2669" s="2">
        <v>155</v>
      </c>
      <c r="J2669">
        <v>0</v>
      </c>
      <c r="K2669" s="2">
        <v>155</v>
      </c>
      <c r="L2669" s="3">
        <v>1</v>
      </c>
      <c r="M2669" s="2">
        <v>155</v>
      </c>
      <c r="N2669" s="3">
        <f t="array" ref="N2669">$D$4</f>
        <v>3.55</v>
      </c>
      <c r="O2669" s="2">
        <f t="array" ref="O2669">IF(Tabela_padrão__GM_CONTAS_PAGAR_ABERTOS[[#This Row],[SIGLA_MOEDA]]="US$",Tabela_padrão__GM_CONTAS_PAGAR_ABERTOS[[#This Row],[VALOR_DOCUM]]*$D$4,Tabela_padrão__GM_CONTAS_PAGAR_ABERTOS[[#This Row],[SALDO_CONVERTIDO]])</f>
        <v>155</v>
      </c>
      <c r="P26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69" t="s">
        <v>28</v>
      </c>
      <c r="R2669" t="s">
        <v>2371</v>
      </c>
      <c r="S2669" s="1">
        <v>42557</v>
      </c>
      <c r="T2669" t="s">
        <v>5215</v>
      </c>
      <c r="U2669" s="3">
        <v>3.2298</v>
      </c>
      <c r="V2669" s="2">
        <f>Tabela_padrão__GM_CONTAS_PAGAR_ABERTOS[[#This Row],[PTAX DESEMB]]*Tabela_padrão__GM_CONTAS_PAGAR_ABERTOS[[#This Row],[VALOR_DOCUM]]</f>
        <v>500.61900000000003</v>
      </c>
    </row>
    <row r="2670" spans="1:22" hidden="1" x14ac:dyDescent="0.2">
      <c r="A2670" t="s">
        <v>17</v>
      </c>
      <c r="B2670" t="s">
        <v>25</v>
      </c>
      <c r="C2670" s="1">
        <v>42555</v>
      </c>
      <c r="D2670" t="s">
        <v>1006</v>
      </c>
      <c r="E2670">
        <v>13115016</v>
      </c>
      <c r="F2670" t="s">
        <v>5216</v>
      </c>
      <c r="G2670" s="4">
        <v>42566</v>
      </c>
      <c r="H2670" t="s">
        <v>21</v>
      </c>
      <c r="I2670" s="2">
        <v>1169.96</v>
      </c>
      <c r="J2670">
        <v>0</v>
      </c>
      <c r="K2670" s="2">
        <v>1169.96</v>
      </c>
      <c r="L2670" s="3">
        <v>1</v>
      </c>
      <c r="M2670" s="2">
        <v>1169.96</v>
      </c>
      <c r="N2670" s="3">
        <f t="array" ref="N2670">$D$4</f>
        <v>3.55</v>
      </c>
      <c r="O2670" s="2">
        <f t="array" ref="O2670">IF(Tabela_padrão__GM_CONTAS_PAGAR_ABERTOS[[#This Row],[SIGLA_MOEDA]]="US$",Tabela_padrão__GM_CONTAS_PAGAR_ABERTOS[[#This Row],[VALOR_DOCUM]]*$D$4,Tabela_padrão__GM_CONTAS_PAGAR_ABERTOS[[#This Row],[SALDO_CONVERTIDO]])</f>
        <v>1169.96</v>
      </c>
      <c r="P26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0" t="s">
        <v>28</v>
      </c>
      <c r="R2670" t="s">
        <v>5217</v>
      </c>
      <c r="S2670" s="1">
        <v>42557</v>
      </c>
      <c r="T2670" t="s">
        <v>5218</v>
      </c>
      <c r="U2670" s="3">
        <v>3.2298</v>
      </c>
      <c r="V2670" s="2">
        <f>Tabela_padrão__GM_CONTAS_PAGAR_ABERTOS[[#This Row],[PTAX DESEMB]]*Tabela_padrão__GM_CONTAS_PAGAR_ABERTOS[[#This Row],[VALOR_DOCUM]]</f>
        <v>3778.7368080000001</v>
      </c>
    </row>
    <row r="2671" spans="1:22" hidden="1" x14ac:dyDescent="0.2">
      <c r="A2671" t="s">
        <v>17</v>
      </c>
      <c r="B2671" t="s">
        <v>202</v>
      </c>
      <c r="C2671" s="1">
        <v>42555</v>
      </c>
      <c r="D2671" t="s">
        <v>3122</v>
      </c>
      <c r="E2671">
        <v>13115016</v>
      </c>
      <c r="F2671" t="s">
        <v>3123</v>
      </c>
      <c r="G2671" s="4">
        <v>42594</v>
      </c>
      <c r="H2671" t="s">
        <v>21</v>
      </c>
      <c r="I2671" s="2">
        <v>743.45</v>
      </c>
      <c r="K2671" s="2">
        <v>743.45</v>
      </c>
      <c r="L2671" s="3">
        <v>1</v>
      </c>
      <c r="M2671" s="2">
        <v>743.45</v>
      </c>
      <c r="N2671" s="3">
        <f t="array" ref="N2671">$D$4</f>
        <v>3.55</v>
      </c>
      <c r="O2671" s="2">
        <f t="array" ref="O2671">IF(Tabela_padrão__GM_CONTAS_PAGAR_ABERTOS[[#This Row],[SIGLA_MOEDA]]="US$",Tabela_padrão__GM_CONTAS_PAGAR_ABERTOS[[#This Row],[VALOR_DOCUM]]*$D$4,Tabela_padrão__GM_CONTAS_PAGAR_ABERTOS[[#This Row],[SALDO_CONVERTIDO]])</f>
        <v>743.45</v>
      </c>
      <c r="P26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1" t="s">
        <v>28</v>
      </c>
      <c r="R2671" t="s">
        <v>1643</v>
      </c>
      <c r="S2671" s="1">
        <v>42557</v>
      </c>
      <c r="T2671" t="s">
        <v>5219</v>
      </c>
      <c r="U2671" s="3">
        <v>3.2298</v>
      </c>
      <c r="V2671" s="2">
        <f>Tabela_padrão__GM_CONTAS_PAGAR_ABERTOS[[#This Row],[PTAX DESEMB]]*Tabela_padrão__GM_CONTAS_PAGAR_ABERTOS[[#This Row],[VALOR_DOCUM]]</f>
        <v>2401.19481</v>
      </c>
    </row>
    <row r="2672" spans="1:22" hidden="1" x14ac:dyDescent="0.2">
      <c r="A2672" t="s">
        <v>17</v>
      </c>
      <c r="B2672" t="s">
        <v>202</v>
      </c>
      <c r="C2672" s="1">
        <v>42536</v>
      </c>
      <c r="D2672" t="s">
        <v>779</v>
      </c>
      <c r="E2672">
        <v>13115016</v>
      </c>
      <c r="F2672" t="s">
        <v>5220</v>
      </c>
      <c r="G2672" s="4">
        <v>42558</v>
      </c>
      <c r="H2672" t="s">
        <v>21</v>
      </c>
      <c r="I2672" s="2">
        <v>173.27</v>
      </c>
      <c r="J2672">
        <v>0</v>
      </c>
      <c r="K2672" s="2">
        <v>173.27</v>
      </c>
      <c r="L2672" s="3">
        <v>1</v>
      </c>
      <c r="M2672" s="2">
        <v>173.27</v>
      </c>
      <c r="N2672" s="3">
        <f t="array" ref="N2672">$D$4</f>
        <v>3.55</v>
      </c>
      <c r="O2672" s="2">
        <f t="array" ref="O2672">IF(Tabela_padrão__GM_CONTAS_PAGAR_ABERTOS[[#This Row],[SIGLA_MOEDA]]="US$",Tabela_padrão__GM_CONTAS_PAGAR_ABERTOS[[#This Row],[VALOR_DOCUM]]*$D$4,Tabela_padrão__GM_CONTAS_PAGAR_ABERTOS[[#This Row],[SALDO_CONVERTIDO]])</f>
        <v>173.27</v>
      </c>
      <c r="P26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2" t="s">
        <v>28</v>
      </c>
      <c r="R2672" t="s">
        <v>806</v>
      </c>
      <c r="S2672" s="1">
        <v>42557</v>
      </c>
      <c r="T2672" t="s">
        <v>5221</v>
      </c>
      <c r="U2672" s="3">
        <v>3.4839000000000002</v>
      </c>
      <c r="V2672" s="2">
        <f>Tabela_padrão__GM_CONTAS_PAGAR_ABERTOS[[#This Row],[PTAX DESEMB]]*Tabela_padrão__GM_CONTAS_PAGAR_ABERTOS[[#This Row],[VALOR_DOCUM]]</f>
        <v>603.6553530000001</v>
      </c>
    </row>
    <row r="2673" spans="1:22" hidden="1" x14ac:dyDescent="0.2">
      <c r="A2673" t="s">
        <v>17</v>
      </c>
      <c r="B2673" t="s">
        <v>18</v>
      </c>
      <c r="C2673" s="1">
        <v>42543</v>
      </c>
      <c r="D2673" t="s">
        <v>668</v>
      </c>
      <c r="E2673">
        <v>19105025</v>
      </c>
      <c r="F2673" t="s">
        <v>5222</v>
      </c>
      <c r="G2673" s="4">
        <v>42605</v>
      </c>
      <c r="H2673" t="s">
        <v>21</v>
      </c>
      <c r="I2673" s="2">
        <v>6216.87</v>
      </c>
      <c r="K2673" s="2">
        <v>6216.87</v>
      </c>
      <c r="L2673" s="3">
        <v>1</v>
      </c>
      <c r="M2673" s="2">
        <v>6216.87</v>
      </c>
      <c r="N2673" s="3">
        <f t="array" ref="N2673">$D$4</f>
        <v>3.55</v>
      </c>
      <c r="O2673" s="2">
        <f t="array" ref="O2673">IF(Tabela_padrão__GM_CONTAS_PAGAR_ABERTOS[[#This Row],[SIGLA_MOEDA]]="US$",Tabela_padrão__GM_CONTAS_PAGAR_ABERTOS[[#This Row],[VALOR_DOCUM]]*$D$4,Tabela_padrão__GM_CONTAS_PAGAR_ABERTOS[[#This Row],[SALDO_CONVERTIDO]])</f>
        <v>6216.87</v>
      </c>
      <c r="P26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3" t="s">
        <v>727</v>
      </c>
      <c r="R2673" t="s">
        <v>5223</v>
      </c>
      <c r="S2673" s="1">
        <v>42557</v>
      </c>
      <c r="T2673" t="s">
        <v>5224</v>
      </c>
      <c r="U2673" s="3">
        <v>3.3896999999999999</v>
      </c>
      <c r="V2673" s="2">
        <f>Tabela_padrão__GM_CONTAS_PAGAR_ABERTOS[[#This Row],[PTAX DESEMB]]*Tabela_padrão__GM_CONTAS_PAGAR_ABERTOS[[#This Row],[VALOR_DOCUM]]</f>
        <v>21073.324238999998</v>
      </c>
    </row>
    <row r="2674" spans="1:22" hidden="1" x14ac:dyDescent="0.2">
      <c r="A2674" t="s">
        <v>17</v>
      </c>
      <c r="B2674" t="s">
        <v>25</v>
      </c>
      <c r="C2674" s="1">
        <v>42552</v>
      </c>
      <c r="D2674" t="s">
        <v>735</v>
      </c>
      <c r="E2674">
        <v>13108011</v>
      </c>
      <c r="F2674" t="s">
        <v>5225</v>
      </c>
      <c r="G2674" s="4">
        <v>42571</v>
      </c>
      <c r="H2674" t="s">
        <v>21</v>
      </c>
      <c r="I2674" s="2">
        <v>15619.93</v>
      </c>
      <c r="J2674">
        <v>0</v>
      </c>
      <c r="K2674" s="2">
        <v>15619.93</v>
      </c>
      <c r="L2674" s="3">
        <v>1</v>
      </c>
      <c r="M2674" s="2">
        <v>15619.93</v>
      </c>
      <c r="N2674" s="3">
        <f t="array" ref="N2674">$D$4</f>
        <v>3.55</v>
      </c>
      <c r="O2674" s="2">
        <f t="array" ref="O2674">IF(Tabela_padrão__GM_CONTAS_PAGAR_ABERTOS[[#This Row],[SIGLA_MOEDA]]="US$",Tabela_padrão__GM_CONTAS_PAGAR_ABERTOS[[#This Row],[VALOR_DOCUM]]*$D$4,Tabela_padrão__GM_CONTAS_PAGAR_ABERTOS[[#This Row],[SALDO_CONVERTIDO]])</f>
        <v>15619.93</v>
      </c>
      <c r="P26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4" t="s">
        <v>737</v>
      </c>
      <c r="R2674" t="s">
        <v>5226</v>
      </c>
      <c r="S2674" s="1">
        <v>42557</v>
      </c>
      <c r="T2674" t="s">
        <v>5227</v>
      </c>
      <c r="U2674" s="3">
        <v>3.2098</v>
      </c>
      <c r="V2674" s="2">
        <f>Tabela_padrão__GM_CONTAS_PAGAR_ABERTOS[[#This Row],[PTAX DESEMB]]*Tabela_padrão__GM_CONTAS_PAGAR_ABERTOS[[#This Row],[VALOR_DOCUM]]</f>
        <v>50136.851314</v>
      </c>
    </row>
    <row r="2675" spans="1:22" hidden="1" x14ac:dyDescent="0.2">
      <c r="A2675" t="s">
        <v>17</v>
      </c>
      <c r="B2675" t="s">
        <v>323</v>
      </c>
      <c r="C2675" s="1">
        <v>42552</v>
      </c>
      <c r="D2675" t="s">
        <v>735</v>
      </c>
      <c r="E2675">
        <v>13108011</v>
      </c>
      <c r="F2675" t="s">
        <v>5228</v>
      </c>
      <c r="G2675" s="4">
        <v>42571</v>
      </c>
      <c r="H2675" t="s">
        <v>21</v>
      </c>
      <c r="I2675" s="2">
        <v>2837.63</v>
      </c>
      <c r="J2675">
        <v>0</v>
      </c>
      <c r="K2675" s="2">
        <v>2837.63</v>
      </c>
      <c r="L2675" s="3">
        <v>1</v>
      </c>
      <c r="M2675" s="2">
        <v>2837.63</v>
      </c>
      <c r="N2675" s="3">
        <f t="array" ref="N2675">$D$4</f>
        <v>3.55</v>
      </c>
      <c r="O2675" s="2">
        <f t="array" ref="O2675">IF(Tabela_padrão__GM_CONTAS_PAGAR_ABERTOS[[#This Row],[SIGLA_MOEDA]]="US$",Tabela_padrão__GM_CONTAS_PAGAR_ABERTOS[[#This Row],[VALOR_DOCUM]]*$D$4,Tabela_padrão__GM_CONTAS_PAGAR_ABERTOS[[#This Row],[SALDO_CONVERTIDO]])</f>
        <v>2837.63</v>
      </c>
      <c r="P26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5" t="s">
        <v>737</v>
      </c>
      <c r="R2675" t="s">
        <v>5229</v>
      </c>
      <c r="S2675" s="1">
        <v>42557</v>
      </c>
      <c r="T2675" t="s">
        <v>5230</v>
      </c>
      <c r="U2675" s="3">
        <v>3.2098</v>
      </c>
      <c r="V2675" s="2">
        <f>Tabela_padrão__GM_CONTAS_PAGAR_ABERTOS[[#This Row],[PTAX DESEMB]]*Tabela_padrão__GM_CONTAS_PAGAR_ABERTOS[[#This Row],[VALOR_DOCUM]]</f>
        <v>9108.2247740000003</v>
      </c>
    </row>
    <row r="2676" spans="1:22" hidden="1" x14ac:dyDescent="0.2">
      <c r="A2676" t="s">
        <v>17</v>
      </c>
      <c r="B2676" t="s">
        <v>385</v>
      </c>
      <c r="C2676" s="1">
        <v>42557</v>
      </c>
      <c r="D2676" t="s">
        <v>587</v>
      </c>
      <c r="E2676">
        <v>13115016</v>
      </c>
      <c r="F2676" t="s">
        <v>740</v>
      </c>
      <c r="G2676" s="4">
        <v>42669</v>
      </c>
      <c r="H2676" t="s">
        <v>21</v>
      </c>
      <c r="I2676" s="2">
        <v>4227.96</v>
      </c>
      <c r="K2676" s="2">
        <v>4227.96</v>
      </c>
      <c r="L2676" s="3">
        <v>1</v>
      </c>
      <c r="M2676" s="2">
        <v>4227.96</v>
      </c>
      <c r="N2676" s="3">
        <f t="array" ref="N2676">$D$4</f>
        <v>3.55</v>
      </c>
      <c r="O2676" s="2">
        <f t="array" ref="O2676">IF(Tabela_padrão__GM_CONTAS_PAGAR_ABERTOS[[#This Row],[SIGLA_MOEDA]]="US$",Tabela_padrão__GM_CONTAS_PAGAR_ABERTOS[[#This Row],[VALOR_DOCUM]]*$D$4,Tabela_padrão__GM_CONTAS_PAGAR_ABERTOS[[#This Row],[SALDO_CONVERTIDO]])</f>
        <v>4227.96</v>
      </c>
      <c r="P26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6" t="s">
        <v>28</v>
      </c>
      <c r="R2676" t="s">
        <v>741</v>
      </c>
      <c r="S2676" s="1">
        <v>42557</v>
      </c>
      <c r="T2676" t="s">
        <v>5231</v>
      </c>
      <c r="U2676" s="3">
        <v>3.2904</v>
      </c>
      <c r="V2676" s="2">
        <f>Tabela_padrão__GM_CONTAS_PAGAR_ABERTOS[[#This Row],[PTAX DESEMB]]*Tabela_padrão__GM_CONTAS_PAGAR_ABERTOS[[#This Row],[VALOR_DOCUM]]</f>
        <v>13911.679584</v>
      </c>
    </row>
    <row r="2677" spans="1:22" hidden="1" x14ac:dyDescent="0.2">
      <c r="A2677" t="s">
        <v>17</v>
      </c>
      <c r="B2677" t="s">
        <v>25</v>
      </c>
      <c r="C2677" s="1">
        <v>42550</v>
      </c>
      <c r="D2677" t="s">
        <v>746</v>
      </c>
      <c r="E2677">
        <v>13115006</v>
      </c>
      <c r="F2677" t="s">
        <v>5232</v>
      </c>
      <c r="G2677" s="4">
        <v>42569</v>
      </c>
      <c r="H2677" t="s">
        <v>21</v>
      </c>
      <c r="I2677" s="2">
        <v>1804.58</v>
      </c>
      <c r="J2677">
        <v>0</v>
      </c>
      <c r="K2677" s="2">
        <v>1804.58</v>
      </c>
      <c r="L2677" s="3">
        <v>1</v>
      </c>
      <c r="M2677" s="2">
        <v>1804.58</v>
      </c>
      <c r="N2677" s="3">
        <f t="array" ref="N2677">$D$4</f>
        <v>3.55</v>
      </c>
      <c r="O2677" s="2">
        <f t="array" ref="O2677">IF(Tabela_padrão__GM_CONTAS_PAGAR_ABERTOS[[#This Row],[SIGLA_MOEDA]]="US$",Tabela_padrão__GM_CONTAS_PAGAR_ABERTOS[[#This Row],[VALOR_DOCUM]]*$D$4,Tabela_padrão__GM_CONTAS_PAGAR_ABERTOS[[#This Row],[SALDO_CONVERTIDO]])</f>
        <v>1804.58</v>
      </c>
      <c r="P26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7" t="s">
        <v>28</v>
      </c>
      <c r="R2677" t="s">
        <v>5233</v>
      </c>
      <c r="S2677" s="1">
        <v>42557</v>
      </c>
      <c r="T2677" t="s">
        <v>5234</v>
      </c>
      <c r="U2677" s="3">
        <v>3.3267000000000002</v>
      </c>
      <c r="V2677" s="2">
        <f>Tabela_padrão__GM_CONTAS_PAGAR_ABERTOS[[#This Row],[PTAX DESEMB]]*Tabela_padrão__GM_CONTAS_PAGAR_ABERTOS[[#This Row],[VALOR_DOCUM]]</f>
        <v>6003.2962859999998</v>
      </c>
    </row>
    <row r="2678" spans="1:22" hidden="1" x14ac:dyDescent="0.2">
      <c r="A2678" t="s">
        <v>17</v>
      </c>
      <c r="B2678" t="s">
        <v>160</v>
      </c>
      <c r="C2678" s="1">
        <v>42550</v>
      </c>
      <c r="D2678" t="s">
        <v>746</v>
      </c>
      <c r="E2678">
        <v>13115006</v>
      </c>
      <c r="F2678" t="s">
        <v>5235</v>
      </c>
      <c r="G2678" s="4">
        <v>42569</v>
      </c>
      <c r="H2678" t="s">
        <v>21</v>
      </c>
      <c r="I2678" s="2">
        <v>317.73</v>
      </c>
      <c r="J2678">
        <v>0</v>
      </c>
      <c r="K2678" s="2">
        <v>317.73</v>
      </c>
      <c r="L2678" s="3">
        <v>1</v>
      </c>
      <c r="M2678" s="2">
        <v>317.73</v>
      </c>
      <c r="N2678" s="3">
        <f t="array" ref="N2678">$D$4</f>
        <v>3.55</v>
      </c>
      <c r="O2678" s="2">
        <f t="array" ref="O2678">IF(Tabela_padrão__GM_CONTAS_PAGAR_ABERTOS[[#This Row],[SIGLA_MOEDA]]="US$",Tabela_padrão__GM_CONTAS_PAGAR_ABERTOS[[#This Row],[VALOR_DOCUM]]*$D$4,Tabela_padrão__GM_CONTAS_PAGAR_ABERTOS[[#This Row],[SALDO_CONVERTIDO]])</f>
        <v>317.73</v>
      </c>
      <c r="P26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8" t="s">
        <v>28</v>
      </c>
      <c r="R2678" t="s">
        <v>5236</v>
      </c>
      <c r="S2678" s="1">
        <v>42557</v>
      </c>
      <c r="T2678" t="s">
        <v>5237</v>
      </c>
      <c r="U2678" s="3">
        <v>3.3267000000000002</v>
      </c>
      <c r="V2678" s="2">
        <f>Tabela_padrão__GM_CONTAS_PAGAR_ABERTOS[[#This Row],[PTAX DESEMB]]*Tabela_padrão__GM_CONTAS_PAGAR_ABERTOS[[#This Row],[VALOR_DOCUM]]</f>
        <v>1056.9923910000002</v>
      </c>
    </row>
    <row r="2679" spans="1:22" hidden="1" x14ac:dyDescent="0.2">
      <c r="A2679" t="s">
        <v>17</v>
      </c>
      <c r="B2679" t="s">
        <v>390</v>
      </c>
      <c r="C2679" s="1">
        <v>42538</v>
      </c>
      <c r="D2679" t="s">
        <v>2422</v>
      </c>
      <c r="E2679">
        <v>13115016</v>
      </c>
      <c r="F2679" t="s">
        <v>5238</v>
      </c>
      <c r="G2679" s="4">
        <v>42565</v>
      </c>
      <c r="H2679" t="s">
        <v>21</v>
      </c>
      <c r="I2679" s="2">
        <v>295</v>
      </c>
      <c r="J2679">
        <v>0</v>
      </c>
      <c r="K2679" s="2">
        <v>295</v>
      </c>
      <c r="L2679" s="3">
        <v>1</v>
      </c>
      <c r="M2679" s="2">
        <v>295</v>
      </c>
      <c r="N2679" s="3">
        <f t="array" ref="N2679">$D$4</f>
        <v>3.55</v>
      </c>
      <c r="O2679" s="2">
        <f t="array" ref="O2679">IF(Tabela_padrão__GM_CONTAS_PAGAR_ABERTOS[[#This Row],[SIGLA_MOEDA]]="US$",Tabela_padrão__GM_CONTAS_PAGAR_ABERTOS[[#This Row],[VALOR_DOCUM]]*$D$4,Tabela_padrão__GM_CONTAS_PAGAR_ABERTOS[[#This Row],[SALDO_CONVERTIDO]])</f>
        <v>295</v>
      </c>
      <c r="P26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79" t="s">
        <v>28</v>
      </c>
      <c r="R2679" t="s">
        <v>925</v>
      </c>
      <c r="S2679" s="1">
        <v>42557</v>
      </c>
      <c r="T2679" t="s">
        <v>5239</v>
      </c>
      <c r="U2679" s="3">
        <v>3.4904000000000002</v>
      </c>
      <c r="V2679" s="2">
        <f>Tabela_padrão__GM_CONTAS_PAGAR_ABERTOS[[#This Row],[PTAX DESEMB]]*Tabela_padrão__GM_CONTAS_PAGAR_ABERTOS[[#This Row],[VALOR_DOCUM]]</f>
        <v>1029.6680000000001</v>
      </c>
    </row>
    <row r="2680" spans="1:22" hidden="1" x14ac:dyDescent="0.2">
      <c r="A2680" t="s">
        <v>709</v>
      </c>
      <c r="B2680" t="s">
        <v>710</v>
      </c>
      <c r="C2680" s="1">
        <v>42538</v>
      </c>
      <c r="D2680" t="s">
        <v>3320</v>
      </c>
      <c r="E2680">
        <v>13115016</v>
      </c>
      <c r="F2680" t="s">
        <v>5240</v>
      </c>
      <c r="G2680" s="4">
        <v>42565</v>
      </c>
      <c r="H2680" t="s">
        <v>21</v>
      </c>
      <c r="I2680" s="2">
        <v>960</v>
      </c>
      <c r="J2680">
        <v>0</v>
      </c>
      <c r="K2680" s="2">
        <v>960</v>
      </c>
      <c r="L2680" s="3">
        <v>1</v>
      </c>
      <c r="M2680" s="2">
        <v>960</v>
      </c>
      <c r="N2680" s="3">
        <f t="array" ref="N2680">$D$4</f>
        <v>3.55</v>
      </c>
      <c r="O2680" s="2">
        <f t="array" ref="O2680">IF(Tabela_padrão__GM_CONTAS_PAGAR_ABERTOS[[#This Row],[SIGLA_MOEDA]]="US$",Tabela_padrão__GM_CONTAS_PAGAR_ABERTOS[[#This Row],[VALOR_DOCUM]]*$D$4,Tabela_padrão__GM_CONTAS_PAGAR_ABERTOS[[#This Row],[SALDO_CONVERTIDO]])</f>
        <v>960</v>
      </c>
      <c r="P26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0" t="s">
        <v>28</v>
      </c>
      <c r="R2680" t="s">
        <v>5241</v>
      </c>
      <c r="S2680" s="1">
        <v>42557</v>
      </c>
      <c r="T2680" t="s">
        <v>5242</v>
      </c>
      <c r="U2680" s="3">
        <v>3.4904000000000002</v>
      </c>
      <c r="V2680" s="2">
        <f>Tabela_padrão__GM_CONTAS_PAGAR_ABERTOS[[#This Row],[PTAX DESEMB]]*Tabela_padrão__GM_CONTAS_PAGAR_ABERTOS[[#This Row],[VALOR_DOCUM]]</f>
        <v>3350.7840000000001</v>
      </c>
    </row>
    <row r="2681" spans="1:22" hidden="1" x14ac:dyDescent="0.2">
      <c r="A2681" t="s">
        <v>17</v>
      </c>
      <c r="B2681" t="s">
        <v>18</v>
      </c>
      <c r="C2681" s="1">
        <v>42538</v>
      </c>
      <c r="D2681" t="s">
        <v>1464</v>
      </c>
      <c r="E2681">
        <v>13115016</v>
      </c>
      <c r="F2681" t="s">
        <v>5243</v>
      </c>
      <c r="G2681" s="4">
        <v>42566</v>
      </c>
      <c r="H2681" t="s">
        <v>21</v>
      </c>
      <c r="I2681" s="2">
        <v>31.99</v>
      </c>
      <c r="J2681">
        <v>0</v>
      </c>
      <c r="K2681" s="2">
        <v>31.99</v>
      </c>
      <c r="L2681" s="3">
        <v>1</v>
      </c>
      <c r="M2681" s="2">
        <v>31.99</v>
      </c>
      <c r="N2681" s="3">
        <f t="array" ref="N2681">$D$4</f>
        <v>3.55</v>
      </c>
      <c r="O2681" s="2">
        <f t="array" ref="O2681">IF(Tabela_padrão__GM_CONTAS_PAGAR_ABERTOS[[#This Row],[SIGLA_MOEDA]]="US$",Tabela_padrão__GM_CONTAS_PAGAR_ABERTOS[[#This Row],[VALOR_DOCUM]]*$D$4,Tabela_padrão__GM_CONTAS_PAGAR_ABERTOS[[#This Row],[SALDO_CONVERTIDO]])</f>
        <v>31.99</v>
      </c>
      <c r="P26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1" t="s">
        <v>28</v>
      </c>
      <c r="R2681" t="s">
        <v>1048</v>
      </c>
      <c r="S2681" s="1">
        <v>42557</v>
      </c>
      <c r="T2681" t="s">
        <v>5244</v>
      </c>
      <c r="U2681" s="3">
        <v>3.4904000000000002</v>
      </c>
      <c r="V2681" s="2">
        <f>Tabela_padrão__GM_CONTAS_PAGAR_ABERTOS[[#This Row],[PTAX DESEMB]]*Tabela_padrão__GM_CONTAS_PAGAR_ABERTOS[[#This Row],[VALOR_DOCUM]]</f>
        <v>111.65789599999999</v>
      </c>
    </row>
    <row r="2682" spans="1:22" hidden="1" x14ac:dyDescent="0.2">
      <c r="A2682" t="s">
        <v>17</v>
      </c>
      <c r="B2682" t="s">
        <v>25</v>
      </c>
      <c r="C2682" s="1">
        <v>42550</v>
      </c>
      <c r="D2682" t="s">
        <v>750</v>
      </c>
      <c r="E2682">
        <v>13101001</v>
      </c>
      <c r="F2682" t="s">
        <v>2428</v>
      </c>
      <c r="G2682" s="4">
        <v>42648</v>
      </c>
      <c r="H2682" t="s">
        <v>21</v>
      </c>
      <c r="I2682" s="2">
        <v>28933.200000000001</v>
      </c>
      <c r="K2682" s="2">
        <v>28933.200000000001</v>
      </c>
      <c r="L2682" s="3">
        <v>1</v>
      </c>
      <c r="M2682" s="2">
        <v>28933.200000000001</v>
      </c>
      <c r="N2682" s="3">
        <f t="array" ref="N2682">$D$4</f>
        <v>3.55</v>
      </c>
      <c r="O2682" s="2">
        <f t="array" ref="O2682">IF(Tabela_padrão__GM_CONTAS_PAGAR_ABERTOS[[#This Row],[SIGLA_MOEDA]]="US$",Tabela_padrão__GM_CONTAS_PAGAR_ABERTOS[[#This Row],[VALOR_DOCUM]]*$D$4,Tabela_padrão__GM_CONTAS_PAGAR_ABERTOS[[#This Row],[SALDO_CONVERTIDO]])</f>
        <v>28933.200000000001</v>
      </c>
      <c r="P26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2" t="s">
        <v>28</v>
      </c>
      <c r="R2682" t="s">
        <v>2429</v>
      </c>
      <c r="S2682" s="1">
        <v>42557</v>
      </c>
      <c r="T2682" t="s">
        <v>5245</v>
      </c>
      <c r="U2682" s="3">
        <v>3.3267000000000002</v>
      </c>
      <c r="V2682" s="2">
        <f>Tabela_padrão__GM_CONTAS_PAGAR_ABERTOS[[#This Row],[PTAX DESEMB]]*Tabela_padrão__GM_CONTAS_PAGAR_ABERTOS[[#This Row],[VALOR_DOCUM]]</f>
        <v>96252.076440000004</v>
      </c>
    </row>
    <row r="2683" spans="1:22" hidden="1" x14ac:dyDescent="0.2">
      <c r="A2683" t="s">
        <v>17</v>
      </c>
      <c r="B2683" t="s">
        <v>202</v>
      </c>
      <c r="C2683" s="1">
        <v>42550</v>
      </c>
      <c r="D2683" t="s">
        <v>750</v>
      </c>
      <c r="E2683">
        <v>13101001</v>
      </c>
      <c r="F2683" t="s">
        <v>751</v>
      </c>
      <c r="G2683" s="4">
        <v>42587</v>
      </c>
      <c r="H2683" t="s">
        <v>21</v>
      </c>
      <c r="I2683" s="2">
        <v>36000</v>
      </c>
      <c r="K2683" s="2">
        <v>36000</v>
      </c>
      <c r="L2683" s="3">
        <v>1</v>
      </c>
      <c r="M2683" s="2">
        <v>36000</v>
      </c>
      <c r="N2683" s="3">
        <f t="array" ref="N2683">$D$4</f>
        <v>3.55</v>
      </c>
      <c r="O2683" s="2">
        <f t="array" ref="O2683">IF(Tabela_padrão__GM_CONTAS_PAGAR_ABERTOS[[#This Row],[SIGLA_MOEDA]]="US$",Tabela_padrão__GM_CONTAS_PAGAR_ABERTOS[[#This Row],[VALOR_DOCUM]]*$D$4,Tabela_padrão__GM_CONTAS_PAGAR_ABERTOS[[#This Row],[SALDO_CONVERTIDO]])</f>
        <v>36000</v>
      </c>
      <c r="P26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3" t="s">
        <v>28</v>
      </c>
      <c r="R2683" t="s">
        <v>752</v>
      </c>
      <c r="S2683" s="1">
        <v>42557</v>
      </c>
      <c r="T2683" t="s">
        <v>5246</v>
      </c>
      <c r="U2683" s="3">
        <v>3.3267000000000002</v>
      </c>
      <c r="V2683" s="2">
        <f>Tabela_padrão__GM_CONTAS_PAGAR_ABERTOS[[#This Row],[PTAX DESEMB]]*Tabela_padrão__GM_CONTAS_PAGAR_ABERTOS[[#This Row],[VALOR_DOCUM]]</f>
        <v>119761.20000000001</v>
      </c>
    </row>
    <row r="2684" spans="1:22" hidden="1" x14ac:dyDescent="0.2">
      <c r="A2684" t="s">
        <v>17</v>
      </c>
      <c r="B2684" t="s">
        <v>80</v>
      </c>
      <c r="C2684" s="1">
        <v>42550</v>
      </c>
      <c r="D2684" t="s">
        <v>750</v>
      </c>
      <c r="E2684">
        <v>13101001</v>
      </c>
      <c r="F2684" t="s">
        <v>3150</v>
      </c>
      <c r="G2684" s="4">
        <v>42618</v>
      </c>
      <c r="H2684" t="s">
        <v>21</v>
      </c>
      <c r="I2684" s="2">
        <v>24000</v>
      </c>
      <c r="K2684" s="2">
        <v>24000</v>
      </c>
      <c r="L2684" s="3">
        <v>1</v>
      </c>
      <c r="M2684" s="2">
        <v>24000</v>
      </c>
      <c r="N2684" s="3">
        <f t="array" ref="N2684">$D$4</f>
        <v>3.55</v>
      </c>
      <c r="O2684" s="2">
        <f t="array" ref="O2684">IF(Tabela_padrão__GM_CONTAS_PAGAR_ABERTOS[[#This Row],[SIGLA_MOEDA]]="US$",Tabela_padrão__GM_CONTAS_PAGAR_ABERTOS[[#This Row],[VALOR_DOCUM]]*$D$4,Tabela_padrão__GM_CONTAS_PAGAR_ABERTOS[[#This Row],[SALDO_CONVERTIDO]])</f>
        <v>24000</v>
      </c>
      <c r="P26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4" t="s">
        <v>28</v>
      </c>
      <c r="R2684" t="s">
        <v>3151</v>
      </c>
      <c r="S2684" s="1">
        <v>42557</v>
      </c>
      <c r="T2684" t="s">
        <v>5247</v>
      </c>
      <c r="U2684" s="3">
        <v>3.3267000000000002</v>
      </c>
      <c r="V2684" s="2">
        <f>Tabela_padrão__GM_CONTAS_PAGAR_ABERTOS[[#This Row],[PTAX DESEMB]]*Tabela_padrão__GM_CONTAS_PAGAR_ABERTOS[[#This Row],[VALOR_DOCUM]]</f>
        <v>79840.800000000003</v>
      </c>
    </row>
    <row r="2685" spans="1:22" hidden="1" x14ac:dyDescent="0.2">
      <c r="A2685" t="s">
        <v>17</v>
      </c>
      <c r="B2685" t="s">
        <v>25</v>
      </c>
      <c r="C2685" s="1">
        <v>42548</v>
      </c>
      <c r="D2685" t="s">
        <v>655</v>
      </c>
      <c r="E2685">
        <v>13115016</v>
      </c>
      <c r="F2685" t="s">
        <v>5248</v>
      </c>
      <c r="G2685" s="4">
        <v>42592</v>
      </c>
      <c r="H2685" t="s">
        <v>21</v>
      </c>
      <c r="I2685" s="2">
        <v>641.48</v>
      </c>
      <c r="J2685">
        <v>0</v>
      </c>
      <c r="K2685" s="2">
        <v>641.48</v>
      </c>
      <c r="L2685" s="3">
        <v>1</v>
      </c>
      <c r="M2685" s="2">
        <v>641.48</v>
      </c>
      <c r="N2685" s="3">
        <f t="array" ref="N2685">$D$4</f>
        <v>3.55</v>
      </c>
      <c r="O2685" s="2">
        <f t="array" ref="O2685">IF(Tabela_padrão__GM_CONTAS_PAGAR_ABERTOS[[#This Row],[SIGLA_MOEDA]]="US$",Tabela_padrão__GM_CONTAS_PAGAR_ABERTOS[[#This Row],[VALOR_DOCUM]]*$D$4,Tabela_padrão__GM_CONTAS_PAGAR_ABERTOS[[#This Row],[SALDO_CONVERTIDO]])</f>
        <v>641.48</v>
      </c>
      <c r="P26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5" t="s">
        <v>28</v>
      </c>
      <c r="R2685" t="s">
        <v>657</v>
      </c>
      <c r="S2685" s="1">
        <v>42557</v>
      </c>
      <c r="T2685" t="s">
        <v>5249</v>
      </c>
      <c r="U2685" s="3">
        <v>3.3772000000000002</v>
      </c>
      <c r="V2685" s="2">
        <f>Tabela_padrão__GM_CONTAS_PAGAR_ABERTOS[[#This Row],[PTAX DESEMB]]*Tabela_padrão__GM_CONTAS_PAGAR_ABERTOS[[#This Row],[VALOR_DOCUM]]</f>
        <v>2166.4062560000002</v>
      </c>
    </row>
    <row r="2686" spans="1:22" hidden="1" x14ac:dyDescent="0.2">
      <c r="A2686" t="s">
        <v>17</v>
      </c>
      <c r="B2686" t="s">
        <v>18</v>
      </c>
      <c r="C2686" s="1">
        <v>42549</v>
      </c>
      <c r="D2686" t="s">
        <v>764</v>
      </c>
      <c r="E2686">
        <v>13130013</v>
      </c>
      <c r="F2686" t="s">
        <v>5250</v>
      </c>
      <c r="G2686" s="4">
        <v>42562</v>
      </c>
      <c r="H2686" t="s">
        <v>21</v>
      </c>
      <c r="I2686" s="2">
        <v>47.73</v>
      </c>
      <c r="J2686">
        <v>0</v>
      </c>
      <c r="K2686" s="2">
        <v>47.73</v>
      </c>
      <c r="L2686" s="3">
        <v>1</v>
      </c>
      <c r="M2686" s="2">
        <v>47.73</v>
      </c>
      <c r="N2686" s="3">
        <f t="array" ref="N2686">$D$4</f>
        <v>3.55</v>
      </c>
      <c r="O2686" s="2">
        <f t="array" ref="O2686">IF(Tabela_padrão__GM_CONTAS_PAGAR_ABERTOS[[#This Row],[SIGLA_MOEDA]]="US$",Tabela_padrão__GM_CONTAS_PAGAR_ABERTOS[[#This Row],[VALOR_DOCUM]]*$D$4,Tabela_padrão__GM_CONTAS_PAGAR_ABERTOS[[#This Row],[SALDO_CONVERTIDO]])</f>
        <v>47.73</v>
      </c>
      <c r="P26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6" t="s">
        <v>28</v>
      </c>
      <c r="R2686" t="s">
        <v>5251</v>
      </c>
      <c r="S2686" s="1">
        <v>42557</v>
      </c>
      <c r="T2686" t="s">
        <v>5252</v>
      </c>
      <c r="U2686" s="3">
        <v>3.3934000000000002</v>
      </c>
      <c r="V2686" s="2">
        <f>Tabela_padrão__GM_CONTAS_PAGAR_ABERTOS[[#This Row],[PTAX DESEMB]]*Tabela_padrão__GM_CONTAS_PAGAR_ABERTOS[[#This Row],[VALOR_DOCUM]]</f>
        <v>161.966982</v>
      </c>
    </row>
    <row r="2687" spans="1:22" hidden="1" x14ac:dyDescent="0.2">
      <c r="A2687" t="s">
        <v>17</v>
      </c>
      <c r="B2687" t="s">
        <v>25</v>
      </c>
      <c r="C2687" s="1">
        <v>42538</v>
      </c>
      <c r="D2687" t="s">
        <v>4556</v>
      </c>
      <c r="E2687">
        <v>13115016</v>
      </c>
      <c r="F2687" t="s">
        <v>5253</v>
      </c>
      <c r="G2687" s="4">
        <v>42564</v>
      </c>
      <c r="H2687" t="s">
        <v>21</v>
      </c>
      <c r="I2687" s="2">
        <v>797.04</v>
      </c>
      <c r="J2687">
        <v>0</v>
      </c>
      <c r="K2687" s="2">
        <v>797.04</v>
      </c>
      <c r="L2687" s="3">
        <v>1</v>
      </c>
      <c r="M2687" s="2">
        <v>797.04</v>
      </c>
      <c r="N2687" s="3">
        <f t="array" ref="N2687">$D$4</f>
        <v>3.55</v>
      </c>
      <c r="O2687" s="2">
        <f t="array" ref="O2687">IF(Tabela_padrão__GM_CONTAS_PAGAR_ABERTOS[[#This Row],[SIGLA_MOEDA]]="US$",Tabela_padrão__GM_CONTAS_PAGAR_ABERTOS[[#This Row],[VALOR_DOCUM]]*$D$4,Tabela_padrão__GM_CONTAS_PAGAR_ABERTOS[[#This Row],[SALDO_CONVERTIDO]])</f>
        <v>797.04</v>
      </c>
      <c r="P26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7" t="s">
        <v>28</v>
      </c>
      <c r="R2687" t="s">
        <v>5254</v>
      </c>
      <c r="S2687" s="1">
        <v>42557</v>
      </c>
      <c r="T2687" t="s">
        <v>5255</v>
      </c>
      <c r="U2687" s="3">
        <v>3.4904000000000002</v>
      </c>
      <c r="V2687" s="2">
        <f>Tabela_padrão__GM_CONTAS_PAGAR_ABERTOS[[#This Row],[PTAX DESEMB]]*Tabela_padrão__GM_CONTAS_PAGAR_ABERTOS[[#This Row],[VALOR_DOCUM]]</f>
        <v>2781.9884160000001</v>
      </c>
    </row>
    <row r="2688" spans="1:22" hidden="1" x14ac:dyDescent="0.2">
      <c r="A2688" t="s">
        <v>17</v>
      </c>
      <c r="B2688" t="s">
        <v>323</v>
      </c>
      <c r="C2688" s="1">
        <v>42550</v>
      </c>
      <c r="D2688" t="s">
        <v>1691</v>
      </c>
      <c r="E2688">
        <v>13115026</v>
      </c>
      <c r="F2688" t="s">
        <v>5256</v>
      </c>
      <c r="G2688" s="4">
        <v>42566</v>
      </c>
      <c r="H2688" t="s">
        <v>21</v>
      </c>
      <c r="I2688" s="2">
        <v>230</v>
      </c>
      <c r="J2688">
        <v>0</v>
      </c>
      <c r="K2688" s="2">
        <v>230</v>
      </c>
      <c r="L2688" s="3">
        <v>1</v>
      </c>
      <c r="M2688" s="2">
        <v>230</v>
      </c>
      <c r="N2688" s="3">
        <f t="array" ref="N2688">$D$4</f>
        <v>3.55</v>
      </c>
      <c r="O2688" s="2">
        <f t="array" ref="O2688">IF(Tabela_padrão__GM_CONTAS_PAGAR_ABERTOS[[#This Row],[SIGLA_MOEDA]]="US$",Tabela_padrão__GM_CONTAS_PAGAR_ABERTOS[[#This Row],[VALOR_DOCUM]]*$D$4,Tabela_padrão__GM_CONTAS_PAGAR_ABERTOS[[#This Row],[SALDO_CONVERTIDO]])</f>
        <v>230</v>
      </c>
      <c r="P26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8" t="s">
        <v>28</v>
      </c>
      <c r="R2688" t="s">
        <v>1695</v>
      </c>
      <c r="S2688" s="1">
        <v>42557</v>
      </c>
      <c r="T2688" t="s">
        <v>5257</v>
      </c>
      <c r="U2688" s="3">
        <v>3.3267000000000002</v>
      </c>
      <c r="V2688" s="2">
        <f>Tabela_padrão__GM_CONTAS_PAGAR_ABERTOS[[#This Row],[PTAX DESEMB]]*Tabela_padrão__GM_CONTAS_PAGAR_ABERTOS[[#This Row],[VALOR_DOCUM]]</f>
        <v>765.14100000000008</v>
      </c>
    </row>
    <row r="2689" spans="1:22" hidden="1" x14ac:dyDescent="0.2">
      <c r="A2689" t="s">
        <v>17</v>
      </c>
      <c r="B2689" t="s">
        <v>80</v>
      </c>
      <c r="C2689" s="1">
        <v>42557</v>
      </c>
      <c r="D2689" t="s">
        <v>668</v>
      </c>
      <c r="E2689">
        <v>13115016</v>
      </c>
      <c r="F2689" t="s">
        <v>5258</v>
      </c>
      <c r="G2689" s="4">
        <v>42581</v>
      </c>
      <c r="H2689" t="s">
        <v>21</v>
      </c>
      <c r="I2689" s="2">
        <v>576.36</v>
      </c>
      <c r="J2689">
        <v>0</v>
      </c>
      <c r="K2689" s="2">
        <v>576.36</v>
      </c>
      <c r="L2689" s="3">
        <v>1</v>
      </c>
      <c r="M2689" s="2">
        <v>576.36</v>
      </c>
      <c r="N2689" s="3">
        <f t="array" ref="N2689">$D$4</f>
        <v>3.55</v>
      </c>
      <c r="O2689" s="2">
        <f t="array" ref="O2689">IF(Tabela_padrão__GM_CONTAS_PAGAR_ABERTOS[[#This Row],[SIGLA_MOEDA]]="US$",Tabela_padrão__GM_CONTAS_PAGAR_ABERTOS[[#This Row],[VALOR_DOCUM]]*$D$4,Tabela_padrão__GM_CONTAS_PAGAR_ABERTOS[[#This Row],[SALDO_CONVERTIDO]])</f>
        <v>576.36</v>
      </c>
      <c r="P26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89" t="s">
        <v>28</v>
      </c>
      <c r="R2689" t="s">
        <v>5259</v>
      </c>
      <c r="S2689" s="1">
        <v>42557</v>
      </c>
      <c r="T2689" t="s">
        <v>5260</v>
      </c>
      <c r="U2689" s="3">
        <v>3.2904</v>
      </c>
      <c r="V2689" s="2">
        <f>Tabela_padrão__GM_CONTAS_PAGAR_ABERTOS[[#This Row],[PTAX DESEMB]]*Tabela_padrão__GM_CONTAS_PAGAR_ABERTOS[[#This Row],[VALOR_DOCUM]]</f>
        <v>1896.4549440000001</v>
      </c>
    </row>
    <row r="2690" spans="1:22" hidden="1" x14ac:dyDescent="0.2">
      <c r="A2690" t="s">
        <v>17</v>
      </c>
      <c r="B2690" t="s">
        <v>80</v>
      </c>
      <c r="C2690" s="1">
        <v>42557</v>
      </c>
      <c r="D2690" t="s">
        <v>668</v>
      </c>
      <c r="E2690">
        <v>13115016</v>
      </c>
      <c r="F2690" t="s">
        <v>5261</v>
      </c>
      <c r="G2690" s="4">
        <v>42576</v>
      </c>
      <c r="H2690" t="s">
        <v>21</v>
      </c>
      <c r="I2690" s="2">
        <v>64.11</v>
      </c>
      <c r="J2690">
        <v>0</v>
      </c>
      <c r="K2690" s="2">
        <v>64.11</v>
      </c>
      <c r="L2690" s="3">
        <v>1</v>
      </c>
      <c r="M2690" s="2">
        <v>64.11</v>
      </c>
      <c r="N2690" s="3">
        <f t="array" ref="N2690">$D$4</f>
        <v>3.55</v>
      </c>
      <c r="O2690" s="2">
        <f t="array" ref="O2690">IF(Tabela_padrão__GM_CONTAS_PAGAR_ABERTOS[[#This Row],[SIGLA_MOEDA]]="US$",Tabela_padrão__GM_CONTAS_PAGAR_ABERTOS[[#This Row],[VALOR_DOCUM]]*$D$4,Tabela_padrão__GM_CONTAS_PAGAR_ABERTOS[[#This Row],[SALDO_CONVERTIDO]])</f>
        <v>64.11</v>
      </c>
      <c r="P26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0" t="s">
        <v>28</v>
      </c>
      <c r="R2690" t="s">
        <v>5262</v>
      </c>
      <c r="S2690" s="1">
        <v>42557</v>
      </c>
      <c r="T2690" t="s">
        <v>5263</v>
      </c>
      <c r="U2690" s="3">
        <v>3.2904</v>
      </c>
      <c r="V2690" s="2">
        <f>Tabela_padrão__GM_CONTAS_PAGAR_ABERTOS[[#This Row],[PTAX DESEMB]]*Tabela_padrão__GM_CONTAS_PAGAR_ABERTOS[[#This Row],[VALOR_DOCUM]]</f>
        <v>210.94754399999999</v>
      </c>
    </row>
    <row r="2691" spans="1:22" hidden="1" x14ac:dyDescent="0.2">
      <c r="A2691" t="s">
        <v>17</v>
      </c>
      <c r="B2691" t="s">
        <v>80</v>
      </c>
      <c r="C2691" s="1">
        <v>42557</v>
      </c>
      <c r="D2691" t="s">
        <v>668</v>
      </c>
      <c r="E2691">
        <v>13115016</v>
      </c>
      <c r="F2691" t="s">
        <v>5264</v>
      </c>
      <c r="G2691" s="4">
        <v>42585</v>
      </c>
      <c r="H2691" t="s">
        <v>21</v>
      </c>
      <c r="I2691" s="2">
        <v>718.51</v>
      </c>
      <c r="J2691">
        <v>0</v>
      </c>
      <c r="K2691" s="2">
        <v>718.51</v>
      </c>
      <c r="L2691" s="3">
        <v>1</v>
      </c>
      <c r="M2691" s="2">
        <v>718.51</v>
      </c>
      <c r="N2691" s="3">
        <f t="array" ref="N2691">$D$4</f>
        <v>3.55</v>
      </c>
      <c r="O2691" s="2">
        <f t="array" ref="O2691">IF(Tabela_padrão__GM_CONTAS_PAGAR_ABERTOS[[#This Row],[SIGLA_MOEDA]]="US$",Tabela_padrão__GM_CONTAS_PAGAR_ABERTOS[[#This Row],[VALOR_DOCUM]]*$D$4,Tabela_padrão__GM_CONTAS_PAGAR_ABERTOS[[#This Row],[SALDO_CONVERTIDO]])</f>
        <v>718.51</v>
      </c>
      <c r="P26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1" t="s">
        <v>28</v>
      </c>
      <c r="R2691" t="s">
        <v>5265</v>
      </c>
      <c r="S2691" s="1">
        <v>42557</v>
      </c>
      <c r="T2691" t="s">
        <v>5266</v>
      </c>
      <c r="U2691" s="3">
        <v>3.2904</v>
      </c>
      <c r="V2691" s="2">
        <f>Tabela_padrão__GM_CONTAS_PAGAR_ABERTOS[[#This Row],[PTAX DESEMB]]*Tabela_padrão__GM_CONTAS_PAGAR_ABERTOS[[#This Row],[VALOR_DOCUM]]</f>
        <v>2364.1853040000001</v>
      </c>
    </row>
    <row r="2692" spans="1:22" hidden="1" x14ac:dyDescent="0.2">
      <c r="A2692" t="s">
        <v>17</v>
      </c>
      <c r="B2692" t="s">
        <v>385</v>
      </c>
      <c r="C2692" s="1">
        <v>42536</v>
      </c>
      <c r="D2692" t="s">
        <v>795</v>
      </c>
      <c r="E2692">
        <v>13101001</v>
      </c>
      <c r="F2692" t="s">
        <v>5267</v>
      </c>
      <c r="G2692" s="4">
        <v>42581</v>
      </c>
      <c r="H2692" t="s">
        <v>21</v>
      </c>
      <c r="I2692" s="2">
        <v>28000</v>
      </c>
      <c r="J2692">
        <v>0</v>
      </c>
      <c r="K2692" s="2">
        <v>28000</v>
      </c>
      <c r="L2692" s="3">
        <v>1</v>
      </c>
      <c r="M2692" s="2">
        <v>28000</v>
      </c>
      <c r="N2692" s="3">
        <f t="array" ref="N2692">$D$4</f>
        <v>3.55</v>
      </c>
      <c r="O2692" s="2">
        <f t="array" ref="O2692">IF(Tabela_padrão__GM_CONTAS_PAGAR_ABERTOS[[#This Row],[SIGLA_MOEDA]]="US$",Tabela_padrão__GM_CONTAS_PAGAR_ABERTOS[[#This Row],[VALOR_DOCUM]]*$D$4,Tabela_padrão__GM_CONTAS_PAGAR_ABERTOS[[#This Row],[SALDO_CONVERTIDO]])</f>
        <v>28000</v>
      </c>
      <c r="P26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2" t="s">
        <v>28</v>
      </c>
      <c r="R2692" t="s">
        <v>5268</v>
      </c>
      <c r="S2692" s="1">
        <v>42557</v>
      </c>
      <c r="T2692" t="s">
        <v>5269</v>
      </c>
      <c r="U2692" s="3">
        <v>3.4839000000000002</v>
      </c>
      <c r="V2692" s="2">
        <f>Tabela_padrão__GM_CONTAS_PAGAR_ABERTOS[[#This Row],[PTAX DESEMB]]*Tabela_padrão__GM_CONTAS_PAGAR_ABERTOS[[#This Row],[VALOR_DOCUM]]</f>
        <v>97549.200000000012</v>
      </c>
    </row>
    <row r="2693" spans="1:22" hidden="1" x14ac:dyDescent="0.2">
      <c r="A2693" t="s">
        <v>17</v>
      </c>
      <c r="B2693" t="s">
        <v>25</v>
      </c>
      <c r="C2693" s="1">
        <v>42539</v>
      </c>
      <c r="D2693" t="s">
        <v>1503</v>
      </c>
      <c r="E2693">
        <v>13115018</v>
      </c>
      <c r="F2693" t="s">
        <v>2470</v>
      </c>
      <c r="G2693" s="4">
        <v>42578</v>
      </c>
      <c r="H2693" t="s">
        <v>21</v>
      </c>
      <c r="I2693" s="2">
        <v>1421.24</v>
      </c>
      <c r="K2693" s="2">
        <v>1421.24</v>
      </c>
      <c r="L2693" s="3">
        <v>1</v>
      </c>
      <c r="M2693" s="2">
        <v>1421.24</v>
      </c>
      <c r="N2693" s="3">
        <f t="array" ref="N2693">$D$4</f>
        <v>3.55</v>
      </c>
      <c r="O2693" s="2">
        <f t="array" ref="O2693">IF(Tabela_padrão__GM_CONTAS_PAGAR_ABERTOS[[#This Row],[SIGLA_MOEDA]]="US$",Tabela_padrão__GM_CONTAS_PAGAR_ABERTOS[[#This Row],[VALOR_DOCUM]]*$D$4,Tabela_padrão__GM_CONTAS_PAGAR_ABERTOS[[#This Row],[SALDO_CONVERTIDO]])</f>
        <v>1421.24</v>
      </c>
      <c r="P26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3" t="s">
        <v>1442</v>
      </c>
      <c r="R2693" t="s">
        <v>2471</v>
      </c>
      <c r="S2693" s="1">
        <v>42557</v>
      </c>
      <c r="T2693" t="s">
        <v>5270</v>
      </c>
      <c r="U2693" s="3">
        <v>3.4371999999999998</v>
      </c>
      <c r="V2693" s="2">
        <f>Tabela_padrão__GM_CONTAS_PAGAR_ABERTOS[[#This Row],[PTAX DESEMB]]*Tabela_padrão__GM_CONTAS_PAGAR_ABERTOS[[#This Row],[VALOR_DOCUM]]</f>
        <v>4885.0861279999999</v>
      </c>
    </row>
    <row r="2694" spans="1:22" hidden="1" x14ac:dyDescent="0.2">
      <c r="A2694" t="s">
        <v>17</v>
      </c>
      <c r="B2694" t="s">
        <v>80</v>
      </c>
      <c r="C2694" s="1">
        <v>42554</v>
      </c>
      <c r="D2694" t="s">
        <v>5271</v>
      </c>
      <c r="E2694">
        <v>13101001</v>
      </c>
      <c r="F2694" t="s">
        <v>5272</v>
      </c>
      <c r="G2694" s="4">
        <v>42568</v>
      </c>
      <c r="H2694" t="s">
        <v>21</v>
      </c>
      <c r="I2694" s="2">
        <v>13900</v>
      </c>
      <c r="J2694">
        <v>0</v>
      </c>
      <c r="K2694" s="2">
        <v>13900</v>
      </c>
      <c r="L2694" s="3">
        <v>1</v>
      </c>
      <c r="M2694" s="2">
        <v>13900</v>
      </c>
      <c r="N2694" s="3">
        <f t="array" ref="N2694">$D$4</f>
        <v>3.55</v>
      </c>
      <c r="O2694" s="2">
        <f t="array" ref="O2694">IF(Tabela_padrão__GM_CONTAS_PAGAR_ABERTOS[[#This Row],[SIGLA_MOEDA]]="US$",Tabela_padrão__GM_CONTAS_PAGAR_ABERTOS[[#This Row],[VALOR_DOCUM]]*$D$4,Tabela_padrão__GM_CONTAS_PAGAR_ABERTOS[[#This Row],[SALDO_CONVERTIDO]])</f>
        <v>13900</v>
      </c>
      <c r="P26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4" t="s">
        <v>28</v>
      </c>
      <c r="R2694" t="s">
        <v>492</v>
      </c>
      <c r="S2694" s="1">
        <v>42557</v>
      </c>
      <c r="T2694" t="s">
        <v>5273</v>
      </c>
      <c r="U2694" s="3">
        <v>3.2298</v>
      </c>
      <c r="V2694" s="2">
        <f>Tabela_padrão__GM_CONTAS_PAGAR_ABERTOS[[#This Row],[PTAX DESEMB]]*Tabela_padrão__GM_CONTAS_PAGAR_ABERTOS[[#This Row],[VALOR_DOCUM]]</f>
        <v>44894.22</v>
      </c>
    </row>
    <row r="2695" spans="1:22" hidden="1" x14ac:dyDescent="0.2">
      <c r="A2695" t="s">
        <v>262</v>
      </c>
      <c r="B2695" t="s">
        <v>18</v>
      </c>
      <c r="C2695" s="1">
        <v>42023</v>
      </c>
      <c r="D2695" t="s">
        <v>263</v>
      </c>
      <c r="E2695">
        <v>13140003</v>
      </c>
      <c r="F2695" t="s">
        <v>264</v>
      </c>
      <c r="G2695" s="4">
        <v>43814</v>
      </c>
      <c r="H2695" t="s">
        <v>66</v>
      </c>
      <c r="I2695" s="2">
        <v>444791.67</v>
      </c>
      <c r="K2695" s="2">
        <v>444791.67</v>
      </c>
      <c r="L2695" s="3">
        <v>3.2904</v>
      </c>
      <c r="M2695" s="2">
        <v>1463542.5109679999</v>
      </c>
      <c r="N2695" s="3">
        <f t="array" ref="N2695">$D$4</f>
        <v>3.55</v>
      </c>
      <c r="O2695" s="2">
        <f t="array" ref="O2695">IF(Tabela_padrão__GM_CONTAS_PAGAR_ABERTOS[[#This Row],[SIGLA_MOEDA]]="US$",Tabela_padrão__GM_CONTAS_PAGAR_ABERTOS[[#This Row],[VALOR_DOCUM]]*$D$4,Tabela_padrão__GM_CONTAS_PAGAR_ABERTOS[[#This Row],[SALDO_CONVERTIDO]])</f>
        <v>1579010.4284999999</v>
      </c>
      <c r="P269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695" t="s">
        <v>268</v>
      </c>
      <c r="R2695" t="s">
        <v>266</v>
      </c>
      <c r="S2695" s="1">
        <v>42557</v>
      </c>
      <c r="T2695" t="s">
        <v>2094</v>
      </c>
      <c r="U2695" s="3">
        <v>2.6193</v>
      </c>
      <c r="V2695" s="2">
        <f>Tabela_padrão__GM_CONTAS_PAGAR_ABERTOS[[#This Row],[PTAX DESEMB]]*Tabela_padrão__GM_CONTAS_PAGAR_ABERTOS[[#This Row],[VALOR_DOCUM]]</f>
        <v>1165042.8212309999</v>
      </c>
    </row>
    <row r="2696" spans="1:22" hidden="1" x14ac:dyDescent="0.2">
      <c r="A2696" t="s">
        <v>17</v>
      </c>
      <c r="B2696" t="s">
        <v>808</v>
      </c>
      <c r="C2696" s="1">
        <v>42537</v>
      </c>
      <c r="D2696" t="s">
        <v>809</v>
      </c>
      <c r="E2696">
        <v>13115028</v>
      </c>
      <c r="F2696" t="s">
        <v>810</v>
      </c>
      <c r="G2696" s="4">
        <v>42689</v>
      </c>
      <c r="H2696" t="s">
        <v>21</v>
      </c>
      <c r="I2696" s="2">
        <v>1986.42</v>
      </c>
      <c r="K2696" s="2">
        <v>1986.42</v>
      </c>
      <c r="L2696" s="3">
        <v>1</v>
      </c>
      <c r="M2696" s="2">
        <v>1986.42</v>
      </c>
      <c r="N2696" s="3">
        <f t="array" ref="N2696">$D$4</f>
        <v>3.55</v>
      </c>
      <c r="O2696" s="2">
        <f t="array" ref="O2696">IF(Tabela_padrão__GM_CONTAS_PAGAR_ABERTOS[[#This Row],[SIGLA_MOEDA]]="US$",Tabela_padrão__GM_CONTAS_PAGAR_ABERTOS[[#This Row],[VALOR_DOCUM]]*$D$4,Tabela_padrão__GM_CONTAS_PAGAR_ABERTOS[[#This Row],[SALDO_CONVERTIDO]])</f>
        <v>1986.42</v>
      </c>
      <c r="P26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6" t="s">
        <v>811</v>
      </c>
      <c r="R2696" t="s">
        <v>812</v>
      </c>
      <c r="S2696" s="1">
        <v>42557</v>
      </c>
      <c r="T2696" t="s">
        <v>5275</v>
      </c>
      <c r="U2696" s="3">
        <v>3.4767999999999999</v>
      </c>
      <c r="V2696" s="2">
        <f>Tabela_padrão__GM_CONTAS_PAGAR_ABERTOS[[#This Row],[PTAX DESEMB]]*Tabela_padrão__GM_CONTAS_PAGAR_ABERTOS[[#This Row],[VALOR_DOCUM]]</f>
        <v>6906.3850560000001</v>
      </c>
    </row>
    <row r="2697" spans="1:22" hidden="1" x14ac:dyDescent="0.2">
      <c r="A2697" t="s">
        <v>17</v>
      </c>
      <c r="B2697" t="s">
        <v>808</v>
      </c>
      <c r="C2697" s="1">
        <v>42537</v>
      </c>
      <c r="D2697" t="s">
        <v>809</v>
      </c>
      <c r="E2697">
        <v>13115028</v>
      </c>
      <c r="F2697" t="s">
        <v>810</v>
      </c>
      <c r="G2697" s="4">
        <v>42750</v>
      </c>
      <c r="H2697" t="s">
        <v>21</v>
      </c>
      <c r="I2697" s="2">
        <v>1986.42</v>
      </c>
      <c r="K2697" s="2">
        <v>1986.42</v>
      </c>
      <c r="L2697" s="3">
        <v>1</v>
      </c>
      <c r="M2697" s="2">
        <v>1986.42</v>
      </c>
      <c r="N2697" s="3">
        <f t="array" ref="N2697">$D$4</f>
        <v>3.55</v>
      </c>
      <c r="O2697" s="2">
        <f t="array" ref="O2697">IF(Tabela_padrão__GM_CONTAS_PAGAR_ABERTOS[[#This Row],[SIGLA_MOEDA]]="US$",Tabela_padrão__GM_CONTAS_PAGAR_ABERTOS[[#This Row],[VALOR_DOCUM]]*$D$4,Tabela_padrão__GM_CONTAS_PAGAR_ABERTOS[[#This Row],[SALDO_CONVERTIDO]])</f>
        <v>1986.42</v>
      </c>
      <c r="P26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7" t="s">
        <v>811</v>
      </c>
      <c r="R2697" t="s">
        <v>812</v>
      </c>
      <c r="S2697" s="1">
        <v>42557</v>
      </c>
      <c r="T2697" t="s">
        <v>5276</v>
      </c>
      <c r="U2697" s="3">
        <v>3.4767999999999999</v>
      </c>
      <c r="V2697" s="2">
        <f>Tabela_padrão__GM_CONTAS_PAGAR_ABERTOS[[#This Row],[PTAX DESEMB]]*Tabela_padrão__GM_CONTAS_PAGAR_ABERTOS[[#This Row],[VALOR_DOCUM]]</f>
        <v>6906.3850560000001</v>
      </c>
    </row>
    <row r="2698" spans="1:22" hidden="1" x14ac:dyDescent="0.2">
      <c r="A2698" t="s">
        <v>17</v>
      </c>
      <c r="B2698" t="s">
        <v>808</v>
      </c>
      <c r="C2698" s="1">
        <v>42537</v>
      </c>
      <c r="D2698" t="s">
        <v>809</v>
      </c>
      <c r="E2698">
        <v>13115028</v>
      </c>
      <c r="F2698" t="s">
        <v>810</v>
      </c>
      <c r="G2698" s="4">
        <v>42781</v>
      </c>
      <c r="H2698" t="s">
        <v>21</v>
      </c>
      <c r="I2698" s="2">
        <v>1986.42</v>
      </c>
      <c r="K2698" s="2">
        <v>1986.42</v>
      </c>
      <c r="L2698" s="3">
        <v>1</v>
      </c>
      <c r="M2698" s="2">
        <v>1986.42</v>
      </c>
      <c r="N2698" s="3">
        <f t="array" ref="N2698">$D$4</f>
        <v>3.55</v>
      </c>
      <c r="O2698" s="2">
        <f t="array" ref="O2698">IF(Tabela_padrão__GM_CONTAS_PAGAR_ABERTOS[[#This Row],[SIGLA_MOEDA]]="US$",Tabela_padrão__GM_CONTAS_PAGAR_ABERTOS[[#This Row],[VALOR_DOCUM]]*$D$4,Tabela_padrão__GM_CONTAS_PAGAR_ABERTOS[[#This Row],[SALDO_CONVERTIDO]])</f>
        <v>1986.42</v>
      </c>
      <c r="P26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8" t="s">
        <v>811</v>
      </c>
      <c r="R2698" t="s">
        <v>812</v>
      </c>
      <c r="S2698" s="1">
        <v>42557</v>
      </c>
      <c r="T2698" t="s">
        <v>5277</v>
      </c>
      <c r="U2698" s="3">
        <v>3.4767999999999999</v>
      </c>
      <c r="V2698" s="2">
        <f>Tabela_padrão__GM_CONTAS_PAGAR_ABERTOS[[#This Row],[PTAX DESEMB]]*Tabela_padrão__GM_CONTAS_PAGAR_ABERTOS[[#This Row],[VALOR_DOCUM]]</f>
        <v>6906.3850560000001</v>
      </c>
    </row>
    <row r="2699" spans="1:22" hidden="1" x14ac:dyDescent="0.2">
      <c r="A2699" t="s">
        <v>17</v>
      </c>
      <c r="B2699" t="s">
        <v>808</v>
      </c>
      <c r="C2699" s="1">
        <v>42537</v>
      </c>
      <c r="D2699" t="s">
        <v>809</v>
      </c>
      <c r="E2699">
        <v>13115028</v>
      </c>
      <c r="F2699" t="s">
        <v>810</v>
      </c>
      <c r="G2699" s="4">
        <v>42809</v>
      </c>
      <c r="H2699" t="s">
        <v>21</v>
      </c>
      <c r="I2699" s="2">
        <v>1986.42</v>
      </c>
      <c r="K2699" s="2">
        <v>1986.42</v>
      </c>
      <c r="L2699" s="3">
        <v>1</v>
      </c>
      <c r="M2699" s="2">
        <v>1986.42</v>
      </c>
      <c r="N2699" s="3">
        <f t="array" ref="N2699">$D$4</f>
        <v>3.55</v>
      </c>
      <c r="O2699" s="2">
        <f t="array" ref="O2699">IF(Tabela_padrão__GM_CONTAS_PAGAR_ABERTOS[[#This Row],[SIGLA_MOEDA]]="US$",Tabela_padrão__GM_CONTAS_PAGAR_ABERTOS[[#This Row],[VALOR_DOCUM]]*$D$4,Tabela_padrão__GM_CONTAS_PAGAR_ABERTOS[[#This Row],[SALDO_CONVERTIDO]])</f>
        <v>1986.42</v>
      </c>
      <c r="P26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699" t="s">
        <v>811</v>
      </c>
      <c r="R2699" t="s">
        <v>812</v>
      </c>
      <c r="S2699" s="1">
        <v>42557</v>
      </c>
      <c r="T2699" t="s">
        <v>5278</v>
      </c>
      <c r="U2699" s="3">
        <v>3.4767999999999999</v>
      </c>
      <c r="V2699" s="2">
        <f>Tabela_padrão__GM_CONTAS_PAGAR_ABERTOS[[#This Row],[PTAX DESEMB]]*Tabela_padrão__GM_CONTAS_PAGAR_ABERTOS[[#This Row],[VALOR_DOCUM]]</f>
        <v>6906.3850560000001</v>
      </c>
    </row>
    <row r="2700" spans="1:22" hidden="1" x14ac:dyDescent="0.2">
      <c r="A2700" t="s">
        <v>17</v>
      </c>
      <c r="B2700" t="s">
        <v>25</v>
      </c>
      <c r="C2700" s="1">
        <v>42553</v>
      </c>
      <c r="D2700" t="s">
        <v>5279</v>
      </c>
      <c r="E2700">
        <v>13115020</v>
      </c>
      <c r="F2700" t="s">
        <v>5280</v>
      </c>
      <c r="G2700" s="4">
        <v>42566</v>
      </c>
      <c r="H2700" t="s">
        <v>21</v>
      </c>
      <c r="I2700" s="2">
        <v>840</v>
      </c>
      <c r="J2700">
        <v>0</v>
      </c>
      <c r="K2700" s="2">
        <v>840</v>
      </c>
      <c r="L2700" s="3">
        <v>1</v>
      </c>
      <c r="M2700" s="2">
        <v>840</v>
      </c>
      <c r="N2700" s="3">
        <f t="array" ref="N2700">$D$4</f>
        <v>3.55</v>
      </c>
      <c r="O2700" s="2">
        <f t="array" ref="O2700">IF(Tabela_padrão__GM_CONTAS_PAGAR_ABERTOS[[#This Row],[SIGLA_MOEDA]]="US$",Tabela_padrão__GM_CONTAS_PAGAR_ABERTOS[[#This Row],[VALOR_DOCUM]]*$D$4,Tabela_padrão__GM_CONTAS_PAGAR_ABERTOS[[#This Row],[SALDO_CONVERTIDO]])</f>
        <v>840</v>
      </c>
      <c r="P27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0" t="s">
        <v>28</v>
      </c>
      <c r="R2700" t="s">
        <v>5281</v>
      </c>
      <c r="S2700" s="1">
        <v>42557</v>
      </c>
      <c r="T2700" t="s">
        <v>5282</v>
      </c>
      <c r="U2700" s="3">
        <v>3.2298</v>
      </c>
      <c r="V2700" s="2">
        <f>Tabela_padrão__GM_CONTAS_PAGAR_ABERTOS[[#This Row],[PTAX DESEMB]]*Tabela_padrão__GM_CONTAS_PAGAR_ABERTOS[[#This Row],[VALOR_DOCUM]]</f>
        <v>2713.0320000000002</v>
      </c>
    </row>
    <row r="2701" spans="1:22" hidden="1" x14ac:dyDescent="0.2">
      <c r="A2701" t="s">
        <v>17</v>
      </c>
      <c r="B2701" t="s">
        <v>25</v>
      </c>
      <c r="C2701" s="1">
        <v>42553</v>
      </c>
      <c r="D2701" t="s">
        <v>1820</v>
      </c>
      <c r="E2701">
        <v>13115020</v>
      </c>
      <c r="F2701" t="s">
        <v>5283</v>
      </c>
      <c r="G2701" s="4">
        <v>42567</v>
      </c>
      <c r="H2701" t="s">
        <v>21</v>
      </c>
      <c r="I2701" s="2">
        <v>165</v>
      </c>
      <c r="J2701">
        <v>0</v>
      </c>
      <c r="K2701" s="2">
        <v>165</v>
      </c>
      <c r="L2701" s="3">
        <v>1</v>
      </c>
      <c r="M2701" s="2">
        <v>165</v>
      </c>
      <c r="N2701" s="3">
        <f t="array" ref="N2701">$D$4</f>
        <v>3.55</v>
      </c>
      <c r="O2701" s="2">
        <f t="array" ref="O2701">IF(Tabela_padrão__GM_CONTAS_PAGAR_ABERTOS[[#This Row],[SIGLA_MOEDA]]="US$",Tabela_padrão__GM_CONTAS_PAGAR_ABERTOS[[#This Row],[VALOR_DOCUM]]*$D$4,Tabela_padrão__GM_CONTAS_PAGAR_ABERTOS[[#This Row],[SALDO_CONVERTIDO]])</f>
        <v>165</v>
      </c>
      <c r="P27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1" t="s">
        <v>28</v>
      </c>
      <c r="R2701" t="s">
        <v>5284</v>
      </c>
      <c r="S2701" s="1">
        <v>42557</v>
      </c>
      <c r="T2701" t="s">
        <v>5285</v>
      </c>
      <c r="U2701" s="3">
        <v>3.2298</v>
      </c>
      <c r="V2701" s="2">
        <f>Tabela_padrão__GM_CONTAS_PAGAR_ABERTOS[[#This Row],[PTAX DESEMB]]*Tabela_padrão__GM_CONTAS_PAGAR_ABERTOS[[#This Row],[VALOR_DOCUM]]</f>
        <v>532.91700000000003</v>
      </c>
    </row>
    <row r="2702" spans="1:22" hidden="1" x14ac:dyDescent="0.2">
      <c r="A2702" t="s">
        <v>17</v>
      </c>
      <c r="B2702" t="s">
        <v>25</v>
      </c>
      <c r="C2702" s="1">
        <v>42553</v>
      </c>
      <c r="D2702" t="s">
        <v>5286</v>
      </c>
      <c r="E2702">
        <v>13115016</v>
      </c>
      <c r="F2702" t="s">
        <v>5287</v>
      </c>
      <c r="G2702" s="4">
        <v>42566</v>
      </c>
      <c r="H2702" t="s">
        <v>21</v>
      </c>
      <c r="I2702" s="2">
        <v>274</v>
      </c>
      <c r="J2702">
        <v>0</v>
      </c>
      <c r="K2702" s="2">
        <v>274</v>
      </c>
      <c r="L2702" s="3">
        <v>1</v>
      </c>
      <c r="M2702" s="2">
        <v>274</v>
      </c>
      <c r="N2702" s="3">
        <f t="array" ref="N2702">$D$4</f>
        <v>3.55</v>
      </c>
      <c r="O2702" s="2">
        <f t="array" ref="O2702">IF(Tabela_padrão__GM_CONTAS_PAGAR_ABERTOS[[#This Row],[SIGLA_MOEDA]]="US$",Tabela_padrão__GM_CONTAS_PAGAR_ABERTOS[[#This Row],[VALOR_DOCUM]]*$D$4,Tabela_padrão__GM_CONTAS_PAGAR_ABERTOS[[#This Row],[SALDO_CONVERTIDO]])</f>
        <v>274</v>
      </c>
      <c r="P27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2" t="s">
        <v>28</v>
      </c>
      <c r="R2702" t="s">
        <v>5288</v>
      </c>
      <c r="S2702" s="1">
        <v>42557</v>
      </c>
      <c r="T2702" t="s">
        <v>5289</v>
      </c>
      <c r="U2702" s="3">
        <v>3.2298</v>
      </c>
      <c r="V2702" s="2">
        <f>Tabela_padrão__GM_CONTAS_PAGAR_ABERTOS[[#This Row],[PTAX DESEMB]]*Tabela_padrão__GM_CONTAS_PAGAR_ABERTOS[[#This Row],[VALOR_DOCUM]]</f>
        <v>884.96519999999998</v>
      </c>
    </row>
    <row r="2703" spans="1:22" hidden="1" x14ac:dyDescent="0.2">
      <c r="A2703" t="s">
        <v>17</v>
      </c>
      <c r="B2703" t="s">
        <v>25</v>
      </c>
      <c r="C2703" s="1">
        <v>42553</v>
      </c>
      <c r="D2703" t="s">
        <v>655</v>
      </c>
      <c r="E2703">
        <v>13115016</v>
      </c>
      <c r="F2703" t="s">
        <v>5290</v>
      </c>
      <c r="G2703" s="4">
        <v>42592</v>
      </c>
      <c r="H2703" t="s">
        <v>21</v>
      </c>
      <c r="I2703" s="2">
        <v>177.6</v>
      </c>
      <c r="J2703">
        <v>0</v>
      </c>
      <c r="K2703" s="2">
        <v>177.6</v>
      </c>
      <c r="L2703" s="3">
        <v>1</v>
      </c>
      <c r="M2703" s="2">
        <v>177.6</v>
      </c>
      <c r="N2703" s="3">
        <f t="array" ref="N2703">$D$4</f>
        <v>3.55</v>
      </c>
      <c r="O2703" s="2">
        <f t="array" ref="O2703">IF(Tabela_padrão__GM_CONTAS_PAGAR_ABERTOS[[#This Row],[SIGLA_MOEDA]]="US$",Tabela_padrão__GM_CONTAS_PAGAR_ABERTOS[[#This Row],[VALOR_DOCUM]]*$D$4,Tabela_padrão__GM_CONTAS_PAGAR_ABERTOS[[#This Row],[SALDO_CONVERTIDO]])</f>
        <v>177.6</v>
      </c>
      <c r="P27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3" t="s">
        <v>28</v>
      </c>
      <c r="R2703" t="s">
        <v>960</v>
      </c>
      <c r="S2703" s="1">
        <v>42557</v>
      </c>
      <c r="T2703" t="s">
        <v>5291</v>
      </c>
      <c r="U2703" s="3">
        <v>3.2298</v>
      </c>
      <c r="V2703" s="2">
        <f>Tabela_padrão__GM_CONTAS_PAGAR_ABERTOS[[#This Row],[PTAX DESEMB]]*Tabela_padrão__GM_CONTAS_PAGAR_ABERTOS[[#This Row],[VALOR_DOCUM]]</f>
        <v>573.61248000000001</v>
      </c>
    </row>
    <row r="2704" spans="1:22" hidden="1" x14ac:dyDescent="0.2">
      <c r="A2704" t="s">
        <v>17</v>
      </c>
      <c r="B2704" t="s">
        <v>80</v>
      </c>
      <c r="C2704" s="1">
        <v>42545</v>
      </c>
      <c r="D2704" t="s">
        <v>2341</v>
      </c>
      <c r="E2704">
        <v>13115002</v>
      </c>
      <c r="F2704" t="s">
        <v>5292</v>
      </c>
      <c r="G2704" s="4">
        <v>42573</v>
      </c>
      <c r="H2704" t="s">
        <v>21</v>
      </c>
      <c r="I2704" s="2">
        <v>523.75</v>
      </c>
      <c r="J2704">
        <v>0</v>
      </c>
      <c r="K2704" s="2">
        <v>523.75</v>
      </c>
      <c r="L2704" s="3">
        <v>1</v>
      </c>
      <c r="M2704" s="2">
        <v>523.75</v>
      </c>
      <c r="N2704" s="3">
        <f t="array" ref="N2704">$D$4</f>
        <v>3.55</v>
      </c>
      <c r="O2704" s="2">
        <f t="array" ref="O2704">IF(Tabela_padrão__GM_CONTAS_PAGAR_ABERTOS[[#This Row],[SIGLA_MOEDA]]="US$",Tabela_padrão__GM_CONTAS_PAGAR_ABERTOS[[#This Row],[VALOR_DOCUM]]*$D$4,Tabela_padrão__GM_CONTAS_PAGAR_ABERTOS[[#This Row],[SALDO_CONVERTIDO]])</f>
        <v>523.75</v>
      </c>
      <c r="P27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4" t="s">
        <v>28</v>
      </c>
      <c r="R2704" t="s">
        <v>620</v>
      </c>
      <c r="S2704" s="1">
        <v>42557</v>
      </c>
      <c r="T2704" t="s">
        <v>5293</v>
      </c>
      <c r="U2704" s="3">
        <v>3.3532999999999999</v>
      </c>
      <c r="V2704" s="2">
        <f>Tabela_padrão__GM_CONTAS_PAGAR_ABERTOS[[#This Row],[PTAX DESEMB]]*Tabela_padrão__GM_CONTAS_PAGAR_ABERTOS[[#This Row],[VALOR_DOCUM]]</f>
        <v>1756.2908749999999</v>
      </c>
    </row>
    <row r="2705" spans="1:22" hidden="1" x14ac:dyDescent="0.2">
      <c r="A2705" t="s">
        <v>17</v>
      </c>
      <c r="B2705" t="s">
        <v>25</v>
      </c>
      <c r="C2705" s="1">
        <v>42553</v>
      </c>
      <c r="D2705" t="s">
        <v>1484</v>
      </c>
      <c r="E2705">
        <v>13101012</v>
      </c>
      <c r="F2705" t="s">
        <v>5294</v>
      </c>
      <c r="G2705" s="4">
        <v>42562</v>
      </c>
      <c r="H2705" t="s">
        <v>21</v>
      </c>
      <c r="I2705" s="2">
        <v>116.46</v>
      </c>
      <c r="J2705">
        <v>0</v>
      </c>
      <c r="K2705" s="2">
        <v>116.46</v>
      </c>
      <c r="L2705" s="3">
        <v>1</v>
      </c>
      <c r="M2705" s="2">
        <v>116.46</v>
      </c>
      <c r="N2705" s="3">
        <f t="array" ref="N2705">$D$4</f>
        <v>3.55</v>
      </c>
      <c r="O2705" s="2">
        <f t="array" ref="O2705">IF(Tabela_padrão__GM_CONTAS_PAGAR_ABERTOS[[#This Row],[SIGLA_MOEDA]]="US$",Tabela_padrão__GM_CONTAS_PAGAR_ABERTOS[[#This Row],[VALOR_DOCUM]]*$D$4,Tabela_padrão__GM_CONTAS_PAGAR_ABERTOS[[#This Row],[SALDO_CONVERTIDO]])</f>
        <v>116.46</v>
      </c>
      <c r="P27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5" t="s">
        <v>28</v>
      </c>
      <c r="R2705" t="s">
        <v>5295</v>
      </c>
      <c r="S2705" s="1">
        <v>42557</v>
      </c>
      <c r="T2705" t="s">
        <v>5296</v>
      </c>
      <c r="U2705" s="3">
        <v>3.2298</v>
      </c>
      <c r="V2705" s="2">
        <f>Tabela_padrão__GM_CONTAS_PAGAR_ABERTOS[[#This Row],[PTAX DESEMB]]*Tabela_padrão__GM_CONTAS_PAGAR_ABERTOS[[#This Row],[VALOR_DOCUM]]</f>
        <v>376.14250799999996</v>
      </c>
    </row>
    <row r="2706" spans="1:22" hidden="1" x14ac:dyDescent="0.2">
      <c r="A2706" t="s">
        <v>17</v>
      </c>
      <c r="B2706" t="s">
        <v>25</v>
      </c>
      <c r="C2706" s="1">
        <v>42553</v>
      </c>
      <c r="D2706" t="s">
        <v>1484</v>
      </c>
      <c r="E2706">
        <v>13101012</v>
      </c>
      <c r="F2706" t="s">
        <v>5297</v>
      </c>
      <c r="G2706" s="4">
        <v>42562</v>
      </c>
      <c r="H2706" t="s">
        <v>21</v>
      </c>
      <c r="I2706" s="2">
        <v>56.99</v>
      </c>
      <c r="J2706">
        <v>0</v>
      </c>
      <c r="K2706" s="2">
        <v>56.99</v>
      </c>
      <c r="L2706" s="3">
        <v>1</v>
      </c>
      <c r="M2706" s="2">
        <v>56.99</v>
      </c>
      <c r="N2706" s="3">
        <f t="array" ref="N2706">$D$4</f>
        <v>3.55</v>
      </c>
      <c r="O2706" s="2">
        <f t="array" ref="O2706">IF(Tabela_padrão__GM_CONTAS_PAGAR_ABERTOS[[#This Row],[SIGLA_MOEDA]]="US$",Tabela_padrão__GM_CONTAS_PAGAR_ABERTOS[[#This Row],[VALOR_DOCUM]]*$D$4,Tabela_padrão__GM_CONTAS_PAGAR_ABERTOS[[#This Row],[SALDO_CONVERTIDO]])</f>
        <v>56.99</v>
      </c>
      <c r="P27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6" t="s">
        <v>28</v>
      </c>
      <c r="R2706" t="s">
        <v>5298</v>
      </c>
      <c r="S2706" s="1">
        <v>42557</v>
      </c>
      <c r="T2706" t="s">
        <v>5299</v>
      </c>
      <c r="U2706" s="3">
        <v>3.2298</v>
      </c>
      <c r="V2706" s="2">
        <f>Tabela_padrão__GM_CONTAS_PAGAR_ABERTOS[[#This Row],[PTAX DESEMB]]*Tabela_padrão__GM_CONTAS_PAGAR_ABERTOS[[#This Row],[VALOR_DOCUM]]</f>
        <v>184.06630200000001</v>
      </c>
    </row>
    <row r="2707" spans="1:22" hidden="1" x14ac:dyDescent="0.2">
      <c r="A2707" t="s">
        <v>17</v>
      </c>
      <c r="B2707" t="s">
        <v>25</v>
      </c>
      <c r="C2707" s="1">
        <v>42553</v>
      </c>
      <c r="D2707" t="s">
        <v>1484</v>
      </c>
      <c r="E2707">
        <v>13101012</v>
      </c>
      <c r="F2707" t="s">
        <v>5300</v>
      </c>
      <c r="G2707" s="4">
        <v>42562</v>
      </c>
      <c r="H2707" t="s">
        <v>21</v>
      </c>
      <c r="I2707" s="2">
        <v>27.5</v>
      </c>
      <c r="J2707">
        <v>0</v>
      </c>
      <c r="K2707" s="2">
        <v>27.5</v>
      </c>
      <c r="L2707" s="3">
        <v>1</v>
      </c>
      <c r="M2707" s="2">
        <v>27.5</v>
      </c>
      <c r="N2707" s="3">
        <f t="array" ref="N2707">$D$4</f>
        <v>3.55</v>
      </c>
      <c r="O2707" s="2">
        <f t="array" ref="O2707">IF(Tabela_padrão__GM_CONTAS_PAGAR_ABERTOS[[#This Row],[SIGLA_MOEDA]]="US$",Tabela_padrão__GM_CONTAS_PAGAR_ABERTOS[[#This Row],[VALOR_DOCUM]]*$D$4,Tabela_padrão__GM_CONTAS_PAGAR_ABERTOS[[#This Row],[SALDO_CONVERTIDO]])</f>
        <v>27.5</v>
      </c>
      <c r="P27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7" t="s">
        <v>28</v>
      </c>
      <c r="R2707" t="s">
        <v>5301</v>
      </c>
      <c r="S2707" s="1">
        <v>42557</v>
      </c>
      <c r="T2707" t="s">
        <v>5302</v>
      </c>
      <c r="U2707" s="3">
        <v>3.2298</v>
      </c>
      <c r="V2707" s="2">
        <f>Tabela_padrão__GM_CONTAS_PAGAR_ABERTOS[[#This Row],[PTAX DESEMB]]*Tabela_padrão__GM_CONTAS_PAGAR_ABERTOS[[#This Row],[VALOR_DOCUM]]</f>
        <v>88.819500000000005</v>
      </c>
    </row>
    <row r="2708" spans="1:22" hidden="1" x14ac:dyDescent="0.2">
      <c r="A2708" t="s">
        <v>17</v>
      </c>
      <c r="B2708" t="s">
        <v>25</v>
      </c>
      <c r="C2708" s="1">
        <v>42544</v>
      </c>
      <c r="D2708" t="s">
        <v>3896</v>
      </c>
      <c r="E2708">
        <v>13115016</v>
      </c>
      <c r="F2708" t="s">
        <v>5303</v>
      </c>
      <c r="G2708" s="4">
        <v>42571</v>
      </c>
      <c r="H2708" t="s">
        <v>21</v>
      </c>
      <c r="I2708" s="2">
        <v>389.73</v>
      </c>
      <c r="J2708">
        <v>0</v>
      </c>
      <c r="K2708" s="2">
        <v>389.73</v>
      </c>
      <c r="L2708" s="3">
        <v>1</v>
      </c>
      <c r="M2708" s="2">
        <v>389.73</v>
      </c>
      <c r="N2708" s="3">
        <f t="array" ref="N2708">$D$4</f>
        <v>3.55</v>
      </c>
      <c r="O2708" s="2">
        <f t="array" ref="O2708">IF(Tabela_padrão__GM_CONTAS_PAGAR_ABERTOS[[#This Row],[SIGLA_MOEDA]]="US$",Tabela_padrão__GM_CONTAS_PAGAR_ABERTOS[[#This Row],[VALOR_DOCUM]]*$D$4,Tabela_padrão__GM_CONTAS_PAGAR_ABERTOS[[#This Row],[SALDO_CONVERTIDO]])</f>
        <v>389.73</v>
      </c>
      <c r="P27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8" t="s">
        <v>28</v>
      </c>
      <c r="R2708" t="s">
        <v>1866</v>
      </c>
      <c r="S2708" s="1">
        <v>42557</v>
      </c>
      <c r="T2708" t="s">
        <v>5304</v>
      </c>
      <c r="U2708" s="3">
        <v>3.3883000000000001</v>
      </c>
      <c r="V2708" s="2">
        <f>Tabela_padrão__GM_CONTAS_PAGAR_ABERTOS[[#This Row],[PTAX DESEMB]]*Tabela_padrão__GM_CONTAS_PAGAR_ABERTOS[[#This Row],[VALOR_DOCUM]]</f>
        <v>1320.5221590000001</v>
      </c>
    </row>
    <row r="2709" spans="1:22" hidden="1" x14ac:dyDescent="0.2">
      <c r="A2709" t="s">
        <v>17</v>
      </c>
      <c r="B2709" t="s">
        <v>25</v>
      </c>
      <c r="C2709" s="1">
        <v>42544</v>
      </c>
      <c r="D2709" t="s">
        <v>1634</v>
      </c>
      <c r="E2709">
        <v>13115014</v>
      </c>
      <c r="F2709" t="s">
        <v>5305</v>
      </c>
      <c r="G2709" s="4">
        <v>42572</v>
      </c>
      <c r="H2709" t="s">
        <v>21</v>
      </c>
      <c r="I2709" s="2">
        <v>110</v>
      </c>
      <c r="J2709">
        <v>0</v>
      </c>
      <c r="K2709" s="2">
        <v>110</v>
      </c>
      <c r="L2709" s="3">
        <v>1</v>
      </c>
      <c r="M2709" s="2">
        <v>110</v>
      </c>
      <c r="N2709" s="3">
        <f t="array" ref="N2709">$D$4</f>
        <v>3.55</v>
      </c>
      <c r="O2709" s="2">
        <f t="array" ref="O2709">IF(Tabela_padrão__GM_CONTAS_PAGAR_ABERTOS[[#This Row],[SIGLA_MOEDA]]="US$",Tabela_padrão__GM_CONTAS_PAGAR_ABERTOS[[#This Row],[VALOR_DOCUM]]*$D$4,Tabela_padrão__GM_CONTAS_PAGAR_ABERTOS[[#This Row],[SALDO_CONVERTIDO]])</f>
        <v>110</v>
      </c>
      <c r="P27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09" t="s">
        <v>28</v>
      </c>
      <c r="R2709" t="s">
        <v>5306</v>
      </c>
      <c r="S2709" s="1">
        <v>42557</v>
      </c>
      <c r="T2709" t="s">
        <v>5307</v>
      </c>
      <c r="U2709" s="3">
        <v>3.3883000000000001</v>
      </c>
      <c r="V2709" s="2">
        <f>Tabela_padrão__GM_CONTAS_PAGAR_ABERTOS[[#This Row],[PTAX DESEMB]]*Tabela_padrão__GM_CONTAS_PAGAR_ABERTOS[[#This Row],[VALOR_DOCUM]]</f>
        <v>372.71300000000002</v>
      </c>
    </row>
    <row r="2710" spans="1:22" hidden="1" x14ac:dyDescent="0.2">
      <c r="A2710" t="s">
        <v>17</v>
      </c>
      <c r="B2710" t="s">
        <v>18</v>
      </c>
      <c r="C2710" s="1">
        <v>42555</v>
      </c>
      <c r="D2710" t="s">
        <v>5308</v>
      </c>
      <c r="E2710">
        <v>13130020</v>
      </c>
      <c r="F2710" t="s">
        <v>5309</v>
      </c>
      <c r="G2710" s="4">
        <v>42580</v>
      </c>
      <c r="H2710" t="s">
        <v>21</v>
      </c>
      <c r="I2710" s="2">
        <v>313.07</v>
      </c>
      <c r="J2710">
        <v>0</v>
      </c>
      <c r="K2710" s="2">
        <v>313.07</v>
      </c>
      <c r="L2710" s="3">
        <v>1</v>
      </c>
      <c r="M2710" s="2">
        <v>313.07</v>
      </c>
      <c r="N2710" s="3">
        <f t="array" ref="N2710">$D$4</f>
        <v>3.55</v>
      </c>
      <c r="O2710" s="2">
        <f t="array" ref="O2710">IF(Tabela_padrão__GM_CONTAS_PAGAR_ABERTOS[[#This Row],[SIGLA_MOEDA]]="US$",Tabela_padrão__GM_CONTAS_PAGAR_ABERTOS[[#This Row],[VALOR_DOCUM]]*$D$4,Tabela_padrão__GM_CONTAS_PAGAR_ABERTOS[[#This Row],[SALDO_CONVERTIDO]])</f>
        <v>313.07</v>
      </c>
      <c r="P27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0" t="s">
        <v>28</v>
      </c>
      <c r="R2710" t="s">
        <v>5310</v>
      </c>
      <c r="S2710" s="1">
        <v>42557</v>
      </c>
      <c r="T2710" t="s">
        <v>5311</v>
      </c>
      <c r="U2710" s="3">
        <v>3.2298</v>
      </c>
      <c r="V2710" s="2">
        <f>Tabela_padrão__GM_CONTAS_PAGAR_ABERTOS[[#This Row],[PTAX DESEMB]]*Tabela_padrão__GM_CONTAS_PAGAR_ABERTOS[[#This Row],[VALOR_DOCUM]]</f>
        <v>1011.1534859999999</v>
      </c>
    </row>
    <row r="2711" spans="1:22" hidden="1" x14ac:dyDescent="0.2">
      <c r="A2711" t="s">
        <v>17</v>
      </c>
      <c r="B2711" t="s">
        <v>18</v>
      </c>
      <c r="C2711" s="1">
        <v>42537</v>
      </c>
      <c r="D2711" t="s">
        <v>3903</v>
      </c>
      <c r="E2711">
        <v>13130031</v>
      </c>
      <c r="F2711" t="s">
        <v>5312</v>
      </c>
      <c r="G2711" s="4">
        <v>42564</v>
      </c>
      <c r="H2711" t="s">
        <v>21</v>
      </c>
      <c r="I2711" s="2">
        <v>573</v>
      </c>
      <c r="J2711">
        <v>0</v>
      </c>
      <c r="K2711" s="2">
        <v>573</v>
      </c>
      <c r="L2711" s="3">
        <v>1</v>
      </c>
      <c r="M2711" s="2">
        <v>573</v>
      </c>
      <c r="N2711" s="3">
        <f t="array" ref="N2711">$D$4</f>
        <v>3.55</v>
      </c>
      <c r="O2711" s="2">
        <f t="array" ref="O2711">IF(Tabela_padrão__GM_CONTAS_PAGAR_ABERTOS[[#This Row],[SIGLA_MOEDA]]="US$",Tabela_padrão__GM_CONTAS_PAGAR_ABERTOS[[#This Row],[VALOR_DOCUM]]*$D$4,Tabela_padrão__GM_CONTAS_PAGAR_ABERTOS[[#This Row],[SALDO_CONVERTIDO]])</f>
        <v>573</v>
      </c>
      <c r="P27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1" t="s">
        <v>28</v>
      </c>
      <c r="R2711" t="s">
        <v>5313</v>
      </c>
      <c r="S2711" s="1">
        <v>42557</v>
      </c>
      <c r="T2711" t="s">
        <v>5314</v>
      </c>
      <c r="U2711" s="3">
        <v>3.4767999999999999</v>
      </c>
      <c r="V2711" s="2">
        <f>Tabela_padrão__GM_CONTAS_PAGAR_ABERTOS[[#This Row],[PTAX DESEMB]]*Tabela_padrão__GM_CONTAS_PAGAR_ABERTOS[[#This Row],[VALOR_DOCUM]]</f>
        <v>1992.2064</v>
      </c>
    </row>
    <row r="2712" spans="1:22" hidden="1" x14ac:dyDescent="0.2">
      <c r="A2712" t="s">
        <v>17</v>
      </c>
      <c r="B2712" t="s">
        <v>202</v>
      </c>
      <c r="C2712" s="1">
        <v>42556</v>
      </c>
      <c r="D2712" t="s">
        <v>433</v>
      </c>
      <c r="E2712">
        <v>13130024</v>
      </c>
      <c r="F2712" t="s">
        <v>5315</v>
      </c>
      <c r="G2712" s="4">
        <v>42561</v>
      </c>
      <c r="H2712" t="s">
        <v>21</v>
      </c>
      <c r="I2712" s="2">
        <v>2250</v>
      </c>
      <c r="J2712">
        <v>0</v>
      </c>
      <c r="K2712" s="2">
        <v>2250</v>
      </c>
      <c r="L2712" s="3">
        <v>1</v>
      </c>
      <c r="M2712" s="2">
        <v>2250</v>
      </c>
      <c r="N2712" s="3">
        <f t="array" ref="N2712">$D$4</f>
        <v>3.55</v>
      </c>
      <c r="O2712" s="2">
        <f t="array" ref="O2712">IF(Tabela_padrão__GM_CONTAS_PAGAR_ABERTOS[[#This Row],[SIGLA_MOEDA]]="US$",Tabela_padrão__GM_CONTAS_PAGAR_ABERTOS[[#This Row],[VALOR_DOCUM]]*$D$4,Tabela_padrão__GM_CONTAS_PAGAR_ABERTOS[[#This Row],[SALDO_CONVERTIDO]])</f>
        <v>2250</v>
      </c>
      <c r="P27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2" t="s">
        <v>28</v>
      </c>
      <c r="R2712" t="s">
        <v>5316</v>
      </c>
      <c r="S2712" s="1">
        <v>42557</v>
      </c>
      <c r="T2712" t="s">
        <v>5317</v>
      </c>
      <c r="U2712" s="3">
        <v>3.2480000000000002</v>
      </c>
      <c r="V2712" s="2">
        <f>Tabela_padrão__GM_CONTAS_PAGAR_ABERTOS[[#This Row],[PTAX DESEMB]]*Tabela_padrão__GM_CONTAS_PAGAR_ABERTOS[[#This Row],[VALOR_DOCUM]]</f>
        <v>7308.0000000000009</v>
      </c>
    </row>
    <row r="2713" spans="1:22" hidden="1" x14ac:dyDescent="0.2">
      <c r="A2713" t="s">
        <v>17</v>
      </c>
      <c r="B2713" t="s">
        <v>25</v>
      </c>
      <c r="C2713" s="1">
        <v>42553</v>
      </c>
      <c r="D2713" t="s">
        <v>642</v>
      </c>
      <c r="E2713">
        <v>13115016</v>
      </c>
      <c r="F2713" t="s">
        <v>5318</v>
      </c>
      <c r="G2713" s="4">
        <v>42566</v>
      </c>
      <c r="H2713" t="s">
        <v>21</v>
      </c>
      <c r="I2713" s="2">
        <v>1861.33</v>
      </c>
      <c r="J2713">
        <v>0</v>
      </c>
      <c r="K2713" s="2">
        <v>1861.33</v>
      </c>
      <c r="L2713" s="3">
        <v>1</v>
      </c>
      <c r="M2713" s="2">
        <v>1861.33</v>
      </c>
      <c r="N2713" s="3">
        <f t="array" ref="N2713">$D$4</f>
        <v>3.55</v>
      </c>
      <c r="O2713" s="2">
        <f t="array" ref="O2713">IF(Tabela_padrão__GM_CONTAS_PAGAR_ABERTOS[[#This Row],[SIGLA_MOEDA]]="US$",Tabela_padrão__GM_CONTAS_PAGAR_ABERTOS[[#This Row],[VALOR_DOCUM]]*$D$4,Tabela_padrão__GM_CONTAS_PAGAR_ABERTOS[[#This Row],[SALDO_CONVERTIDO]])</f>
        <v>1861.33</v>
      </c>
      <c r="P27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3" t="s">
        <v>28</v>
      </c>
      <c r="R2713" t="s">
        <v>716</v>
      </c>
      <c r="S2713" s="1">
        <v>42557</v>
      </c>
      <c r="T2713" t="s">
        <v>5319</v>
      </c>
      <c r="U2713" s="3">
        <v>3.2298</v>
      </c>
      <c r="V2713" s="2">
        <f>Tabela_padrão__GM_CONTAS_PAGAR_ABERTOS[[#This Row],[PTAX DESEMB]]*Tabela_padrão__GM_CONTAS_PAGAR_ABERTOS[[#This Row],[VALOR_DOCUM]]</f>
        <v>6011.7236339999999</v>
      </c>
    </row>
    <row r="2714" spans="1:22" hidden="1" x14ac:dyDescent="0.2">
      <c r="A2714" t="s">
        <v>17</v>
      </c>
      <c r="B2714" t="s">
        <v>25</v>
      </c>
      <c r="C2714" s="1">
        <v>42555</v>
      </c>
      <c r="D2714" t="s">
        <v>839</v>
      </c>
      <c r="E2714">
        <v>13106008</v>
      </c>
      <c r="F2714" t="s">
        <v>5320</v>
      </c>
      <c r="G2714" s="4">
        <v>42558</v>
      </c>
      <c r="H2714" t="s">
        <v>21</v>
      </c>
      <c r="I2714" s="2">
        <v>9.44</v>
      </c>
      <c r="J2714">
        <v>0</v>
      </c>
      <c r="K2714" s="2">
        <v>9.44</v>
      </c>
      <c r="L2714" s="3">
        <v>1</v>
      </c>
      <c r="M2714" s="2">
        <v>9.44</v>
      </c>
      <c r="N2714" s="3">
        <f t="array" ref="N2714">$D$4</f>
        <v>3.55</v>
      </c>
      <c r="O2714" s="2">
        <f t="array" ref="O2714">IF(Tabela_padrão__GM_CONTAS_PAGAR_ABERTOS[[#This Row],[SIGLA_MOEDA]]="US$",Tabela_padrão__GM_CONTAS_PAGAR_ABERTOS[[#This Row],[VALOR_DOCUM]]*$D$4,Tabela_padrão__GM_CONTAS_PAGAR_ABERTOS[[#This Row],[SALDO_CONVERTIDO]])</f>
        <v>9.44</v>
      </c>
      <c r="P27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4" t="s">
        <v>841</v>
      </c>
      <c r="R2714" t="s">
        <v>5321</v>
      </c>
      <c r="S2714" s="1">
        <v>42557</v>
      </c>
      <c r="T2714" t="s">
        <v>5322</v>
      </c>
      <c r="U2714" s="3">
        <v>3.2298</v>
      </c>
      <c r="V2714" s="2">
        <f>Tabela_padrão__GM_CONTAS_PAGAR_ABERTOS[[#This Row],[PTAX DESEMB]]*Tabela_padrão__GM_CONTAS_PAGAR_ABERTOS[[#This Row],[VALOR_DOCUM]]</f>
        <v>30.489311999999998</v>
      </c>
    </row>
    <row r="2715" spans="1:22" hidden="1" x14ac:dyDescent="0.2">
      <c r="A2715" t="s">
        <v>17</v>
      </c>
      <c r="B2715" t="s">
        <v>25</v>
      </c>
      <c r="C2715" s="1">
        <v>42535</v>
      </c>
      <c r="D2715" t="s">
        <v>591</v>
      </c>
      <c r="E2715">
        <v>13115016</v>
      </c>
      <c r="F2715" t="s">
        <v>5323</v>
      </c>
      <c r="G2715" s="4">
        <v>42566</v>
      </c>
      <c r="H2715" t="s">
        <v>21</v>
      </c>
      <c r="I2715" s="2">
        <v>201.8</v>
      </c>
      <c r="J2715">
        <v>0</v>
      </c>
      <c r="K2715" s="2">
        <v>201.8</v>
      </c>
      <c r="L2715" s="3">
        <v>1</v>
      </c>
      <c r="M2715" s="2">
        <v>201.8</v>
      </c>
      <c r="N2715" s="3">
        <f t="array" ref="N2715">$D$4</f>
        <v>3.55</v>
      </c>
      <c r="O2715" s="2">
        <f t="array" ref="O2715">IF(Tabela_padrão__GM_CONTAS_PAGAR_ABERTOS[[#This Row],[SIGLA_MOEDA]]="US$",Tabela_padrão__GM_CONTAS_PAGAR_ABERTOS[[#This Row],[VALOR_DOCUM]]*$D$4,Tabela_padrão__GM_CONTAS_PAGAR_ABERTOS[[#This Row],[SALDO_CONVERTIDO]])</f>
        <v>201.8</v>
      </c>
      <c r="P27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5" t="s">
        <v>28</v>
      </c>
      <c r="R2715" t="s">
        <v>657</v>
      </c>
      <c r="S2715" s="1">
        <v>42557</v>
      </c>
      <c r="T2715" t="s">
        <v>5324</v>
      </c>
      <c r="U2715" s="3">
        <v>3.4533</v>
      </c>
      <c r="V2715" s="2">
        <f>Tabela_padrão__GM_CONTAS_PAGAR_ABERTOS[[#This Row],[PTAX DESEMB]]*Tabela_padrão__GM_CONTAS_PAGAR_ABERTOS[[#This Row],[VALOR_DOCUM]]</f>
        <v>696.87594000000001</v>
      </c>
    </row>
    <row r="2716" spans="1:22" hidden="1" x14ac:dyDescent="0.2">
      <c r="A2716" t="s">
        <v>17</v>
      </c>
      <c r="B2716" t="s">
        <v>25</v>
      </c>
      <c r="C2716" s="1">
        <v>42502</v>
      </c>
      <c r="D2716" t="s">
        <v>855</v>
      </c>
      <c r="E2716">
        <v>17101001</v>
      </c>
      <c r="F2716" t="s">
        <v>856</v>
      </c>
      <c r="G2716" s="4">
        <v>42502</v>
      </c>
      <c r="H2716" t="s">
        <v>21</v>
      </c>
      <c r="I2716" s="2">
        <v>2808</v>
      </c>
      <c r="K2716" s="2">
        <v>2808</v>
      </c>
      <c r="L2716" s="3">
        <v>1</v>
      </c>
      <c r="M2716" s="2">
        <v>2808</v>
      </c>
      <c r="N2716" s="3">
        <f t="array" ref="N2716">$D$4</f>
        <v>3.55</v>
      </c>
      <c r="O2716" s="2">
        <f t="array" ref="O2716">IF(Tabela_padrão__GM_CONTAS_PAGAR_ABERTOS[[#This Row],[SIGLA_MOEDA]]="US$",Tabela_padrão__GM_CONTAS_PAGAR_ABERTOS[[#This Row],[VALOR_DOCUM]]*$D$4,Tabela_padrão__GM_CONTAS_PAGAR_ABERTOS[[#This Row],[SALDO_CONVERTIDO]])</f>
        <v>2808</v>
      </c>
      <c r="P27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6" t="s">
        <v>597</v>
      </c>
      <c r="R2716" t="s">
        <v>857</v>
      </c>
      <c r="S2716" s="1">
        <v>42557</v>
      </c>
      <c r="T2716" t="s">
        <v>5325</v>
      </c>
      <c r="U2716" s="3">
        <v>3.4645000000000001</v>
      </c>
      <c r="V2716" s="2">
        <f>Tabela_padrão__GM_CONTAS_PAGAR_ABERTOS[[#This Row],[PTAX DESEMB]]*Tabela_padrão__GM_CONTAS_PAGAR_ABERTOS[[#This Row],[VALOR_DOCUM]]</f>
        <v>9728.3160000000007</v>
      </c>
    </row>
    <row r="2717" spans="1:22" hidden="1" x14ac:dyDescent="0.2">
      <c r="A2717" t="s">
        <v>17</v>
      </c>
      <c r="B2717" t="s">
        <v>25</v>
      </c>
      <c r="C2717" s="1">
        <v>42538</v>
      </c>
      <c r="D2717" t="s">
        <v>5326</v>
      </c>
      <c r="E2717">
        <v>13115014</v>
      </c>
      <c r="F2717" t="s">
        <v>5327</v>
      </c>
      <c r="G2717" s="4">
        <v>42565</v>
      </c>
      <c r="H2717" t="s">
        <v>21</v>
      </c>
      <c r="I2717" s="2">
        <v>90</v>
      </c>
      <c r="J2717">
        <v>0</v>
      </c>
      <c r="K2717" s="2">
        <v>90</v>
      </c>
      <c r="L2717" s="3">
        <v>1</v>
      </c>
      <c r="M2717" s="2">
        <v>90</v>
      </c>
      <c r="N2717" s="3">
        <f t="array" ref="N2717">$D$4</f>
        <v>3.55</v>
      </c>
      <c r="O2717" s="2">
        <f t="array" ref="O2717">IF(Tabela_padrão__GM_CONTAS_PAGAR_ABERTOS[[#This Row],[SIGLA_MOEDA]]="US$",Tabela_padrão__GM_CONTAS_PAGAR_ABERTOS[[#This Row],[VALOR_DOCUM]]*$D$4,Tabela_padrão__GM_CONTAS_PAGAR_ABERTOS[[#This Row],[SALDO_CONVERTIDO]])</f>
        <v>90</v>
      </c>
      <c r="P27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7" t="s">
        <v>28</v>
      </c>
      <c r="R2717" t="s">
        <v>3157</v>
      </c>
      <c r="S2717" s="1">
        <v>42557</v>
      </c>
      <c r="T2717" t="s">
        <v>5328</v>
      </c>
      <c r="U2717" s="3">
        <v>3.4904000000000002</v>
      </c>
      <c r="V2717" s="2">
        <f>Tabela_padrão__GM_CONTAS_PAGAR_ABERTOS[[#This Row],[PTAX DESEMB]]*Tabela_padrão__GM_CONTAS_PAGAR_ABERTOS[[#This Row],[VALOR_DOCUM]]</f>
        <v>314.13600000000002</v>
      </c>
    </row>
    <row r="2718" spans="1:22" hidden="1" x14ac:dyDescent="0.2">
      <c r="A2718" t="s">
        <v>17</v>
      </c>
      <c r="B2718" t="s">
        <v>80</v>
      </c>
      <c r="C2718" s="1">
        <v>42544</v>
      </c>
      <c r="D2718" t="s">
        <v>1560</v>
      </c>
      <c r="E2718">
        <v>13115016</v>
      </c>
      <c r="F2718" t="s">
        <v>5329</v>
      </c>
      <c r="G2718" s="4">
        <v>42572</v>
      </c>
      <c r="H2718" t="s">
        <v>21</v>
      </c>
      <c r="I2718" s="2">
        <v>126.7</v>
      </c>
      <c r="J2718">
        <v>0</v>
      </c>
      <c r="K2718" s="2">
        <v>126.7</v>
      </c>
      <c r="L2718" s="3">
        <v>1</v>
      </c>
      <c r="M2718" s="2">
        <v>126.7</v>
      </c>
      <c r="N2718" s="3">
        <f t="array" ref="N2718">$D$4</f>
        <v>3.55</v>
      </c>
      <c r="O2718" s="2">
        <f t="array" ref="O2718">IF(Tabela_padrão__GM_CONTAS_PAGAR_ABERTOS[[#This Row],[SIGLA_MOEDA]]="US$",Tabela_padrão__GM_CONTAS_PAGAR_ABERTOS[[#This Row],[VALOR_DOCUM]]*$D$4,Tabela_padrão__GM_CONTAS_PAGAR_ABERTOS[[#This Row],[SALDO_CONVERTIDO]])</f>
        <v>126.7</v>
      </c>
      <c r="P27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8" t="s">
        <v>28</v>
      </c>
      <c r="R2718" t="s">
        <v>5330</v>
      </c>
      <c r="S2718" s="1">
        <v>42557</v>
      </c>
      <c r="T2718" t="s">
        <v>5331</v>
      </c>
      <c r="U2718" s="3">
        <v>3.3883000000000001</v>
      </c>
      <c r="V2718" s="2">
        <f>Tabela_padrão__GM_CONTAS_PAGAR_ABERTOS[[#This Row],[PTAX DESEMB]]*Tabela_padrão__GM_CONTAS_PAGAR_ABERTOS[[#This Row],[VALOR_DOCUM]]</f>
        <v>429.29761000000002</v>
      </c>
    </row>
    <row r="2719" spans="1:22" hidden="1" x14ac:dyDescent="0.2">
      <c r="A2719" t="s">
        <v>17</v>
      </c>
      <c r="B2719" t="s">
        <v>80</v>
      </c>
      <c r="C2719" s="1">
        <v>42544</v>
      </c>
      <c r="D2719" t="s">
        <v>668</v>
      </c>
      <c r="E2719">
        <v>13115016</v>
      </c>
      <c r="F2719" t="s">
        <v>5332</v>
      </c>
      <c r="G2719" s="4">
        <v>42571</v>
      </c>
      <c r="H2719" t="s">
        <v>21</v>
      </c>
      <c r="I2719" s="2">
        <v>134.46</v>
      </c>
      <c r="J2719">
        <v>0</v>
      </c>
      <c r="K2719" s="2">
        <v>134.46</v>
      </c>
      <c r="L2719" s="3">
        <v>1</v>
      </c>
      <c r="M2719" s="2">
        <v>134.46</v>
      </c>
      <c r="N2719" s="3">
        <f t="array" ref="N2719">$D$4</f>
        <v>3.55</v>
      </c>
      <c r="O2719" s="2">
        <f t="array" ref="O2719">IF(Tabela_padrão__GM_CONTAS_PAGAR_ABERTOS[[#This Row],[SIGLA_MOEDA]]="US$",Tabela_padrão__GM_CONTAS_PAGAR_ABERTOS[[#This Row],[VALOR_DOCUM]]*$D$4,Tabela_padrão__GM_CONTAS_PAGAR_ABERTOS[[#This Row],[SALDO_CONVERTIDO]])</f>
        <v>134.46</v>
      </c>
      <c r="P27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19" t="s">
        <v>28</v>
      </c>
      <c r="R2719" t="s">
        <v>2349</v>
      </c>
      <c r="S2719" s="1">
        <v>42557</v>
      </c>
      <c r="T2719" t="s">
        <v>5333</v>
      </c>
      <c r="U2719" s="3">
        <v>3.3883000000000001</v>
      </c>
      <c r="V2719" s="2">
        <f>Tabela_padrão__GM_CONTAS_PAGAR_ABERTOS[[#This Row],[PTAX DESEMB]]*Tabela_padrão__GM_CONTAS_PAGAR_ABERTOS[[#This Row],[VALOR_DOCUM]]</f>
        <v>455.59081800000001</v>
      </c>
    </row>
    <row r="2720" spans="1:22" hidden="1" x14ac:dyDescent="0.2">
      <c r="A2720" t="s">
        <v>17</v>
      </c>
      <c r="B2720" t="s">
        <v>80</v>
      </c>
      <c r="C2720" s="1">
        <v>42544</v>
      </c>
      <c r="D2720" t="s">
        <v>668</v>
      </c>
      <c r="E2720">
        <v>13115016</v>
      </c>
      <c r="F2720" t="s">
        <v>5334</v>
      </c>
      <c r="G2720" s="4">
        <v>42576</v>
      </c>
      <c r="H2720" t="s">
        <v>21</v>
      </c>
      <c r="I2720" s="2">
        <v>30.96</v>
      </c>
      <c r="J2720">
        <v>0</v>
      </c>
      <c r="K2720" s="2">
        <v>30.96</v>
      </c>
      <c r="L2720" s="3">
        <v>1</v>
      </c>
      <c r="M2720" s="2">
        <v>30.96</v>
      </c>
      <c r="N2720" s="3">
        <f t="array" ref="N2720">$D$4</f>
        <v>3.55</v>
      </c>
      <c r="O2720" s="2">
        <f t="array" ref="O2720">IF(Tabela_padrão__GM_CONTAS_PAGAR_ABERTOS[[#This Row],[SIGLA_MOEDA]]="US$",Tabela_padrão__GM_CONTAS_PAGAR_ABERTOS[[#This Row],[VALOR_DOCUM]]*$D$4,Tabela_padrão__GM_CONTAS_PAGAR_ABERTOS[[#This Row],[SALDO_CONVERTIDO]])</f>
        <v>30.96</v>
      </c>
      <c r="P27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0" t="s">
        <v>28</v>
      </c>
      <c r="R2720" t="s">
        <v>5335</v>
      </c>
      <c r="S2720" s="1">
        <v>42557</v>
      </c>
      <c r="T2720" t="s">
        <v>5336</v>
      </c>
      <c r="U2720" s="3">
        <v>3.3883000000000001</v>
      </c>
      <c r="V2720" s="2">
        <f>Tabela_padrão__GM_CONTAS_PAGAR_ABERTOS[[#This Row],[PTAX DESEMB]]*Tabela_padrão__GM_CONTAS_PAGAR_ABERTOS[[#This Row],[VALOR_DOCUM]]</f>
        <v>104.901768</v>
      </c>
    </row>
    <row r="2721" spans="1:22" hidden="1" x14ac:dyDescent="0.2">
      <c r="A2721" t="s">
        <v>17</v>
      </c>
      <c r="B2721" t="s">
        <v>160</v>
      </c>
      <c r="C2721" s="1">
        <v>42544</v>
      </c>
      <c r="D2721" t="s">
        <v>1723</v>
      </c>
      <c r="E2721">
        <v>13115016</v>
      </c>
      <c r="F2721" t="s">
        <v>5337</v>
      </c>
      <c r="G2721" s="4">
        <v>42572</v>
      </c>
      <c r="H2721" t="s">
        <v>21</v>
      </c>
      <c r="I2721" s="2">
        <v>862.07</v>
      </c>
      <c r="J2721">
        <v>0</v>
      </c>
      <c r="K2721" s="2">
        <v>862.07</v>
      </c>
      <c r="L2721" s="3">
        <v>1</v>
      </c>
      <c r="M2721" s="2">
        <v>862.07</v>
      </c>
      <c r="N2721" s="3">
        <f t="array" ref="N2721">$D$4</f>
        <v>3.55</v>
      </c>
      <c r="O2721" s="2">
        <f t="array" ref="O2721">IF(Tabela_padrão__GM_CONTAS_PAGAR_ABERTOS[[#This Row],[SIGLA_MOEDA]]="US$",Tabela_padrão__GM_CONTAS_PAGAR_ABERTOS[[#This Row],[VALOR_DOCUM]]*$D$4,Tabela_padrão__GM_CONTAS_PAGAR_ABERTOS[[#This Row],[SALDO_CONVERTIDO]])</f>
        <v>862.07</v>
      </c>
      <c r="P27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1" t="s">
        <v>28</v>
      </c>
      <c r="R2721" t="s">
        <v>5338</v>
      </c>
      <c r="S2721" s="1">
        <v>42557</v>
      </c>
      <c r="T2721" t="s">
        <v>5339</v>
      </c>
      <c r="U2721" s="3">
        <v>3.3883000000000001</v>
      </c>
      <c r="V2721" s="2">
        <f>Tabela_padrão__GM_CONTAS_PAGAR_ABERTOS[[#This Row],[PTAX DESEMB]]*Tabela_padrão__GM_CONTAS_PAGAR_ABERTOS[[#This Row],[VALOR_DOCUM]]</f>
        <v>2920.9517810000002</v>
      </c>
    </row>
    <row r="2722" spans="1:22" hidden="1" x14ac:dyDescent="0.2">
      <c r="A2722" t="s">
        <v>17</v>
      </c>
      <c r="B2722" t="s">
        <v>18</v>
      </c>
      <c r="C2722" s="1">
        <v>42551</v>
      </c>
      <c r="D2722" t="s">
        <v>735</v>
      </c>
      <c r="E2722">
        <v>19105014</v>
      </c>
      <c r="F2722" t="s">
        <v>863</v>
      </c>
      <c r="G2722" s="4">
        <v>42571</v>
      </c>
      <c r="H2722" t="s">
        <v>21</v>
      </c>
      <c r="I2722" s="2">
        <v>272.8</v>
      </c>
      <c r="J2722">
        <v>0</v>
      </c>
      <c r="K2722" s="2">
        <v>272.8</v>
      </c>
      <c r="L2722" s="3">
        <v>1</v>
      </c>
      <c r="M2722" s="2">
        <v>272.8</v>
      </c>
      <c r="N2722" s="3">
        <f t="array" ref="N2722">$D$4</f>
        <v>3.55</v>
      </c>
      <c r="O2722" s="2">
        <f t="array" ref="O2722">IF(Tabela_padrão__GM_CONTAS_PAGAR_ABERTOS[[#This Row],[SIGLA_MOEDA]]="US$",Tabela_padrão__GM_CONTAS_PAGAR_ABERTOS[[#This Row],[VALOR_DOCUM]]*$D$4,Tabela_padrão__GM_CONTAS_PAGAR_ABERTOS[[#This Row],[SALDO_CONVERTIDO]])</f>
        <v>272.8</v>
      </c>
      <c r="P27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2" t="s">
        <v>727</v>
      </c>
      <c r="R2722" t="s">
        <v>5340</v>
      </c>
      <c r="S2722" s="1">
        <v>42557</v>
      </c>
      <c r="T2722" t="s">
        <v>5341</v>
      </c>
      <c r="U2722" s="3">
        <v>3.2435</v>
      </c>
      <c r="V2722" s="2">
        <f>Tabela_padrão__GM_CONTAS_PAGAR_ABERTOS[[#This Row],[PTAX DESEMB]]*Tabela_padrão__GM_CONTAS_PAGAR_ABERTOS[[#This Row],[VALOR_DOCUM]]</f>
        <v>884.82680000000005</v>
      </c>
    </row>
    <row r="2723" spans="1:22" hidden="1" x14ac:dyDescent="0.2">
      <c r="A2723" t="s">
        <v>17</v>
      </c>
      <c r="B2723" t="s">
        <v>25</v>
      </c>
      <c r="C2723" s="1">
        <v>42551</v>
      </c>
      <c r="D2723" t="s">
        <v>1021</v>
      </c>
      <c r="E2723">
        <v>13115002</v>
      </c>
      <c r="F2723" t="s">
        <v>5342</v>
      </c>
      <c r="G2723" s="4">
        <v>42579</v>
      </c>
      <c r="H2723" t="s">
        <v>21</v>
      </c>
      <c r="I2723" s="2">
        <v>282</v>
      </c>
      <c r="J2723">
        <v>0</v>
      </c>
      <c r="K2723" s="2">
        <v>282</v>
      </c>
      <c r="L2723" s="3">
        <v>1</v>
      </c>
      <c r="M2723" s="2">
        <v>282</v>
      </c>
      <c r="N2723" s="3">
        <f t="array" ref="N2723">$D$4</f>
        <v>3.55</v>
      </c>
      <c r="O2723" s="2">
        <f t="array" ref="O2723">IF(Tabela_padrão__GM_CONTAS_PAGAR_ABERTOS[[#This Row],[SIGLA_MOEDA]]="US$",Tabela_padrão__GM_CONTAS_PAGAR_ABERTOS[[#This Row],[VALOR_DOCUM]]*$D$4,Tabela_padrão__GM_CONTAS_PAGAR_ABERTOS[[#This Row],[SALDO_CONVERTIDO]])</f>
        <v>282</v>
      </c>
      <c r="P27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3" t="s">
        <v>28</v>
      </c>
      <c r="R2723" t="s">
        <v>620</v>
      </c>
      <c r="S2723" s="1">
        <v>42557</v>
      </c>
      <c r="T2723" t="s">
        <v>5343</v>
      </c>
      <c r="U2723" s="3">
        <v>3.2435</v>
      </c>
      <c r="V2723" s="2">
        <f>Tabela_padrão__GM_CONTAS_PAGAR_ABERTOS[[#This Row],[PTAX DESEMB]]*Tabela_padrão__GM_CONTAS_PAGAR_ABERTOS[[#This Row],[VALOR_DOCUM]]</f>
        <v>914.66700000000003</v>
      </c>
    </row>
    <row r="2724" spans="1:22" hidden="1" x14ac:dyDescent="0.2">
      <c r="A2724" t="s">
        <v>17</v>
      </c>
      <c r="B2724" t="s">
        <v>25</v>
      </c>
      <c r="C2724" s="1">
        <v>42535</v>
      </c>
      <c r="D2724" t="s">
        <v>722</v>
      </c>
      <c r="E2724">
        <v>13115002</v>
      </c>
      <c r="F2724" t="s">
        <v>5344</v>
      </c>
      <c r="G2724" s="4">
        <v>42558</v>
      </c>
      <c r="H2724" t="s">
        <v>21</v>
      </c>
      <c r="I2724" s="2">
        <v>542.96</v>
      </c>
      <c r="J2724">
        <v>0</v>
      </c>
      <c r="K2724" s="2">
        <v>542.96</v>
      </c>
      <c r="L2724" s="3">
        <v>1</v>
      </c>
      <c r="M2724" s="2">
        <v>542.96</v>
      </c>
      <c r="N2724" s="3">
        <f t="array" ref="N2724">$D$4</f>
        <v>3.55</v>
      </c>
      <c r="O2724" s="2">
        <f t="array" ref="O2724">IF(Tabela_padrão__GM_CONTAS_PAGAR_ABERTOS[[#This Row],[SIGLA_MOEDA]]="US$",Tabela_padrão__GM_CONTAS_PAGAR_ABERTOS[[#This Row],[VALOR_DOCUM]]*$D$4,Tabela_padrão__GM_CONTAS_PAGAR_ABERTOS[[#This Row],[SALDO_CONVERTIDO]])</f>
        <v>542.96</v>
      </c>
      <c r="P27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4" t="s">
        <v>28</v>
      </c>
      <c r="R2724" t="s">
        <v>5345</v>
      </c>
      <c r="S2724" s="1">
        <v>42557</v>
      </c>
      <c r="T2724" t="s">
        <v>5346</v>
      </c>
      <c r="U2724" s="3">
        <v>3.4533</v>
      </c>
      <c r="V2724" s="2">
        <f>Tabela_padrão__GM_CONTAS_PAGAR_ABERTOS[[#This Row],[PTAX DESEMB]]*Tabela_padrão__GM_CONTAS_PAGAR_ABERTOS[[#This Row],[VALOR_DOCUM]]</f>
        <v>1875.003768</v>
      </c>
    </row>
    <row r="2725" spans="1:22" hidden="1" x14ac:dyDescent="0.2">
      <c r="A2725" t="s">
        <v>17</v>
      </c>
      <c r="B2725" t="s">
        <v>881</v>
      </c>
      <c r="C2725" s="1">
        <v>42555</v>
      </c>
      <c r="D2725" t="s">
        <v>882</v>
      </c>
      <c r="E2725">
        <v>17101002</v>
      </c>
      <c r="F2725" t="s">
        <v>883</v>
      </c>
      <c r="G2725" s="4">
        <v>42612</v>
      </c>
      <c r="H2725" t="s">
        <v>21</v>
      </c>
      <c r="I2725" s="2">
        <v>64500</v>
      </c>
      <c r="K2725" s="2">
        <v>64500</v>
      </c>
      <c r="L2725" s="3">
        <v>1</v>
      </c>
      <c r="M2725" s="2">
        <v>64500</v>
      </c>
      <c r="N2725" s="3">
        <f t="array" ref="N2725">$D$4</f>
        <v>3.55</v>
      </c>
      <c r="O2725" s="2">
        <f t="array" ref="O2725">IF(Tabela_padrão__GM_CONTAS_PAGAR_ABERTOS[[#This Row],[SIGLA_MOEDA]]="US$",Tabela_padrão__GM_CONTAS_PAGAR_ABERTOS[[#This Row],[VALOR_DOCUM]]*$D$4,Tabela_padrão__GM_CONTAS_PAGAR_ABERTOS[[#This Row],[SALDO_CONVERTIDO]])</f>
        <v>64500</v>
      </c>
      <c r="P27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5" t="s">
        <v>486</v>
      </c>
      <c r="R2725" t="s">
        <v>884</v>
      </c>
      <c r="S2725" s="1">
        <v>42557</v>
      </c>
      <c r="T2725" t="s">
        <v>5347</v>
      </c>
      <c r="U2725" s="3">
        <v>3.2298</v>
      </c>
      <c r="V2725" s="2">
        <f>Tabela_padrão__GM_CONTAS_PAGAR_ABERTOS[[#This Row],[PTAX DESEMB]]*Tabela_padrão__GM_CONTAS_PAGAR_ABERTOS[[#This Row],[VALOR_DOCUM]]</f>
        <v>208322.1</v>
      </c>
    </row>
    <row r="2726" spans="1:22" hidden="1" x14ac:dyDescent="0.2">
      <c r="A2726" t="s">
        <v>17</v>
      </c>
      <c r="B2726" t="s">
        <v>25</v>
      </c>
      <c r="C2726" s="1">
        <v>42549</v>
      </c>
      <c r="D2726" t="s">
        <v>1820</v>
      </c>
      <c r="E2726">
        <v>13115017</v>
      </c>
      <c r="F2726" t="s">
        <v>5348</v>
      </c>
      <c r="G2726" s="4">
        <v>42558</v>
      </c>
      <c r="H2726" t="s">
        <v>21</v>
      </c>
      <c r="I2726" s="2">
        <v>865</v>
      </c>
      <c r="J2726">
        <v>0</v>
      </c>
      <c r="K2726" s="2">
        <v>865</v>
      </c>
      <c r="L2726" s="3">
        <v>1</v>
      </c>
      <c r="M2726" s="2">
        <v>865</v>
      </c>
      <c r="N2726" s="3">
        <f t="array" ref="N2726">$D$4</f>
        <v>3.55</v>
      </c>
      <c r="O2726" s="2">
        <f t="array" ref="O2726">IF(Tabela_padrão__GM_CONTAS_PAGAR_ABERTOS[[#This Row],[SIGLA_MOEDA]]="US$",Tabela_padrão__GM_CONTAS_PAGAR_ABERTOS[[#This Row],[VALOR_DOCUM]]*$D$4,Tabela_padrão__GM_CONTAS_PAGAR_ABERTOS[[#This Row],[SALDO_CONVERTIDO]])</f>
        <v>865</v>
      </c>
      <c r="P27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6" t="s">
        <v>28</v>
      </c>
      <c r="R2726" t="s">
        <v>5349</v>
      </c>
      <c r="S2726" s="1">
        <v>42557</v>
      </c>
      <c r="T2726" t="s">
        <v>5350</v>
      </c>
      <c r="U2726" s="3">
        <v>3.3934000000000002</v>
      </c>
      <c r="V2726" s="2">
        <f>Tabela_padrão__GM_CONTAS_PAGAR_ABERTOS[[#This Row],[PTAX DESEMB]]*Tabela_padrão__GM_CONTAS_PAGAR_ABERTOS[[#This Row],[VALOR_DOCUM]]</f>
        <v>2935.2910000000002</v>
      </c>
    </row>
    <row r="2727" spans="1:22" hidden="1" x14ac:dyDescent="0.2">
      <c r="A2727" t="s">
        <v>17</v>
      </c>
      <c r="B2727" t="s">
        <v>881</v>
      </c>
      <c r="C2727" s="1">
        <v>42549</v>
      </c>
      <c r="D2727" t="s">
        <v>1630</v>
      </c>
      <c r="E2727">
        <v>13115016</v>
      </c>
      <c r="F2727" t="s">
        <v>5351</v>
      </c>
      <c r="G2727" s="4">
        <v>42558</v>
      </c>
      <c r="H2727" t="s">
        <v>21</v>
      </c>
      <c r="I2727" s="2">
        <v>232</v>
      </c>
      <c r="J2727">
        <v>0</v>
      </c>
      <c r="K2727" s="2">
        <v>232</v>
      </c>
      <c r="L2727" s="3">
        <v>1</v>
      </c>
      <c r="M2727" s="2">
        <v>232</v>
      </c>
      <c r="N2727" s="3">
        <f t="array" ref="N2727">$D$4</f>
        <v>3.55</v>
      </c>
      <c r="O2727" s="2">
        <f t="array" ref="O2727">IF(Tabela_padrão__GM_CONTAS_PAGAR_ABERTOS[[#This Row],[SIGLA_MOEDA]]="US$",Tabela_padrão__GM_CONTAS_PAGAR_ABERTOS[[#This Row],[VALOR_DOCUM]]*$D$4,Tabela_padrão__GM_CONTAS_PAGAR_ABERTOS[[#This Row],[SALDO_CONVERTIDO]])</f>
        <v>232</v>
      </c>
      <c r="P27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7" t="s">
        <v>28</v>
      </c>
      <c r="R2727" t="s">
        <v>4618</v>
      </c>
      <c r="S2727" s="1">
        <v>42557</v>
      </c>
      <c r="T2727" t="s">
        <v>5352</v>
      </c>
      <c r="U2727" s="3">
        <v>3.3934000000000002</v>
      </c>
      <c r="V2727" s="2">
        <f>Tabela_padrão__GM_CONTAS_PAGAR_ABERTOS[[#This Row],[PTAX DESEMB]]*Tabela_padrão__GM_CONTAS_PAGAR_ABERTOS[[#This Row],[VALOR_DOCUM]]</f>
        <v>787.26880000000006</v>
      </c>
    </row>
    <row r="2728" spans="1:22" hidden="1" x14ac:dyDescent="0.2">
      <c r="A2728" t="s">
        <v>17</v>
      </c>
      <c r="B2728" t="s">
        <v>25</v>
      </c>
      <c r="C2728" s="1">
        <v>42549</v>
      </c>
      <c r="D2728" t="s">
        <v>655</v>
      </c>
      <c r="E2728">
        <v>13115016</v>
      </c>
      <c r="F2728" t="s">
        <v>5353</v>
      </c>
      <c r="G2728" s="4">
        <v>42561</v>
      </c>
      <c r="H2728" t="s">
        <v>21</v>
      </c>
      <c r="I2728" s="2">
        <v>395</v>
      </c>
      <c r="J2728">
        <v>0</v>
      </c>
      <c r="K2728" s="2">
        <v>395</v>
      </c>
      <c r="L2728" s="3">
        <v>1</v>
      </c>
      <c r="M2728" s="2">
        <v>395</v>
      </c>
      <c r="N2728" s="3">
        <f t="array" ref="N2728">$D$4</f>
        <v>3.55</v>
      </c>
      <c r="O2728" s="2">
        <f t="array" ref="O2728">IF(Tabela_padrão__GM_CONTAS_PAGAR_ABERTOS[[#This Row],[SIGLA_MOEDA]]="US$",Tabela_padrão__GM_CONTAS_PAGAR_ABERTOS[[#This Row],[VALOR_DOCUM]]*$D$4,Tabela_padrão__GM_CONTAS_PAGAR_ABERTOS[[#This Row],[SALDO_CONVERTIDO]])</f>
        <v>395</v>
      </c>
      <c r="P27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8" t="s">
        <v>28</v>
      </c>
      <c r="R2728" t="s">
        <v>5354</v>
      </c>
      <c r="S2728" s="1">
        <v>42557</v>
      </c>
      <c r="T2728" t="s">
        <v>5355</v>
      </c>
      <c r="U2728" s="3">
        <v>3.3934000000000002</v>
      </c>
      <c r="V2728" s="2">
        <f>Tabela_padrão__GM_CONTAS_PAGAR_ABERTOS[[#This Row],[PTAX DESEMB]]*Tabela_padrão__GM_CONTAS_PAGAR_ABERTOS[[#This Row],[VALOR_DOCUM]]</f>
        <v>1340.393</v>
      </c>
    </row>
    <row r="2729" spans="1:22" hidden="1" x14ac:dyDescent="0.2">
      <c r="A2729" t="s">
        <v>17</v>
      </c>
      <c r="B2729" t="s">
        <v>25</v>
      </c>
      <c r="C2729" s="1">
        <v>42549</v>
      </c>
      <c r="D2729" t="s">
        <v>2617</v>
      </c>
      <c r="E2729">
        <v>13115016</v>
      </c>
      <c r="F2729" t="s">
        <v>5356</v>
      </c>
      <c r="G2729" s="4">
        <v>42561</v>
      </c>
      <c r="H2729" t="s">
        <v>21</v>
      </c>
      <c r="I2729" s="2">
        <v>91.53</v>
      </c>
      <c r="J2729">
        <v>0</v>
      </c>
      <c r="K2729" s="2">
        <v>91.53</v>
      </c>
      <c r="L2729" s="3">
        <v>1</v>
      </c>
      <c r="M2729" s="2">
        <v>91.53</v>
      </c>
      <c r="N2729" s="3">
        <f t="array" ref="N2729">$D$4</f>
        <v>3.55</v>
      </c>
      <c r="O2729" s="2">
        <f t="array" ref="O2729">IF(Tabela_padrão__GM_CONTAS_PAGAR_ABERTOS[[#This Row],[SIGLA_MOEDA]]="US$",Tabela_padrão__GM_CONTAS_PAGAR_ABERTOS[[#This Row],[VALOR_DOCUM]]*$D$4,Tabela_padrão__GM_CONTAS_PAGAR_ABERTOS[[#This Row],[SALDO_CONVERTIDO]])</f>
        <v>91.53</v>
      </c>
      <c r="P27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29" t="s">
        <v>28</v>
      </c>
      <c r="R2729" t="s">
        <v>1866</v>
      </c>
      <c r="S2729" s="1">
        <v>42557</v>
      </c>
      <c r="T2729" t="s">
        <v>5357</v>
      </c>
      <c r="U2729" s="3">
        <v>3.3934000000000002</v>
      </c>
      <c r="V2729" s="2">
        <f>Tabela_padrão__GM_CONTAS_PAGAR_ABERTOS[[#This Row],[PTAX DESEMB]]*Tabela_padrão__GM_CONTAS_PAGAR_ABERTOS[[#This Row],[VALOR_DOCUM]]</f>
        <v>310.59790200000003</v>
      </c>
    </row>
    <row r="2730" spans="1:22" hidden="1" x14ac:dyDescent="0.2">
      <c r="A2730" t="s">
        <v>17</v>
      </c>
      <c r="B2730" t="s">
        <v>25</v>
      </c>
      <c r="C2730" s="1">
        <v>42549</v>
      </c>
      <c r="D2730" t="s">
        <v>5358</v>
      </c>
      <c r="E2730">
        <v>13115017</v>
      </c>
      <c r="F2730" t="s">
        <v>5359</v>
      </c>
      <c r="G2730" s="4">
        <v>42561</v>
      </c>
      <c r="H2730" t="s">
        <v>21</v>
      </c>
      <c r="I2730" s="2">
        <v>840</v>
      </c>
      <c r="J2730">
        <v>0</v>
      </c>
      <c r="K2730" s="2">
        <v>840</v>
      </c>
      <c r="L2730" s="3">
        <v>1</v>
      </c>
      <c r="M2730" s="2">
        <v>840</v>
      </c>
      <c r="N2730" s="3">
        <f t="array" ref="N2730">$D$4</f>
        <v>3.55</v>
      </c>
      <c r="O2730" s="2">
        <f t="array" ref="O2730">IF(Tabela_padrão__GM_CONTAS_PAGAR_ABERTOS[[#This Row],[SIGLA_MOEDA]]="US$",Tabela_padrão__GM_CONTAS_PAGAR_ABERTOS[[#This Row],[VALOR_DOCUM]]*$D$4,Tabela_padrão__GM_CONTAS_PAGAR_ABERTOS[[#This Row],[SALDO_CONVERTIDO]])</f>
        <v>840</v>
      </c>
      <c r="P27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0" t="s">
        <v>28</v>
      </c>
      <c r="R2730" t="s">
        <v>5360</v>
      </c>
      <c r="S2730" s="1">
        <v>42557</v>
      </c>
      <c r="T2730" t="s">
        <v>5361</v>
      </c>
      <c r="U2730" s="3">
        <v>3.3934000000000002</v>
      </c>
      <c r="V2730" s="2">
        <f>Tabela_padrão__GM_CONTAS_PAGAR_ABERTOS[[#This Row],[PTAX DESEMB]]*Tabela_padrão__GM_CONTAS_PAGAR_ABERTOS[[#This Row],[VALOR_DOCUM]]</f>
        <v>2850.4560000000001</v>
      </c>
    </row>
    <row r="2731" spans="1:22" hidden="1" x14ac:dyDescent="0.2">
      <c r="A2731" t="s">
        <v>17</v>
      </c>
      <c r="B2731" t="s">
        <v>25</v>
      </c>
      <c r="C2731" s="1">
        <v>42549</v>
      </c>
      <c r="D2731" t="s">
        <v>1910</v>
      </c>
      <c r="E2731">
        <v>13115016</v>
      </c>
      <c r="F2731" t="s">
        <v>3219</v>
      </c>
      <c r="G2731" s="4">
        <v>42627</v>
      </c>
      <c r="H2731" t="s">
        <v>21</v>
      </c>
      <c r="I2731" s="2">
        <v>2330</v>
      </c>
      <c r="K2731" s="2">
        <v>2330</v>
      </c>
      <c r="L2731" s="3">
        <v>1</v>
      </c>
      <c r="M2731" s="2">
        <v>2330</v>
      </c>
      <c r="N2731" s="3">
        <f t="array" ref="N2731">$D$4</f>
        <v>3.55</v>
      </c>
      <c r="O2731" s="2">
        <f t="array" ref="O2731">IF(Tabela_padrão__GM_CONTAS_PAGAR_ABERTOS[[#This Row],[SIGLA_MOEDA]]="US$",Tabela_padrão__GM_CONTAS_PAGAR_ABERTOS[[#This Row],[VALOR_DOCUM]]*$D$4,Tabela_padrão__GM_CONTAS_PAGAR_ABERTOS[[#This Row],[SALDO_CONVERTIDO]])</f>
        <v>2330</v>
      </c>
      <c r="P27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1" t="s">
        <v>28</v>
      </c>
      <c r="R2731" t="s">
        <v>3220</v>
      </c>
      <c r="S2731" s="1">
        <v>42557</v>
      </c>
      <c r="T2731" t="s">
        <v>5362</v>
      </c>
      <c r="U2731" s="3">
        <v>3.3934000000000002</v>
      </c>
      <c r="V2731" s="2">
        <f>Tabela_padrão__GM_CONTAS_PAGAR_ABERTOS[[#This Row],[PTAX DESEMB]]*Tabela_padrão__GM_CONTAS_PAGAR_ABERTOS[[#This Row],[VALOR_DOCUM]]</f>
        <v>7906.6220000000003</v>
      </c>
    </row>
    <row r="2732" spans="1:22" hidden="1" x14ac:dyDescent="0.2">
      <c r="A2732" t="s">
        <v>17</v>
      </c>
      <c r="B2732" t="s">
        <v>25</v>
      </c>
      <c r="C2732" s="1">
        <v>42552</v>
      </c>
      <c r="D2732" t="s">
        <v>642</v>
      </c>
      <c r="E2732">
        <v>13115016</v>
      </c>
      <c r="F2732" t="s">
        <v>5363</v>
      </c>
      <c r="G2732" s="4">
        <v>42566</v>
      </c>
      <c r="H2732" t="s">
        <v>21</v>
      </c>
      <c r="I2732" s="2">
        <v>436.32</v>
      </c>
      <c r="J2732">
        <v>0</v>
      </c>
      <c r="K2732" s="2">
        <v>436.32</v>
      </c>
      <c r="L2732" s="3">
        <v>1</v>
      </c>
      <c r="M2732" s="2">
        <v>436.32</v>
      </c>
      <c r="N2732" s="3">
        <f t="array" ref="N2732">$D$4</f>
        <v>3.55</v>
      </c>
      <c r="O2732" s="2">
        <f t="array" ref="O2732">IF(Tabela_padrão__GM_CONTAS_PAGAR_ABERTOS[[#This Row],[SIGLA_MOEDA]]="US$",Tabela_padrão__GM_CONTAS_PAGAR_ABERTOS[[#This Row],[VALOR_DOCUM]]*$D$4,Tabela_padrão__GM_CONTAS_PAGAR_ABERTOS[[#This Row],[SALDO_CONVERTIDO]])</f>
        <v>436.32</v>
      </c>
      <c r="P27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2" t="s">
        <v>28</v>
      </c>
      <c r="R2732" t="s">
        <v>4436</v>
      </c>
      <c r="S2732" s="1">
        <v>42557</v>
      </c>
      <c r="T2732" t="s">
        <v>5364</v>
      </c>
      <c r="U2732" s="3">
        <v>3.2098</v>
      </c>
      <c r="V2732" s="2">
        <f>Tabela_padrão__GM_CONTAS_PAGAR_ABERTOS[[#This Row],[PTAX DESEMB]]*Tabela_padrão__GM_CONTAS_PAGAR_ABERTOS[[#This Row],[VALOR_DOCUM]]</f>
        <v>1400.4999359999999</v>
      </c>
    </row>
    <row r="2733" spans="1:22" hidden="1" x14ac:dyDescent="0.2">
      <c r="A2733" t="s">
        <v>17</v>
      </c>
      <c r="B2733" t="s">
        <v>25</v>
      </c>
      <c r="C2733" s="1">
        <v>42552</v>
      </c>
      <c r="D2733" t="s">
        <v>591</v>
      </c>
      <c r="E2733">
        <v>13115016</v>
      </c>
      <c r="F2733" t="s">
        <v>5365</v>
      </c>
      <c r="G2733" s="4">
        <v>42566</v>
      </c>
      <c r="H2733" t="s">
        <v>21</v>
      </c>
      <c r="I2733" s="2">
        <v>99.57</v>
      </c>
      <c r="J2733">
        <v>0</v>
      </c>
      <c r="K2733" s="2">
        <v>99.57</v>
      </c>
      <c r="L2733" s="3">
        <v>1</v>
      </c>
      <c r="M2733" s="2">
        <v>99.57</v>
      </c>
      <c r="N2733" s="3">
        <f t="array" ref="N2733">$D$4</f>
        <v>3.55</v>
      </c>
      <c r="O2733" s="2">
        <f t="array" ref="O2733">IF(Tabela_padrão__GM_CONTAS_PAGAR_ABERTOS[[#This Row],[SIGLA_MOEDA]]="US$",Tabela_padrão__GM_CONTAS_PAGAR_ABERTOS[[#This Row],[VALOR_DOCUM]]*$D$4,Tabela_padrão__GM_CONTAS_PAGAR_ABERTOS[[#This Row],[SALDO_CONVERTIDO]])</f>
        <v>99.57</v>
      </c>
      <c r="P27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3" t="s">
        <v>28</v>
      </c>
      <c r="R2733" t="s">
        <v>603</v>
      </c>
      <c r="S2733" s="1">
        <v>42557</v>
      </c>
      <c r="T2733" t="s">
        <v>5366</v>
      </c>
      <c r="U2733" s="3">
        <v>3.2098</v>
      </c>
      <c r="V2733" s="2">
        <f>Tabela_padrão__GM_CONTAS_PAGAR_ABERTOS[[#This Row],[PTAX DESEMB]]*Tabela_padrão__GM_CONTAS_PAGAR_ABERTOS[[#This Row],[VALOR_DOCUM]]</f>
        <v>319.59978599999999</v>
      </c>
    </row>
    <row r="2734" spans="1:22" hidden="1" x14ac:dyDescent="0.2">
      <c r="A2734" t="s">
        <v>17</v>
      </c>
      <c r="B2734" t="s">
        <v>25</v>
      </c>
      <c r="C2734" s="1">
        <v>42555</v>
      </c>
      <c r="D2734" t="s">
        <v>1021</v>
      </c>
      <c r="E2734">
        <v>13115002</v>
      </c>
      <c r="F2734" t="s">
        <v>5367</v>
      </c>
      <c r="G2734" s="4">
        <v>42569</v>
      </c>
      <c r="H2734" t="s">
        <v>21</v>
      </c>
      <c r="I2734" s="2">
        <v>904.5</v>
      </c>
      <c r="J2734">
        <v>0</v>
      </c>
      <c r="K2734" s="2">
        <v>904.5</v>
      </c>
      <c r="L2734" s="3">
        <v>1</v>
      </c>
      <c r="M2734" s="2">
        <v>904.5</v>
      </c>
      <c r="N2734" s="3">
        <f t="array" ref="N2734">$D$4</f>
        <v>3.55</v>
      </c>
      <c r="O2734" s="2">
        <f t="array" ref="O2734">IF(Tabela_padrão__GM_CONTAS_PAGAR_ABERTOS[[#This Row],[SIGLA_MOEDA]]="US$",Tabela_padrão__GM_CONTAS_PAGAR_ABERTOS[[#This Row],[VALOR_DOCUM]]*$D$4,Tabela_padrão__GM_CONTAS_PAGAR_ABERTOS[[#This Row],[SALDO_CONVERTIDO]])</f>
        <v>904.5</v>
      </c>
      <c r="P27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4" t="s">
        <v>28</v>
      </c>
      <c r="R2734" t="s">
        <v>960</v>
      </c>
      <c r="S2734" s="1">
        <v>42557</v>
      </c>
      <c r="T2734" t="s">
        <v>5368</v>
      </c>
      <c r="U2734" s="3">
        <v>3.2298</v>
      </c>
      <c r="V2734" s="2">
        <f>Tabela_padrão__GM_CONTAS_PAGAR_ABERTOS[[#This Row],[PTAX DESEMB]]*Tabela_padrão__GM_CONTAS_PAGAR_ABERTOS[[#This Row],[VALOR_DOCUM]]</f>
        <v>2921.3541</v>
      </c>
    </row>
    <row r="2735" spans="1:22" hidden="1" x14ac:dyDescent="0.2">
      <c r="A2735" t="s">
        <v>17</v>
      </c>
      <c r="B2735" t="s">
        <v>160</v>
      </c>
      <c r="C2735" s="1">
        <v>42543</v>
      </c>
      <c r="D2735" t="s">
        <v>2552</v>
      </c>
      <c r="E2735">
        <v>13115016</v>
      </c>
      <c r="F2735" t="s">
        <v>2553</v>
      </c>
      <c r="G2735" s="4">
        <v>42595</v>
      </c>
      <c r="H2735" t="s">
        <v>21</v>
      </c>
      <c r="I2735" s="2">
        <v>1500</v>
      </c>
      <c r="K2735" s="2">
        <v>1500</v>
      </c>
      <c r="L2735" s="3">
        <v>1</v>
      </c>
      <c r="M2735" s="2">
        <v>1500</v>
      </c>
      <c r="N2735" s="3">
        <f t="array" ref="N2735">$D$4</f>
        <v>3.55</v>
      </c>
      <c r="O2735" s="2">
        <f t="array" ref="O2735">IF(Tabela_padrão__GM_CONTAS_PAGAR_ABERTOS[[#This Row],[SIGLA_MOEDA]]="US$",Tabela_padrão__GM_CONTAS_PAGAR_ABERTOS[[#This Row],[VALOR_DOCUM]]*$D$4,Tabela_padrão__GM_CONTAS_PAGAR_ABERTOS[[#This Row],[SALDO_CONVERTIDO]])</f>
        <v>1500</v>
      </c>
      <c r="P27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5" t="s">
        <v>28</v>
      </c>
      <c r="R2735" t="s">
        <v>670</v>
      </c>
      <c r="S2735" s="1">
        <v>42557</v>
      </c>
      <c r="T2735" t="s">
        <v>5369</v>
      </c>
      <c r="U2735" s="3">
        <v>3.3896999999999999</v>
      </c>
      <c r="V2735" s="2">
        <f>Tabela_padrão__GM_CONTAS_PAGAR_ABERTOS[[#This Row],[PTAX DESEMB]]*Tabela_padrão__GM_CONTAS_PAGAR_ABERTOS[[#This Row],[VALOR_DOCUM]]</f>
        <v>5084.55</v>
      </c>
    </row>
    <row r="2736" spans="1:22" hidden="1" x14ac:dyDescent="0.2">
      <c r="A2736" t="s">
        <v>17</v>
      </c>
      <c r="B2736" t="s">
        <v>80</v>
      </c>
      <c r="C2736" s="1">
        <v>42543</v>
      </c>
      <c r="D2736" t="s">
        <v>958</v>
      </c>
      <c r="E2736">
        <v>13115026</v>
      </c>
      <c r="F2736" t="s">
        <v>5370</v>
      </c>
      <c r="G2736" s="4">
        <v>42560</v>
      </c>
      <c r="H2736" t="s">
        <v>21</v>
      </c>
      <c r="I2736" s="2">
        <v>60</v>
      </c>
      <c r="J2736">
        <v>0</v>
      </c>
      <c r="K2736" s="2">
        <v>60</v>
      </c>
      <c r="L2736" s="3">
        <v>1</v>
      </c>
      <c r="M2736" s="2">
        <v>60</v>
      </c>
      <c r="N2736" s="3">
        <f t="array" ref="N2736">$D$4</f>
        <v>3.55</v>
      </c>
      <c r="O2736" s="2">
        <f t="array" ref="O2736">IF(Tabela_padrão__GM_CONTAS_PAGAR_ABERTOS[[#This Row],[SIGLA_MOEDA]]="US$",Tabela_padrão__GM_CONTAS_PAGAR_ABERTOS[[#This Row],[VALOR_DOCUM]]*$D$4,Tabela_padrão__GM_CONTAS_PAGAR_ABERTOS[[#This Row],[SALDO_CONVERTIDO]])</f>
        <v>60</v>
      </c>
      <c r="P27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6" t="s">
        <v>28</v>
      </c>
      <c r="R2736" t="s">
        <v>5371</v>
      </c>
      <c r="S2736" s="1">
        <v>42557</v>
      </c>
      <c r="T2736" t="s">
        <v>5372</v>
      </c>
      <c r="U2736" s="3">
        <v>3.3896999999999999</v>
      </c>
      <c r="V2736" s="2">
        <f>Tabela_padrão__GM_CONTAS_PAGAR_ABERTOS[[#This Row],[PTAX DESEMB]]*Tabela_padrão__GM_CONTAS_PAGAR_ABERTOS[[#This Row],[VALOR_DOCUM]]</f>
        <v>203.38200000000001</v>
      </c>
    </row>
    <row r="2737" spans="1:22" hidden="1" x14ac:dyDescent="0.2">
      <c r="A2737" t="s">
        <v>17</v>
      </c>
      <c r="B2737" t="s">
        <v>80</v>
      </c>
      <c r="C2737" s="1">
        <v>42543</v>
      </c>
      <c r="D2737" t="s">
        <v>1660</v>
      </c>
      <c r="E2737">
        <v>13130006</v>
      </c>
      <c r="F2737" t="s">
        <v>5373</v>
      </c>
      <c r="G2737" s="4">
        <v>42571</v>
      </c>
      <c r="H2737" t="s">
        <v>21</v>
      </c>
      <c r="I2737" s="2">
        <v>47.5</v>
      </c>
      <c r="J2737">
        <v>0</v>
      </c>
      <c r="K2737" s="2">
        <v>47.5</v>
      </c>
      <c r="L2737" s="3">
        <v>1</v>
      </c>
      <c r="M2737" s="2">
        <v>47.5</v>
      </c>
      <c r="N2737" s="3">
        <f t="array" ref="N2737">$D$4</f>
        <v>3.55</v>
      </c>
      <c r="O2737" s="2">
        <f t="array" ref="O2737">IF(Tabela_padrão__GM_CONTAS_PAGAR_ABERTOS[[#This Row],[SIGLA_MOEDA]]="US$",Tabela_padrão__GM_CONTAS_PAGAR_ABERTOS[[#This Row],[VALOR_DOCUM]]*$D$4,Tabela_padrão__GM_CONTAS_PAGAR_ABERTOS[[#This Row],[SALDO_CONVERTIDO]])</f>
        <v>47.5</v>
      </c>
      <c r="P27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7" t="s">
        <v>28</v>
      </c>
      <c r="R2737" t="s">
        <v>1906</v>
      </c>
      <c r="S2737" s="1">
        <v>42557</v>
      </c>
      <c r="T2737" t="s">
        <v>5374</v>
      </c>
      <c r="U2737" s="3">
        <v>3.3896999999999999</v>
      </c>
      <c r="V2737" s="2">
        <f>Tabela_padrão__GM_CONTAS_PAGAR_ABERTOS[[#This Row],[PTAX DESEMB]]*Tabela_padrão__GM_CONTAS_PAGAR_ABERTOS[[#This Row],[VALOR_DOCUM]]</f>
        <v>161.01075</v>
      </c>
    </row>
    <row r="2738" spans="1:22" hidden="1" x14ac:dyDescent="0.2">
      <c r="A2738" t="s">
        <v>17</v>
      </c>
      <c r="B2738" t="s">
        <v>323</v>
      </c>
      <c r="C2738" s="1">
        <v>42536</v>
      </c>
      <c r="D2738" t="s">
        <v>5375</v>
      </c>
      <c r="E2738">
        <v>13115016</v>
      </c>
      <c r="F2738" t="s">
        <v>5376</v>
      </c>
      <c r="G2738" s="4">
        <v>42558</v>
      </c>
      <c r="H2738" t="s">
        <v>21</v>
      </c>
      <c r="I2738" s="2">
        <v>193</v>
      </c>
      <c r="J2738">
        <v>0</v>
      </c>
      <c r="K2738" s="2">
        <v>193</v>
      </c>
      <c r="L2738" s="3">
        <v>1</v>
      </c>
      <c r="M2738" s="2">
        <v>193</v>
      </c>
      <c r="N2738" s="3">
        <f t="array" ref="N2738">$D$4</f>
        <v>3.55</v>
      </c>
      <c r="O2738" s="2">
        <f t="array" ref="O2738">IF(Tabela_padrão__GM_CONTAS_PAGAR_ABERTOS[[#This Row],[SIGLA_MOEDA]]="US$",Tabela_padrão__GM_CONTAS_PAGAR_ABERTOS[[#This Row],[VALOR_DOCUM]]*$D$4,Tabela_padrão__GM_CONTAS_PAGAR_ABERTOS[[#This Row],[SALDO_CONVERTIDO]])</f>
        <v>193</v>
      </c>
      <c r="P27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8" t="s">
        <v>28</v>
      </c>
      <c r="R2738" t="s">
        <v>925</v>
      </c>
      <c r="S2738" s="1">
        <v>42557</v>
      </c>
      <c r="T2738" t="s">
        <v>5377</v>
      </c>
      <c r="U2738" s="3">
        <v>3.4839000000000002</v>
      </c>
      <c r="V2738" s="2">
        <f>Tabela_padrão__GM_CONTAS_PAGAR_ABERTOS[[#This Row],[PTAX DESEMB]]*Tabela_padrão__GM_CONTAS_PAGAR_ABERTOS[[#This Row],[VALOR_DOCUM]]</f>
        <v>672.39269999999999</v>
      </c>
    </row>
    <row r="2739" spans="1:22" hidden="1" x14ac:dyDescent="0.2">
      <c r="A2739" t="s">
        <v>17</v>
      </c>
      <c r="B2739" t="s">
        <v>25</v>
      </c>
      <c r="C2739" s="1">
        <v>42552</v>
      </c>
      <c r="D2739" t="s">
        <v>5378</v>
      </c>
      <c r="E2739">
        <v>13115026</v>
      </c>
      <c r="F2739" t="s">
        <v>5379</v>
      </c>
      <c r="G2739" s="4">
        <v>42568</v>
      </c>
      <c r="H2739" t="s">
        <v>21</v>
      </c>
      <c r="I2739" s="2">
        <v>1348.5</v>
      </c>
      <c r="J2739">
        <v>0</v>
      </c>
      <c r="K2739" s="2">
        <v>1348.5</v>
      </c>
      <c r="L2739" s="3">
        <v>1</v>
      </c>
      <c r="M2739" s="2">
        <v>1348.5</v>
      </c>
      <c r="N2739" s="3">
        <f t="array" ref="N2739">$D$4</f>
        <v>3.55</v>
      </c>
      <c r="O2739" s="2">
        <f t="array" ref="O2739">IF(Tabela_padrão__GM_CONTAS_PAGAR_ABERTOS[[#This Row],[SIGLA_MOEDA]]="US$",Tabela_padrão__GM_CONTAS_PAGAR_ABERTOS[[#This Row],[VALOR_DOCUM]]*$D$4,Tabela_padrão__GM_CONTAS_PAGAR_ABERTOS[[#This Row],[SALDO_CONVERTIDO]])</f>
        <v>1348.5</v>
      </c>
      <c r="P27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39" t="s">
        <v>28</v>
      </c>
      <c r="R2739" t="s">
        <v>3938</v>
      </c>
      <c r="S2739" s="1">
        <v>42557</v>
      </c>
      <c r="T2739" t="s">
        <v>5380</v>
      </c>
      <c r="U2739" s="3">
        <v>3.2098</v>
      </c>
      <c r="V2739" s="2">
        <f>Tabela_padrão__GM_CONTAS_PAGAR_ABERTOS[[#This Row],[PTAX DESEMB]]*Tabela_padrão__GM_CONTAS_PAGAR_ABERTOS[[#This Row],[VALOR_DOCUM]]</f>
        <v>4328.4152999999997</v>
      </c>
    </row>
    <row r="2740" spans="1:22" hidden="1" x14ac:dyDescent="0.2">
      <c r="A2740" t="s">
        <v>17</v>
      </c>
      <c r="B2740" t="s">
        <v>323</v>
      </c>
      <c r="C2740" s="1">
        <v>42542</v>
      </c>
      <c r="D2740" t="s">
        <v>923</v>
      </c>
      <c r="E2740">
        <v>13115026</v>
      </c>
      <c r="F2740" t="s">
        <v>5381</v>
      </c>
      <c r="G2740" s="4">
        <v>42563</v>
      </c>
      <c r="H2740" t="s">
        <v>21</v>
      </c>
      <c r="I2740" s="2">
        <v>1746.96</v>
      </c>
      <c r="J2740">
        <v>0</v>
      </c>
      <c r="K2740" s="2">
        <v>1746.96</v>
      </c>
      <c r="L2740" s="3">
        <v>1</v>
      </c>
      <c r="M2740" s="2">
        <v>1746.96</v>
      </c>
      <c r="N2740" s="3">
        <f t="array" ref="N2740">$D$4</f>
        <v>3.55</v>
      </c>
      <c r="O2740" s="2">
        <f t="array" ref="O2740">IF(Tabela_padrão__GM_CONTAS_PAGAR_ABERTOS[[#This Row],[SIGLA_MOEDA]]="US$",Tabela_padrão__GM_CONTAS_PAGAR_ABERTOS[[#This Row],[VALOR_DOCUM]]*$D$4,Tabela_padrão__GM_CONTAS_PAGAR_ABERTOS[[#This Row],[SALDO_CONVERTIDO]])</f>
        <v>1746.96</v>
      </c>
      <c r="P27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0" t="s">
        <v>28</v>
      </c>
      <c r="R2740" t="s">
        <v>1695</v>
      </c>
      <c r="S2740" s="1">
        <v>42557</v>
      </c>
      <c r="T2740" t="s">
        <v>5382</v>
      </c>
      <c r="U2740" s="3">
        <v>3.3835000000000002</v>
      </c>
      <c r="V2740" s="2">
        <f>Tabela_padrão__GM_CONTAS_PAGAR_ABERTOS[[#This Row],[PTAX DESEMB]]*Tabela_padrão__GM_CONTAS_PAGAR_ABERTOS[[#This Row],[VALOR_DOCUM]]</f>
        <v>5910.8391600000004</v>
      </c>
    </row>
    <row r="2741" spans="1:22" hidden="1" x14ac:dyDescent="0.2">
      <c r="A2741" t="s">
        <v>17</v>
      </c>
      <c r="B2741" t="s">
        <v>323</v>
      </c>
      <c r="C2741" s="1">
        <v>42545</v>
      </c>
      <c r="D2741" t="s">
        <v>1807</v>
      </c>
      <c r="E2741">
        <v>13115002</v>
      </c>
      <c r="F2741" t="s">
        <v>5383</v>
      </c>
      <c r="G2741" s="4">
        <v>42571</v>
      </c>
      <c r="H2741" t="s">
        <v>21</v>
      </c>
      <c r="I2741" s="2">
        <v>219.47</v>
      </c>
      <c r="J2741">
        <v>0</v>
      </c>
      <c r="K2741" s="2">
        <v>219.47</v>
      </c>
      <c r="L2741" s="3">
        <v>1</v>
      </c>
      <c r="M2741" s="2">
        <v>219.47</v>
      </c>
      <c r="N2741" s="3">
        <f t="array" ref="N2741">$D$4</f>
        <v>3.55</v>
      </c>
      <c r="O2741" s="2">
        <f t="array" ref="O2741">IF(Tabela_padrão__GM_CONTAS_PAGAR_ABERTOS[[#This Row],[SIGLA_MOEDA]]="US$",Tabela_padrão__GM_CONTAS_PAGAR_ABERTOS[[#This Row],[VALOR_DOCUM]]*$D$4,Tabela_padrão__GM_CONTAS_PAGAR_ABERTOS[[#This Row],[SALDO_CONVERTIDO]])</f>
        <v>219.47</v>
      </c>
      <c r="P27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1" t="s">
        <v>28</v>
      </c>
      <c r="R2741" t="s">
        <v>1685</v>
      </c>
      <c r="S2741" s="1">
        <v>42557</v>
      </c>
      <c r="T2741" t="s">
        <v>5384</v>
      </c>
      <c r="U2741" s="3">
        <v>3.3532999999999999</v>
      </c>
      <c r="V2741" s="2">
        <f>Tabela_padrão__GM_CONTAS_PAGAR_ABERTOS[[#This Row],[PTAX DESEMB]]*Tabela_padrão__GM_CONTAS_PAGAR_ABERTOS[[#This Row],[VALOR_DOCUM]]</f>
        <v>735.94875100000002</v>
      </c>
    </row>
    <row r="2742" spans="1:22" hidden="1" x14ac:dyDescent="0.2">
      <c r="A2742" t="s">
        <v>17</v>
      </c>
      <c r="B2742" t="s">
        <v>881</v>
      </c>
      <c r="C2742" s="1">
        <v>42535</v>
      </c>
      <c r="D2742" t="s">
        <v>591</v>
      </c>
      <c r="E2742">
        <v>13115016</v>
      </c>
      <c r="F2742" t="s">
        <v>5385</v>
      </c>
      <c r="G2742" s="4">
        <v>42566</v>
      </c>
      <c r="H2742" t="s">
        <v>21</v>
      </c>
      <c r="I2742" s="2">
        <v>50.4</v>
      </c>
      <c r="J2742">
        <v>0</v>
      </c>
      <c r="K2742" s="2">
        <v>50.4</v>
      </c>
      <c r="L2742" s="3">
        <v>1</v>
      </c>
      <c r="M2742" s="2">
        <v>50.4</v>
      </c>
      <c r="N2742" s="3">
        <f t="array" ref="N2742">$D$4</f>
        <v>3.55</v>
      </c>
      <c r="O2742" s="2">
        <f t="array" ref="O2742">IF(Tabela_padrão__GM_CONTAS_PAGAR_ABERTOS[[#This Row],[SIGLA_MOEDA]]="US$",Tabela_padrão__GM_CONTAS_PAGAR_ABERTOS[[#This Row],[VALOR_DOCUM]]*$D$4,Tabela_padrão__GM_CONTAS_PAGAR_ABERTOS[[#This Row],[SALDO_CONVERTIDO]])</f>
        <v>50.4</v>
      </c>
      <c r="P27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2" t="s">
        <v>28</v>
      </c>
      <c r="R2742" t="s">
        <v>657</v>
      </c>
      <c r="S2742" s="1">
        <v>42557</v>
      </c>
      <c r="T2742" t="s">
        <v>5386</v>
      </c>
      <c r="U2742" s="3">
        <v>3.4533</v>
      </c>
      <c r="V2742" s="2">
        <f>Tabela_padrão__GM_CONTAS_PAGAR_ABERTOS[[#This Row],[PTAX DESEMB]]*Tabela_padrão__GM_CONTAS_PAGAR_ABERTOS[[#This Row],[VALOR_DOCUM]]</f>
        <v>174.04632000000001</v>
      </c>
    </row>
    <row r="2743" spans="1:22" hidden="1" x14ac:dyDescent="0.2">
      <c r="A2743" t="s">
        <v>17</v>
      </c>
      <c r="B2743" t="s">
        <v>25</v>
      </c>
      <c r="C2743" s="1">
        <v>42535</v>
      </c>
      <c r="D2743" t="s">
        <v>655</v>
      </c>
      <c r="E2743">
        <v>13115016</v>
      </c>
      <c r="F2743" t="s">
        <v>5387</v>
      </c>
      <c r="G2743" s="4">
        <v>42561</v>
      </c>
      <c r="H2743" t="s">
        <v>21</v>
      </c>
      <c r="I2743" s="2">
        <v>92.25</v>
      </c>
      <c r="J2743">
        <v>0</v>
      </c>
      <c r="K2743" s="2">
        <v>92.25</v>
      </c>
      <c r="L2743" s="3">
        <v>1</v>
      </c>
      <c r="M2743" s="2">
        <v>92.25</v>
      </c>
      <c r="N2743" s="3">
        <f t="array" ref="N2743">$D$4</f>
        <v>3.55</v>
      </c>
      <c r="O2743" s="2">
        <f t="array" ref="O2743">IF(Tabela_padrão__GM_CONTAS_PAGAR_ABERTOS[[#This Row],[SIGLA_MOEDA]]="US$",Tabela_padrão__GM_CONTAS_PAGAR_ABERTOS[[#This Row],[VALOR_DOCUM]]*$D$4,Tabela_padrão__GM_CONTAS_PAGAR_ABERTOS[[#This Row],[SALDO_CONVERTIDO]])</f>
        <v>92.25</v>
      </c>
      <c r="P27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3" t="s">
        <v>28</v>
      </c>
      <c r="R2743" t="s">
        <v>593</v>
      </c>
      <c r="S2743" s="1">
        <v>42557</v>
      </c>
      <c r="T2743" t="s">
        <v>5388</v>
      </c>
      <c r="U2743" s="3">
        <v>3.4533</v>
      </c>
      <c r="V2743" s="2">
        <f>Tabela_padrão__GM_CONTAS_PAGAR_ABERTOS[[#This Row],[PTAX DESEMB]]*Tabela_padrão__GM_CONTAS_PAGAR_ABERTOS[[#This Row],[VALOR_DOCUM]]</f>
        <v>318.56692500000003</v>
      </c>
    </row>
    <row r="2744" spans="1:22" hidden="1" x14ac:dyDescent="0.2">
      <c r="A2744" t="s">
        <v>17</v>
      </c>
      <c r="B2744" t="s">
        <v>202</v>
      </c>
      <c r="C2744" s="1">
        <v>42555</v>
      </c>
      <c r="D2744" t="s">
        <v>610</v>
      </c>
      <c r="E2744">
        <v>13115006</v>
      </c>
      <c r="F2744" t="s">
        <v>5389</v>
      </c>
      <c r="G2744" s="4">
        <v>42569</v>
      </c>
      <c r="H2744" t="s">
        <v>21</v>
      </c>
      <c r="I2744" s="2">
        <v>910.38</v>
      </c>
      <c r="J2744">
        <v>0</v>
      </c>
      <c r="K2744" s="2">
        <v>910.38</v>
      </c>
      <c r="L2744" s="3">
        <v>1</v>
      </c>
      <c r="M2744" s="2">
        <v>910.38</v>
      </c>
      <c r="N2744" s="3">
        <f t="array" ref="N2744">$D$4</f>
        <v>3.55</v>
      </c>
      <c r="O2744" s="2">
        <f t="array" ref="O2744">IF(Tabela_padrão__GM_CONTAS_PAGAR_ABERTOS[[#This Row],[SIGLA_MOEDA]]="US$",Tabela_padrão__GM_CONTAS_PAGAR_ABERTOS[[#This Row],[VALOR_DOCUM]]*$D$4,Tabela_padrão__GM_CONTAS_PAGAR_ABERTOS[[#This Row],[SALDO_CONVERTIDO]])</f>
        <v>910.38</v>
      </c>
      <c r="P27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4" t="s">
        <v>28</v>
      </c>
      <c r="R2744" t="s">
        <v>5390</v>
      </c>
      <c r="S2744" s="1">
        <v>42557</v>
      </c>
      <c r="T2744" t="s">
        <v>5391</v>
      </c>
      <c r="U2744" s="3">
        <v>3.2298</v>
      </c>
      <c r="V2744" s="2">
        <f>Tabela_padrão__GM_CONTAS_PAGAR_ABERTOS[[#This Row],[PTAX DESEMB]]*Tabela_padrão__GM_CONTAS_PAGAR_ABERTOS[[#This Row],[VALOR_DOCUM]]</f>
        <v>2940.3453239999999</v>
      </c>
    </row>
    <row r="2745" spans="1:22" hidden="1" x14ac:dyDescent="0.2">
      <c r="A2745" t="s">
        <v>17</v>
      </c>
      <c r="B2745" t="s">
        <v>18</v>
      </c>
      <c r="C2745" s="1">
        <v>42551</v>
      </c>
      <c r="D2745" t="s">
        <v>285</v>
      </c>
      <c r="E2745">
        <v>19105029</v>
      </c>
      <c r="F2745" t="s">
        <v>5392</v>
      </c>
      <c r="G2745" s="4">
        <v>42571</v>
      </c>
      <c r="H2745" t="s">
        <v>21</v>
      </c>
      <c r="I2745" s="2">
        <v>17</v>
      </c>
      <c r="J2745">
        <v>0</v>
      </c>
      <c r="K2745" s="2">
        <v>17</v>
      </c>
      <c r="L2745" s="3">
        <v>1</v>
      </c>
      <c r="M2745" s="2">
        <v>17</v>
      </c>
      <c r="N2745" s="3">
        <f t="array" ref="N2745">$D$4</f>
        <v>3.55</v>
      </c>
      <c r="O2745" s="2">
        <f t="array" ref="O2745">IF(Tabela_padrão__GM_CONTAS_PAGAR_ABERTOS[[#This Row],[SIGLA_MOEDA]]="US$",Tabela_padrão__GM_CONTAS_PAGAR_ABERTOS[[#This Row],[VALOR_DOCUM]]*$D$4,Tabela_padrão__GM_CONTAS_PAGAR_ABERTOS[[#This Row],[SALDO_CONVERTIDO]])</f>
        <v>17</v>
      </c>
      <c r="P27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5" t="s">
        <v>338</v>
      </c>
      <c r="R2745" t="s">
        <v>5393</v>
      </c>
      <c r="S2745" s="1">
        <v>42557</v>
      </c>
      <c r="T2745" t="s">
        <v>5394</v>
      </c>
      <c r="U2745" s="3">
        <v>3.2435</v>
      </c>
      <c r="V2745" s="2">
        <f>Tabela_padrão__GM_CONTAS_PAGAR_ABERTOS[[#This Row],[PTAX DESEMB]]*Tabela_padrão__GM_CONTAS_PAGAR_ABERTOS[[#This Row],[VALOR_DOCUM]]</f>
        <v>55.139499999999998</v>
      </c>
    </row>
    <row r="2746" spans="1:22" hidden="1" x14ac:dyDescent="0.2">
      <c r="A2746" t="s">
        <v>17</v>
      </c>
      <c r="B2746" t="s">
        <v>18</v>
      </c>
      <c r="C2746" s="1">
        <v>42551</v>
      </c>
      <c r="D2746" t="s">
        <v>285</v>
      </c>
      <c r="E2746">
        <v>19105029</v>
      </c>
      <c r="F2746" t="s">
        <v>5395</v>
      </c>
      <c r="G2746" s="4">
        <v>42562</v>
      </c>
      <c r="H2746" t="s">
        <v>21</v>
      </c>
      <c r="I2746" s="2">
        <v>6732</v>
      </c>
      <c r="J2746">
        <v>0</v>
      </c>
      <c r="K2746" s="2">
        <v>6732</v>
      </c>
      <c r="L2746" s="3">
        <v>1</v>
      </c>
      <c r="M2746" s="2">
        <v>6732</v>
      </c>
      <c r="N2746" s="3">
        <f t="array" ref="N2746">$D$4</f>
        <v>3.55</v>
      </c>
      <c r="O2746" s="2">
        <f t="array" ref="O2746">IF(Tabela_padrão__GM_CONTAS_PAGAR_ABERTOS[[#This Row],[SIGLA_MOEDA]]="US$",Tabela_padrão__GM_CONTAS_PAGAR_ABERTOS[[#This Row],[VALOR_DOCUM]]*$D$4,Tabela_padrão__GM_CONTAS_PAGAR_ABERTOS[[#This Row],[SALDO_CONVERTIDO]])</f>
        <v>6732</v>
      </c>
      <c r="P27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6" t="s">
        <v>338</v>
      </c>
      <c r="R2746" t="s">
        <v>5396</v>
      </c>
      <c r="S2746" s="1">
        <v>42557</v>
      </c>
      <c r="T2746" t="s">
        <v>5397</v>
      </c>
      <c r="U2746" s="3">
        <v>3.2435</v>
      </c>
      <c r="V2746" s="2">
        <f>Tabela_padrão__GM_CONTAS_PAGAR_ABERTOS[[#This Row],[PTAX DESEMB]]*Tabela_padrão__GM_CONTAS_PAGAR_ABERTOS[[#This Row],[VALOR_DOCUM]]</f>
        <v>21835.242000000002</v>
      </c>
    </row>
    <row r="2747" spans="1:22" hidden="1" x14ac:dyDescent="0.2">
      <c r="A2747" t="s">
        <v>17</v>
      </c>
      <c r="B2747" t="s">
        <v>18</v>
      </c>
      <c r="C2747" s="1">
        <v>42551</v>
      </c>
      <c r="D2747" t="s">
        <v>285</v>
      </c>
      <c r="E2747">
        <v>19105029</v>
      </c>
      <c r="F2747" t="s">
        <v>5398</v>
      </c>
      <c r="G2747" s="4">
        <v>42561</v>
      </c>
      <c r="H2747" t="s">
        <v>21</v>
      </c>
      <c r="I2747" s="2">
        <v>9000</v>
      </c>
      <c r="J2747">
        <v>0</v>
      </c>
      <c r="K2747" s="2">
        <v>9000</v>
      </c>
      <c r="L2747" s="3">
        <v>1</v>
      </c>
      <c r="M2747" s="2">
        <v>9000</v>
      </c>
      <c r="N2747" s="3">
        <f t="array" ref="N2747">$D$4</f>
        <v>3.55</v>
      </c>
      <c r="O2747" s="2">
        <f t="array" ref="O2747">IF(Tabela_padrão__GM_CONTAS_PAGAR_ABERTOS[[#This Row],[SIGLA_MOEDA]]="US$",Tabela_padrão__GM_CONTAS_PAGAR_ABERTOS[[#This Row],[VALOR_DOCUM]]*$D$4,Tabela_padrão__GM_CONTAS_PAGAR_ABERTOS[[#This Row],[SALDO_CONVERTIDO]])</f>
        <v>9000</v>
      </c>
      <c r="P27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7" t="s">
        <v>338</v>
      </c>
      <c r="R2747" t="s">
        <v>5399</v>
      </c>
      <c r="S2747" s="1">
        <v>42557</v>
      </c>
      <c r="T2747" t="s">
        <v>5400</v>
      </c>
      <c r="U2747" s="3">
        <v>3.2435</v>
      </c>
      <c r="V2747" s="2">
        <f>Tabela_padrão__GM_CONTAS_PAGAR_ABERTOS[[#This Row],[PTAX DESEMB]]*Tabela_padrão__GM_CONTAS_PAGAR_ABERTOS[[#This Row],[VALOR_DOCUM]]</f>
        <v>29191.5</v>
      </c>
    </row>
    <row r="2748" spans="1:22" hidden="1" x14ac:dyDescent="0.2">
      <c r="A2748" t="s">
        <v>17</v>
      </c>
      <c r="B2748" t="s">
        <v>80</v>
      </c>
      <c r="C2748" s="1">
        <v>42535</v>
      </c>
      <c r="D2748" t="s">
        <v>668</v>
      </c>
      <c r="E2748">
        <v>13115016</v>
      </c>
      <c r="F2748" t="s">
        <v>5401</v>
      </c>
      <c r="G2748" s="4">
        <v>42566</v>
      </c>
      <c r="H2748" t="s">
        <v>21</v>
      </c>
      <c r="I2748" s="2">
        <v>82.67</v>
      </c>
      <c r="J2748">
        <v>0</v>
      </c>
      <c r="K2748" s="2">
        <v>82.67</v>
      </c>
      <c r="L2748" s="3">
        <v>1</v>
      </c>
      <c r="M2748" s="2">
        <v>82.67</v>
      </c>
      <c r="N2748" s="3">
        <f t="array" ref="N2748">$D$4</f>
        <v>3.55</v>
      </c>
      <c r="O2748" s="2">
        <f t="array" ref="O2748">IF(Tabela_padrão__GM_CONTAS_PAGAR_ABERTOS[[#This Row],[SIGLA_MOEDA]]="US$",Tabela_padrão__GM_CONTAS_PAGAR_ABERTOS[[#This Row],[VALOR_DOCUM]]*$D$4,Tabela_padrão__GM_CONTAS_PAGAR_ABERTOS[[#This Row],[SALDO_CONVERTIDO]])</f>
        <v>82.67</v>
      </c>
      <c r="P27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8" t="s">
        <v>28</v>
      </c>
      <c r="R2748" t="s">
        <v>979</v>
      </c>
      <c r="S2748" s="1">
        <v>42557</v>
      </c>
      <c r="T2748" t="s">
        <v>5402</v>
      </c>
      <c r="U2748" s="3">
        <v>3.4533</v>
      </c>
      <c r="V2748" s="2">
        <f>Tabela_padrão__GM_CONTAS_PAGAR_ABERTOS[[#This Row],[PTAX DESEMB]]*Tabela_padrão__GM_CONTAS_PAGAR_ABERTOS[[#This Row],[VALOR_DOCUM]]</f>
        <v>285.48431099999999</v>
      </c>
    </row>
    <row r="2749" spans="1:22" hidden="1" x14ac:dyDescent="0.2">
      <c r="A2749" t="s">
        <v>17</v>
      </c>
      <c r="B2749" t="s">
        <v>881</v>
      </c>
      <c r="C2749" s="1">
        <v>42551</v>
      </c>
      <c r="D2749" t="s">
        <v>2574</v>
      </c>
      <c r="E2749">
        <v>13103001</v>
      </c>
      <c r="F2749" t="s">
        <v>2575</v>
      </c>
      <c r="G2749" s="4">
        <v>42596</v>
      </c>
      <c r="H2749" t="s">
        <v>21</v>
      </c>
      <c r="I2749" s="2">
        <v>1237.5</v>
      </c>
      <c r="K2749" s="2">
        <v>1237.5</v>
      </c>
      <c r="L2749" s="3">
        <v>1</v>
      </c>
      <c r="M2749" s="2">
        <v>1237.5</v>
      </c>
      <c r="N2749" s="3">
        <f t="array" ref="N2749">$D$4</f>
        <v>3.55</v>
      </c>
      <c r="O2749" s="2">
        <f t="array" ref="O2749">IF(Tabela_padrão__GM_CONTAS_PAGAR_ABERTOS[[#This Row],[SIGLA_MOEDA]]="US$",Tabela_padrão__GM_CONTAS_PAGAR_ABERTOS[[#This Row],[VALOR_DOCUM]]*$D$4,Tabela_padrão__GM_CONTAS_PAGAR_ABERTOS[[#This Row],[SALDO_CONVERTIDO]])</f>
        <v>1237.5</v>
      </c>
      <c r="P27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49" t="s">
        <v>28</v>
      </c>
      <c r="R2749" t="s">
        <v>2576</v>
      </c>
      <c r="S2749" s="1">
        <v>42557</v>
      </c>
      <c r="T2749" t="s">
        <v>5403</v>
      </c>
      <c r="U2749" s="3">
        <v>3.2435</v>
      </c>
      <c r="V2749" s="2">
        <f>Tabela_padrão__GM_CONTAS_PAGAR_ABERTOS[[#This Row],[PTAX DESEMB]]*Tabela_padrão__GM_CONTAS_PAGAR_ABERTOS[[#This Row],[VALOR_DOCUM]]</f>
        <v>4013.8312500000002</v>
      </c>
    </row>
    <row r="2750" spans="1:22" hidden="1" x14ac:dyDescent="0.2">
      <c r="A2750" t="s">
        <v>17</v>
      </c>
      <c r="B2750" t="s">
        <v>881</v>
      </c>
      <c r="C2750" s="1">
        <v>42551</v>
      </c>
      <c r="D2750" t="s">
        <v>5404</v>
      </c>
      <c r="E2750">
        <v>13115026</v>
      </c>
      <c r="F2750" t="s">
        <v>5405</v>
      </c>
      <c r="G2750" s="4">
        <v>42573</v>
      </c>
      <c r="H2750" t="s">
        <v>21</v>
      </c>
      <c r="I2750" s="2">
        <v>2121.84</v>
      </c>
      <c r="J2750">
        <v>0</v>
      </c>
      <c r="K2750" s="2">
        <v>2121.84</v>
      </c>
      <c r="L2750" s="3">
        <v>1</v>
      </c>
      <c r="M2750" s="2">
        <v>2121.84</v>
      </c>
      <c r="N2750" s="3">
        <f t="array" ref="N2750">$D$4</f>
        <v>3.55</v>
      </c>
      <c r="O2750" s="2">
        <f t="array" ref="O2750">IF(Tabela_padrão__GM_CONTAS_PAGAR_ABERTOS[[#This Row],[SIGLA_MOEDA]]="US$",Tabela_padrão__GM_CONTAS_PAGAR_ABERTOS[[#This Row],[VALOR_DOCUM]]*$D$4,Tabela_padrão__GM_CONTAS_PAGAR_ABERTOS[[#This Row],[SALDO_CONVERTIDO]])</f>
        <v>2121.84</v>
      </c>
      <c r="P27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0" t="s">
        <v>28</v>
      </c>
      <c r="R2750" t="s">
        <v>3110</v>
      </c>
      <c r="S2750" s="1">
        <v>42557</v>
      </c>
      <c r="T2750" t="s">
        <v>5406</v>
      </c>
      <c r="U2750" s="3">
        <v>3.2435</v>
      </c>
      <c r="V2750" s="2">
        <f>Tabela_padrão__GM_CONTAS_PAGAR_ABERTOS[[#This Row],[PTAX DESEMB]]*Tabela_padrão__GM_CONTAS_PAGAR_ABERTOS[[#This Row],[VALOR_DOCUM]]</f>
        <v>6882.1880400000009</v>
      </c>
    </row>
    <row r="2751" spans="1:22" hidden="1" x14ac:dyDescent="0.2">
      <c r="A2751" t="s">
        <v>17</v>
      </c>
      <c r="B2751" t="s">
        <v>25</v>
      </c>
      <c r="C2751" s="1">
        <v>42551</v>
      </c>
      <c r="D2751" t="s">
        <v>642</v>
      </c>
      <c r="E2751">
        <v>13115020</v>
      </c>
      <c r="F2751" t="s">
        <v>5407</v>
      </c>
      <c r="G2751" s="4">
        <v>42566</v>
      </c>
      <c r="H2751" t="s">
        <v>21</v>
      </c>
      <c r="I2751" s="2">
        <v>873.6</v>
      </c>
      <c r="J2751">
        <v>0</v>
      </c>
      <c r="K2751" s="2">
        <v>873.6</v>
      </c>
      <c r="L2751" s="3">
        <v>1</v>
      </c>
      <c r="M2751" s="2">
        <v>873.6</v>
      </c>
      <c r="N2751" s="3">
        <f t="array" ref="N2751">$D$4</f>
        <v>3.55</v>
      </c>
      <c r="O2751" s="2">
        <f t="array" ref="O2751">IF(Tabela_padrão__GM_CONTAS_PAGAR_ABERTOS[[#This Row],[SIGLA_MOEDA]]="US$",Tabela_padrão__GM_CONTAS_PAGAR_ABERTOS[[#This Row],[VALOR_DOCUM]]*$D$4,Tabela_padrão__GM_CONTAS_PAGAR_ABERTOS[[#This Row],[SALDO_CONVERTIDO]])</f>
        <v>873.6</v>
      </c>
      <c r="P27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1" t="s">
        <v>28</v>
      </c>
      <c r="R2751" t="s">
        <v>5408</v>
      </c>
      <c r="S2751" s="1">
        <v>42557</v>
      </c>
      <c r="T2751" t="s">
        <v>5409</v>
      </c>
      <c r="U2751" s="3">
        <v>3.2435</v>
      </c>
      <c r="V2751" s="2">
        <f>Tabela_padrão__GM_CONTAS_PAGAR_ABERTOS[[#This Row],[PTAX DESEMB]]*Tabela_padrão__GM_CONTAS_PAGAR_ABERTOS[[#This Row],[VALOR_DOCUM]]</f>
        <v>2833.5216</v>
      </c>
    </row>
    <row r="2752" spans="1:22" hidden="1" x14ac:dyDescent="0.2">
      <c r="A2752" t="s">
        <v>17</v>
      </c>
      <c r="B2752" t="s">
        <v>25</v>
      </c>
      <c r="C2752" s="1">
        <v>42551</v>
      </c>
      <c r="D2752" t="s">
        <v>1719</v>
      </c>
      <c r="E2752">
        <v>13115020</v>
      </c>
      <c r="F2752" t="s">
        <v>5410</v>
      </c>
      <c r="G2752" s="4">
        <v>42564</v>
      </c>
      <c r="H2752" t="s">
        <v>21</v>
      </c>
      <c r="I2752" s="2">
        <v>200</v>
      </c>
      <c r="J2752">
        <v>0</v>
      </c>
      <c r="K2752" s="2">
        <v>200</v>
      </c>
      <c r="L2752" s="3">
        <v>1</v>
      </c>
      <c r="M2752" s="2">
        <v>200</v>
      </c>
      <c r="N2752" s="3">
        <f t="array" ref="N2752">$D$4</f>
        <v>3.55</v>
      </c>
      <c r="O2752" s="2">
        <f t="array" ref="O2752">IF(Tabela_padrão__GM_CONTAS_PAGAR_ABERTOS[[#This Row],[SIGLA_MOEDA]]="US$",Tabela_padrão__GM_CONTAS_PAGAR_ABERTOS[[#This Row],[VALOR_DOCUM]]*$D$4,Tabela_padrão__GM_CONTAS_PAGAR_ABERTOS[[#This Row],[SALDO_CONVERTIDO]])</f>
        <v>200</v>
      </c>
      <c r="P27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2" t="s">
        <v>28</v>
      </c>
      <c r="R2752" t="s">
        <v>5411</v>
      </c>
      <c r="S2752" s="1">
        <v>42557</v>
      </c>
      <c r="T2752" t="s">
        <v>5412</v>
      </c>
      <c r="U2752" s="3">
        <v>3.2435</v>
      </c>
      <c r="V2752" s="2">
        <f>Tabela_padrão__GM_CONTAS_PAGAR_ABERTOS[[#This Row],[PTAX DESEMB]]*Tabela_padrão__GM_CONTAS_PAGAR_ABERTOS[[#This Row],[VALOR_DOCUM]]</f>
        <v>648.70000000000005</v>
      </c>
    </row>
    <row r="2753" spans="1:22" hidden="1" x14ac:dyDescent="0.2">
      <c r="A2753" t="s">
        <v>17</v>
      </c>
      <c r="B2753" t="s">
        <v>25</v>
      </c>
      <c r="C2753" s="1">
        <v>42551</v>
      </c>
      <c r="D2753" t="s">
        <v>655</v>
      </c>
      <c r="E2753">
        <v>13115016</v>
      </c>
      <c r="F2753" t="s">
        <v>5413</v>
      </c>
      <c r="G2753" s="4">
        <v>42561</v>
      </c>
      <c r="H2753" t="s">
        <v>21</v>
      </c>
      <c r="I2753" s="2">
        <v>197.46</v>
      </c>
      <c r="J2753">
        <v>0</v>
      </c>
      <c r="K2753" s="2">
        <v>197.46</v>
      </c>
      <c r="L2753" s="3">
        <v>1</v>
      </c>
      <c r="M2753" s="2">
        <v>197.46</v>
      </c>
      <c r="N2753" s="3">
        <f t="array" ref="N2753">$D$4</f>
        <v>3.55</v>
      </c>
      <c r="O2753" s="2">
        <f t="array" ref="O2753">IF(Tabela_padrão__GM_CONTAS_PAGAR_ABERTOS[[#This Row],[SIGLA_MOEDA]]="US$",Tabela_padrão__GM_CONTAS_PAGAR_ABERTOS[[#This Row],[VALOR_DOCUM]]*$D$4,Tabela_padrão__GM_CONTAS_PAGAR_ABERTOS[[#This Row],[SALDO_CONVERTIDO]])</f>
        <v>197.46</v>
      </c>
      <c r="P27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3" t="s">
        <v>28</v>
      </c>
      <c r="R2753" t="s">
        <v>3938</v>
      </c>
      <c r="S2753" s="1">
        <v>42557</v>
      </c>
      <c r="T2753" t="s">
        <v>5414</v>
      </c>
      <c r="U2753" s="3">
        <v>3.2435</v>
      </c>
      <c r="V2753" s="2">
        <f>Tabela_padrão__GM_CONTAS_PAGAR_ABERTOS[[#This Row],[PTAX DESEMB]]*Tabela_padrão__GM_CONTAS_PAGAR_ABERTOS[[#This Row],[VALOR_DOCUM]]</f>
        <v>640.46151000000009</v>
      </c>
    </row>
    <row r="2754" spans="1:22" hidden="1" x14ac:dyDescent="0.2">
      <c r="A2754" t="s">
        <v>17</v>
      </c>
      <c r="B2754" t="s">
        <v>18</v>
      </c>
      <c r="C2754" s="1">
        <v>42534</v>
      </c>
      <c r="D2754" t="s">
        <v>285</v>
      </c>
      <c r="E2754">
        <v>19105029</v>
      </c>
      <c r="F2754" t="s">
        <v>5415</v>
      </c>
      <c r="G2754" s="4">
        <v>42563</v>
      </c>
      <c r="H2754" t="s">
        <v>21</v>
      </c>
      <c r="I2754" s="2">
        <v>1150.3699999999999</v>
      </c>
      <c r="K2754" s="2">
        <v>1150.3699999999999</v>
      </c>
      <c r="L2754" s="3">
        <v>1</v>
      </c>
      <c r="M2754" s="2">
        <v>1150.3699999999999</v>
      </c>
      <c r="N2754" s="3">
        <f t="array" ref="N2754">$D$4</f>
        <v>3.55</v>
      </c>
      <c r="O2754" s="2">
        <f t="array" ref="O2754">IF(Tabela_padrão__GM_CONTAS_PAGAR_ABERTOS[[#This Row],[SIGLA_MOEDA]]="US$",Tabela_padrão__GM_CONTAS_PAGAR_ABERTOS[[#This Row],[VALOR_DOCUM]]*$D$4,Tabela_padrão__GM_CONTAS_PAGAR_ABERTOS[[#This Row],[SALDO_CONVERTIDO]])</f>
        <v>1150.3699999999999</v>
      </c>
      <c r="P27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4" t="s">
        <v>338</v>
      </c>
      <c r="R2754" t="s">
        <v>5416</v>
      </c>
      <c r="S2754" s="1">
        <v>42557</v>
      </c>
      <c r="T2754" t="s">
        <v>5417</v>
      </c>
      <c r="U2754" s="3">
        <v>3.4260999999999999</v>
      </c>
      <c r="V2754" s="2">
        <f>Tabela_padrão__GM_CONTAS_PAGAR_ABERTOS[[#This Row],[PTAX DESEMB]]*Tabela_padrão__GM_CONTAS_PAGAR_ABERTOS[[#This Row],[VALOR_DOCUM]]</f>
        <v>3941.2826569999997</v>
      </c>
    </row>
    <row r="2755" spans="1:22" hidden="1" x14ac:dyDescent="0.2">
      <c r="A2755" t="s">
        <v>17</v>
      </c>
      <c r="B2755" t="s">
        <v>160</v>
      </c>
      <c r="C2755" s="1">
        <v>42555</v>
      </c>
      <c r="D2755" t="s">
        <v>5418</v>
      </c>
      <c r="E2755">
        <v>13101010</v>
      </c>
      <c r="F2755" t="s">
        <v>5419</v>
      </c>
      <c r="G2755" s="4">
        <v>42561</v>
      </c>
      <c r="H2755" t="s">
        <v>21</v>
      </c>
      <c r="I2755" s="2">
        <v>2125.7600000000002</v>
      </c>
      <c r="J2755">
        <v>0</v>
      </c>
      <c r="K2755" s="2">
        <v>2125.7600000000002</v>
      </c>
      <c r="L2755" s="3">
        <v>1</v>
      </c>
      <c r="M2755" s="2">
        <v>2125.7600000000002</v>
      </c>
      <c r="N2755" s="3">
        <f t="array" ref="N2755">$D$4</f>
        <v>3.55</v>
      </c>
      <c r="O2755" s="2">
        <f t="array" ref="O2755">IF(Tabela_padrão__GM_CONTAS_PAGAR_ABERTOS[[#This Row],[SIGLA_MOEDA]]="US$",Tabela_padrão__GM_CONTAS_PAGAR_ABERTOS[[#This Row],[VALOR_DOCUM]]*$D$4,Tabela_padrão__GM_CONTAS_PAGAR_ABERTOS[[#This Row],[SALDO_CONVERTIDO]])</f>
        <v>2125.7600000000002</v>
      </c>
      <c r="P27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5" t="s">
        <v>1846</v>
      </c>
      <c r="R2755" t="s">
        <v>5420</v>
      </c>
      <c r="S2755" s="1">
        <v>42557</v>
      </c>
      <c r="T2755" t="s">
        <v>5421</v>
      </c>
      <c r="U2755" s="3">
        <v>3.2298</v>
      </c>
      <c r="V2755" s="2">
        <f>Tabela_padrão__GM_CONTAS_PAGAR_ABERTOS[[#This Row],[PTAX DESEMB]]*Tabela_padrão__GM_CONTAS_PAGAR_ABERTOS[[#This Row],[VALOR_DOCUM]]</f>
        <v>6865.7796480000006</v>
      </c>
    </row>
    <row r="2756" spans="1:22" hidden="1" x14ac:dyDescent="0.2">
      <c r="A2756" t="s">
        <v>17</v>
      </c>
      <c r="B2756" t="s">
        <v>160</v>
      </c>
      <c r="C2756" s="1">
        <v>42555</v>
      </c>
      <c r="D2756" t="s">
        <v>5422</v>
      </c>
      <c r="E2756">
        <v>13101010</v>
      </c>
      <c r="F2756" t="s">
        <v>5423</v>
      </c>
      <c r="G2756" s="4">
        <v>42561</v>
      </c>
      <c r="H2756" t="s">
        <v>21</v>
      </c>
      <c r="I2756" s="2">
        <v>7410</v>
      </c>
      <c r="J2756">
        <v>0</v>
      </c>
      <c r="K2756" s="2">
        <v>7410</v>
      </c>
      <c r="L2756" s="3">
        <v>1</v>
      </c>
      <c r="M2756" s="2">
        <v>7410</v>
      </c>
      <c r="N2756" s="3">
        <f t="array" ref="N2756">$D$4</f>
        <v>3.55</v>
      </c>
      <c r="O2756" s="2">
        <f t="array" ref="O2756">IF(Tabela_padrão__GM_CONTAS_PAGAR_ABERTOS[[#This Row],[SIGLA_MOEDA]]="US$",Tabela_padrão__GM_CONTAS_PAGAR_ABERTOS[[#This Row],[VALOR_DOCUM]]*$D$4,Tabela_padrão__GM_CONTAS_PAGAR_ABERTOS[[#This Row],[SALDO_CONVERTIDO]])</f>
        <v>7410</v>
      </c>
      <c r="P27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6" t="s">
        <v>1846</v>
      </c>
      <c r="R2756" t="s">
        <v>2584</v>
      </c>
      <c r="S2756" s="1">
        <v>42557</v>
      </c>
      <c r="T2756" t="s">
        <v>5424</v>
      </c>
      <c r="U2756" s="3">
        <v>3.2298</v>
      </c>
      <c r="V2756" s="2">
        <f>Tabela_padrão__GM_CONTAS_PAGAR_ABERTOS[[#This Row],[PTAX DESEMB]]*Tabela_padrão__GM_CONTAS_PAGAR_ABERTOS[[#This Row],[VALOR_DOCUM]]</f>
        <v>23932.817999999999</v>
      </c>
    </row>
    <row r="2757" spans="1:22" hidden="1" x14ac:dyDescent="0.2">
      <c r="A2757" t="s">
        <v>17</v>
      </c>
      <c r="B2757" t="s">
        <v>25</v>
      </c>
      <c r="C2757" s="1">
        <v>42537</v>
      </c>
      <c r="D2757" t="s">
        <v>655</v>
      </c>
      <c r="E2757">
        <v>13115016</v>
      </c>
      <c r="F2757" t="s">
        <v>5425</v>
      </c>
      <c r="G2757" s="4">
        <v>42561</v>
      </c>
      <c r="H2757" t="s">
        <v>21</v>
      </c>
      <c r="I2757" s="2">
        <v>48</v>
      </c>
      <c r="J2757">
        <v>0</v>
      </c>
      <c r="K2757" s="2">
        <v>48</v>
      </c>
      <c r="L2757" s="3">
        <v>1</v>
      </c>
      <c r="M2757" s="2">
        <v>48</v>
      </c>
      <c r="N2757" s="3">
        <f t="array" ref="N2757">$D$4</f>
        <v>3.55</v>
      </c>
      <c r="O2757" s="2">
        <f t="array" ref="O2757">IF(Tabela_padrão__GM_CONTAS_PAGAR_ABERTOS[[#This Row],[SIGLA_MOEDA]]="US$",Tabela_padrão__GM_CONTAS_PAGAR_ABERTOS[[#This Row],[VALOR_DOCUM]]*$D$4,Tabela_padrão__GM_CONTAS_PAGAR_ABERTOS[[#This Row],[SALDO_CONVERTIDO]])</f>
        <v>48</v>
      </c>
      <c r="P27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7" t="s">
        <v>28</v>
      </c>
      <c r="R2757" t="s">
        <v>4436</v>
      </c>
      <c r="S2757" s="1">
        <v>42557</v>
      </c>
      <c r="T2757" t="s">
        <v>5426</v>
      </c>
      <c r="U2757" s="3">
        <v>3.4767999999999999</v>
      </c>
      <c r="V2757" s="2">
        <f>Tabela_padrão__GM_CONTAS_PAGAR_ABERTOS[[#This Row],[PTAX DESEMB]]*Tabela_padrão__GM_CONTAS_PAGAR_ABERTOS[[#This Row],[VALOR_DOCUM]]</f>
        <v>166.88639999999998</v>
      </c>
    </row>
    <row r="2758" spans="1:22" hidden="1" x14ac:dyDescent="0.2">
      <c r="A2758" t="s">
        <v>17</v>
      </c>
      <c r="B2758" t="s">
        <v>25</v>
      </c>
      <c r="C2758" s="1">
        <v>42535</v>
      </c>
      <c r="D2758" t="s">
        <v>655</v>
      </c>
      <c r="E2758">
        <v>13115016</v>
      </c>
      <c r="F2758" t="s">
        <v>5427</v>
      </c>
      <c r="G2758" s="4">
        <v>42561</v>
      </c>
      <c r="H2758" t="s">
        <v>21</v>
      </c>
      <c r="I2758" s="2">
        <v>1783</v>
      </c>
      <c r="J2758">
        <v>0</v>
      </c>
      <c r="K2758" s="2">
        <v>1783</v>
      </c>
      <c r="L2758" s="3">
        <v>1</v>
      </c>
      <c r="M2758" s="2">
        <v>1783</v>
      </c>
      <c r="N2758" s="3">
        <f t="array" ref="N2758">$D$4</f>
        <v>3.55</v>
      </c>
      <c r="O2758" s="2">
        <f t="array" ref="O2758">IF(Tabela_padrão__GM_CONTAS_PAGAR_ABERTOS[[#This Row],[SIGLA_MOEDA]]="US$",Tabela_padrão__GM_CONTAS_PAGAR_ABERTOS[[#This Row],[VALOR_DOCUM]]*$D$4,Tabela_padrão__GM_CONTAS_PAGAR_ABERTOS[[#This Row],[SALDO_CONVERTIDO]])</f>
        <v>1783</v>
      </c>
      <c r="P27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8" t="s">
        <v>28</v>
      </c>
      <c r="R2758" t="s">
        <v>5428</v>
      </c>
      <c r="S2758" s="1">
        <v>42557</v>
      </c>
      <c r="T2758" t="s">
        <v>5429</v>
      </c>
      <c r="U2758" s="3">
        <v>3.4533</v>
      </c>
      <c r="V2758" s="2">
        <f>Tabela_padrão__GM_CONTAS_PAGAR_ABERTOS[[#This Row],[PTAX DESEMB]]*Tabela_padrão__GM_CONTAS_PAGAR_ABERTOS[[#This Row],[VALOR_DOCUM]]</f>
        <v>6157.2339000000002</v>
      </c>
    </row>
    <row r="2759" spans="1:22" hidden="1" x14ac:dyDescent="0.2">
      <c r="A2759" t="s">
        <v>17</v>
      </c>
      <c r="B2759" t="s">
        <v>881</v>
      </c>
      <c r="C2759" s="1">
        <v>42535</v>
      </c>
      <c r="D2759" t="s">
        <v>655</v>
      </c>
      <c r="E2759">
        <v>13115016</v>
      </c>
      <c r="F2759" t="s">
        <v>5430</v>
      </c>
      <c r="G2759" s="4">
        <v>42561</v>
      </c>
      <c r="H2759" t="s">
        <v>21</v>
      </c>
      <c r="I2759" s="2">
        <v>186.42</v>
      </c>
      <c r="J2759">
        <v>0</v>
      </c>
      <c r="K2759" s="2">
        <v>186.42</v>
      </c>
      <c r="L2759" s="3">
        <v>1</v>
      </c>
      <c r="M2759" s="2">
        <v>186.42</v>
      </c>
      <c r="N2759" s="3">
        <f t="array" ref="N2759">$D$4</f>
        <v>3.55</v>
      </c>
      <c r="O2759" s="2">
        <f t="array" ref="O2759">IF(Tabela_padrão__GM_CONTAS_PAGAR_ABERTOS[[#This Row],[SIGLA_MOEDA]]="US$",Tabela_padrão__GM_CONTAS_PAGAR_ABERTOS[[#This Row],[VALOR_DOCUM]]*$D$4,Tabela_padrão__GM_CONTAS_PAGAR_ABERTOS[[#This Row],[SALDO_CONVERTIDO]])</f>
        <v>186.42</v>
      </c>
      <c r="P27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59" t="s">
        <v>28</v>
      </c>
      <c r="R2759" t="s">
        <v>2291</v>
      </c>
      <c r="S2759" s="1">
        <v>42557</v>
      </c>
      <c r="T2759" t="s">
        <v>5431</v>
      </c>
      <c r="U2759" s="3">
        <v>3.4533</v>
      </c>
      <c r="V2759" s="2">
        <f>Tabela_padrão__GM_CONTAS_PAGAR_ABERTOS[[#This Row],[PTAX DESEMB]]*Tabela_padrão__GM_CONTAS_PAGAR_ABERTOS[[#This Row],[VALOR_DOCUM]]</f>
        <v>643.764186</v>
      </c>
    </row>
    <row r="2760" spans="1:22" hidden="1" x14ac:dyDescent="0.2">
      <c r="A2760" t="s">
        <v>17</v>
      </c>
      <c r="B2760" t="s">
        <v>25</v>
      </c>
      <c r="C2760" s="1">
        <v>42556</v>
      </c>
      <c r="D2760" t="s">
        <v>971</v>
      </c>
      <c r="E2760">
        <v>13130021</v>
      </c>
      <c r="F2760" t="s">
        <v>5432</v>
      </c>
      <c r="G2760" s="4">
        <v>42558</v>
      </c>
      <c r="H2760" t="s">
        <v>21</v>
      </c>
      <c r="I2760" s="2">
        <v>76.62</v>
      </c>
      <c r="J2760">
        <v>0</v>
      </c>
      <c r="K2760" s="2">
        <v>76.62</v>
      </c>
      <c r="L2760" s="3">
        <v>1</v>
      </c>
      <c r="M2760" s="2">
        <v>76.62</v>
      </c>
      <c r="N2760" s="3">
        <f t="array" ref="N2760">$D$4</f>
        <v>3.55</v>
      </c>
      <c r="O2760" s="2">
        <f t="array" ref="O2760">IF(Tabela_padrão__GM_CONTAS_PAGAR_ABERTOS[[#This Row],[SIGLA_MOEDA]]="US$",Tabela_padrão__GM_CONTAS_PAGAR_ABERTOS[[#This Row],[VALOR_DOCUM]]*$D$4,Tabela_padrão__GM_CONTAS_PAGAR_ABERTOS[[#This Row],[SALDO_CONVERTIDO]])</f>
        <v>76.62</v>
      </c>
      <c r="P27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0" t="s">
        <v>973</v>
      </c>
      <c r="R2760" t="s">
        <v>5433</v>
      </c>
      <c r="S2760" s="1">
        <v>42557</v>
      </c>
      <c r="T2760" t="s">
        <v>5434</v>
      </c>
      <c r="U2760" s="3">
        <v>3.2480000000000002</v>
      </c>
      <c r="V2760" s="2">
        <f>Tabela_padrão__GM_CONTAS_PAGAR_ABERTOS[[#This Row],[PTAX DESEMB]]*Tabela_padrão__GM_CONTAS_PAGAR_ABERTOS[[#This Row],[VALOR_DOCUM]]</f>
        <v>248.86176000000003</v>
      </c>
    </row>
    <row r="2761" spans="1:22" hidden="1" x14ac:dyDescent="0.2">
      <c r="A2761" t="s">
        <v>17</v>
      </c>
      <c r="B2761" t="s">
        <v>202</v>
      </c>
      <c r="C2761" s="1">
        <v>42556</v>
      </c>
      <c r="D2761" t="s">
        <v>4011</v>
      </c>
      <c r="E2761">
        <v>13115001</v>
      </c>
      <c r="F2761" t="s">
        <v>5435</v>
      </c>
      <c r="G2761" s="4">
        <v>42558</v>
      </c>
      <c r="H2761" t="s">
        <v>21</v>
      </c>
      <c r="I2761" s="2">
        <v>7274.68</v>
      </c>
      <c r="J2761">
        <v>0</v>
      </c>
      <c r="K2761" s="2">
        <v>7274.68</v>
      </c>
      <c r="L2761" s="3">
        <v>1</v>
      </c>
      <c r="M2761" s="2">
        <v>7274.68</v>
      </c>
      <c r="N2761" s="3">
        <f t="array" ref="N2761">$D$4</f>
        <v>3.55</v>
      </c>
      <c r="O2761" s="2">
        <f t="array" ref="O2761">IF(Tabela_padrão__GM_CONTAS_PAGAR_ABERTOS[[#This Row],[SIGLA_MOEDA]]="US$",Tabela_padrão__GM_CONTAS_PAGAR_ABERTOS[[#This Row],[VALOR_DOCUM]]*$D$4,Tabela_padrão__GM_CONTAS_PAGAR_ABERTOS[[#This Row],[SALDO_CONVERTIDO]])</f>
        <v>7274.68</v>
      </c>
      <c r="P27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1" t="s">
        <v>28</v>
      </c>
      <c r="R2761" t="s">
        <v>5436</v>
      </c>
      <c r="S2761" s="1">
        <v>42557</v>
      </c>
      <c r="T2761" t="s">
        <v>5437</v>
      </c>
      <c r="U2761" s="3">
        <v>3.2480000000000002</v>
      </c>
      <c r="V2761" s="2">
        <f>Tabela_padrão__GM_CONTAS_PAGAR_ABERTOS[[#This Row],[PTAX DESEMB]]*Tabela_padrão__GM_CONTAS_PAGAR_ABERTOS[[#This Row],[VALOR_DOCUM]]</f>
        <v>23628.160640000002</v>
      </c>
    </row>
    <row r="2762" spans="1:22" hidden="1" x14ac:dyDescent="0.2">
      <c r="A2762" t="s">
        <v>17</v>
      </c>
      <c r="B2762" t="s">
        <v>202</v>
      </c>
      <c r="C2762" s="1">
        <v>42556</v>
      </c>
      <c r="D2762" t="s">
        <v>2590</v>
      </c>
      <c r="E2762">
        <v>13115016</v>
      </c>
      <c r="F2762" t="s">
        <v>2591</v>
      </c>
      <c r="G2762" s="4">
        <v>42618</v>
      </c>
      <c r="H2762" t="s">
        <v>21</v>
      </c>
      <c r="I2762" s="2">
        <v>2500</v>
      </c>
      <c r="K2762" s="2">
        <v>2500</v>
      </c>
      <c r="L2762" s="3">
        <v>1</v>
      </c>
      <c r="M2762" s="2">
        <v>2500</v>
      </c>
      <c r="N2762" s="3">
        <f t="array" ref="N2762">$D$4</f>
        <v>3.55</v>
      </c>
      <c r="O2762" s="2">
        <f t="array" ref="O2762">IF(Tabela_padrão__GM_CONTAS_PAGAR_ABERTOS[[#This Row],[SIGLA_MOEDA]]="US$",Tabela_padrão__GM_CONTAS_PAGAR_ABERTOS[[#This Row],[VALOR_DOCUM]]*$D$4,Tabela_padrão__GM_CONTAS_PAGAR_ABERTOS[[#This Row],[SALDO_CONVERTIDO]])</f>
        <v>2500</v>
      </c>
      <c r="P27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2" t="s">
        <v>28</v>
      </c>
      <c r="R2762" t="s">
        <v>1643</v>
      </c>
      <c r="S2762" s="1">
        <v>42557</v>
      </c>
      <c r="T2762" t="s">
        <v>5438</v>
      </c>
      <c r="U2762" s="3">
        <v>3.2480000000000002</v>
      </c>
      <c r="V2762" s="2">
        <f>Tabela_padrão__GM_CONTAS_PAGAR_ABERTOS[[#This Row],[PTAX DESEMB]]*Tabela_padrão__GM_CONTAS_PAGAR_ABERTOS[[#This Row],[VALOR_DOCUM]]</f>
        <v>8120.0000000000009</v>
      </c>
    </row>
    <row r="2763" spans="1:22" hidden="1" x14ac:dyDescent="0.2">
      <c r="A2763" t="s">
        <v>17</v>
      </c>
      <c r="B2763" t="s">
        <v>202</v>
      </c>
      <c r="C2763" s="1">
        <v>42556</v>
      </c>
      <c r="D2763" t="s">
        <v>905</v>
      </c>
      <c r="E2763">
        <v>13115001</v>
      </c>
      <c r="F2763" t="s">
        <v>5439</v>
      </c>
      <c r="G2763" s="4">
        <v>42855</v>
      </c>
      <c r="H2763" t="s">
        <v>21</v>
      </c>
      <c r="I2763" s="2">
        <v>131431.5</v>
      </c>
      <c r="J2763">
        <v>0</v>
      </c>
      <c r="K2763" s="2">
        <v>131431.5</v>
      </c>
      <c r="L2763" s="3">
        <v>1</v>
      </c>
      <c r="M2763" s="2">
        <v>131431.5</v>
      </c>
      <c r="N2763" s="3">
        <f t="array" ref="N2763">$D$4</f>
        <v>3.55</v>
      </c>
      <c r="O2763" s="2">
        <f t="array" ref="O2763">IF(Tabela_padrão__GM_CONTAS_PAGAR_ABERTOS[[#This Row],[SIGLA_MOEDA]]="US$",Tabela_padrão__GM_CONTAS_PAGAR_ABERTOS[[#This Row],[VALOR_DOCUM]]*$D$4,Tabela_padrão__GM_CONTAS_PAGAR_ABERTOS[[#This Row],[SALDO_CONVERTIDO]])</f>
        <v>131431.5</v>
      </c>
      <c r="P27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3" t="s">
        <v>28</v>
      </c>
      <c r="R2763" t="s">
        <v>806</v>
      </c>
      <c r="S2763" s="1">
        <v>42557</v>
      </c>
      <c r="T2763" t="s">
        <v>5440</v>
      </c>
      <c r="U2763" s="3">
        <v>3.2480000000000002</v>
      </c>
      <c r="V2763" s="2">
        <f>Tabela_padrão__GM_CONTAS_PAGAR_ABERTOS[[#This Row],[PTAX DESEMB]]*Tabela_padrão__GM_CONTAS_PAGAR_ABERTOS[[#This Row],[VALOR_DOCUM]]</f>
        <v>426889.51200000005</v>
      </c>
    </row>
    <row r="2764" spans="1:22" hidden="1" x14ac:dyDescent="0.2">
      <c r="A2764" t="s">
        <v>17</v>
      </c>
      <c r="B2764" t="s">
        <v>80</v>
      </c>
      <c r="C2764" s="1">
        <v>42544</v>
      </c>
      <c r="D2764" t="s">
        <v>1799</v>
      </c>
      <c r="E2764">
        <v>13115016</v>
      </c>
      <c r="F2764" t="s">
        <v>5441</v>
      </c>
      <c r="G2764" s="4">
        <v>42574</v>
      </c>
      <c r="H2764" t="s">
        <v>21</v>
      </c>
      <c r="I2764" s="2">
        <v>1000</v>
      </c>
      <c r="J2764">
        <v>0</v>
      </c>
      <c r="K2764" s="2">
        <v>1000</v>
      </c>
      <c r="L2764" s="3">
        <v>1</v>
      </c>
      <c r="M2764" s="2">
        <v>1000</v>
      </c>
      <c r="N2764" s="3">
        <f t="array" ref="N2764">$D$4</f>
        <v>3.55</v>
      </c>
      <c r="O2764" s="2">
        <f t="array" ref="O2764">IF(Tabela_padrão__GM_CONTAS_PAGAR_ABERTOS[[#This Row],[SIGLA_MOEDA]]="US$",Tabela_padrão__GM_CONTAS_PAGAR_ABERTOS[[#This Row],[VALOR_DOCUM]]*$D$4,Tabela_padrão__GM_CONTAS_PAGAR_ABERTOS[[#This Row],[SALDO_CONVERTIDO]])</f>
        <v>1000</v>
      </c>
      <c r="P27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4" t="s">
        <v>28</v>
      </c>
      <c r="R2764" t="s">
        <v>5442</v>
      </c>
      <c r="S2764" s="1">
        <v>42557</v>
      </c>
      <c r="T2764" t="s">
        <v>5443</v>
      </c>
      <c r="U2764" s="3">
        <v>3.3883000000000001</v>
      </c>
      <c r="V2764" s="2">
        <f>Tabela_padrão__GM_CONTAS_PAGAR_ABERTOS[[#This Row],[PTAX DESEMB]]*Tabela_padrão__GM_CONTAS_PAGAR_ABERTOS[[#This Row],[VALOR_DOCUM]]</f>
        <v>3388.3</v>
      </c>
    </row>
    <row r="2765" spans="1:22" hidden="1" x14ac:dyDescent="0.2">
      <c r="A2765" t="s">
        <v>17</v>
      </c>
      <c r="B2765" t="s">
        <v>25</v>
      </c>
      <c r="C2765" s="1">
        <v>42552</v>
      </c>
      <c r="D2765" t="s">
        <v>642</v>
      </c>
      <c r="E2765">
        <v>13115001</v>
      </c>
      <c r="F2765" t="s">
        <v>5444</v>
      </c>
      <c r="G2765" s="4">
        <v>42566</v>
      </c>
      <c r="H2765" t="s">
        <v>21</v>
      </c>
      <c r="I2765" s="2">
        <v>34000</v>
      </c>
      <c r="J2765">
        <v>0</v>
      </c>
      <c r="K2765" s="2">
        <v>34000</v>
      </c>
      <c r="L2765" s="3">
        <v>1</v>
      </c>
      <c r="M2765" s="2">
        <v>34000</v>
      </c>
      <c r="N2765" s="3">
        <f t="array" ref="N2765">$D$4</f>
        <v>3.55</v>
      </c>
      <c r="O2765" s="2">
        <f t="array" ref="O2765">IF(Tabela_padrão__GM_CONTAS_PAGAR_ABERTOS[[#This Row],[SIGLA_MOEDA]]="US$",Tabela_padrão__GM_CONTAS_PAGAR_ABERTOS[[#This Row],[VALOR_DOCUM]]*$D$4,Tabela_padrão__GM_CONTAS_PAGAR_ABERTOS[[#This Row],[SALDO_CONVERTIDO]])</f>
        <v>34000</v>
      </c>
      <c r="P27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5" t="s">
        <v>28</v>
      </c>
      <c r="R2765" t="s">
        <v>5445</v>
      </c>
      <c r="S2765" s="1">
        <v>42557</v>
      </c>
      <c r="T2765" t="s">
        <v>5446</v>
      </c>
      <c r="U2765" s="3">
        <v>3.2098</v>
      </c>
      <c r="V2765" s="2">
        <f>Tabela_padrão__GM_CONTAS_PAGAR_ABERTOS[[#This Row],[PTAX DESEMB]]*Tabela_padrão__GM_CONTAS_PAGAR_ABERTOS[[#This Row],[VALOR_DOCUM]]</f>
        <v>109133.2</v>
      </c>
    </row>
    <row r="2766" spans="1:22" hidden="1" x14ac:dyDescent="0.2">
      <c r="A2766" t="s">
        <v>285</v>
      </c>
      <c r="B2766" t="s">
        <v>18</v>
      </c>
      <c r="C2766" s="1">
        <v>42534</v>
      </c>
      <c r="D2766" t="s">
        <v>595</v>
      </c>
      <c r="E2766">
        <v>19105017</v>
      </c>
      <c r="F2766" t="s">
        <v>1870</v>
      </c>
      <c r="G2766" s="4">
        <v>42534</v>
      </c>
      <c r="H2766" t="s">
        <v>21</v>
      </c>
      <c r="I2766" s="2">
        <v>23720</v>
      </c>
      <c r="K2766" s="2">
        <v>23720</v>
      </c>
      <c r="L2766" s="3">
        <v>1</v>
      </c>
      <c r="M2766" s="2">
        <v>23720</v>
      </c>
      <c r="N2766" s="3">
        <f t="array" ref="N2766">$D$4</f>
        <v>3.55</v>
      </c>
      <c r="O2766" s="2">
        <f t="array" ref="O2766">IF(Tabela_padrão__GM_CONTAS_PAGAR_ABERTOS[[#This Row],[SIGLA_MOEDA]]="US$",Tabela_padrão__GM_CONTAS_PAGAR_ABERTOS[[#This Row],[VALOR_DOCUM]]*$D$4,Tabela_padrão__GM_CONTAS_PAGAR_ABERTOS[[#This Row],[SALDO_CONVERTIDO]])</f>
        <v>23720</v>
      </c>
      <c r="P27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6" t="s">
        <v>597</v>
      </c>
      <c r="R2766" t="s">
        <v>1871</v>
      </c>
      <c r="S2766" s="1">
        <v>42557</v>
      </c>
      <c r="T2766" t="s">
        <v>5447</v>
      </c>
      <c r="U2766" s="3">
        <v>3.4260999999999999</v>
      </c>
      <c r="V2766" s="2">
        <f>Tabela_padrão__GM_CONTAS_PAGAR_ABERTOS[[#This Row],[PTAX DESEMB]]*Tabela_padrão__GM_CONTAS_PAGAR_ABERTOS[[#This Row],[VALOR_DOCUM]]</f>
        <v>81267.092000000004</v>
      </c>
    </row>
    <row r="2767" spans="1:22" hidden="1" x14ac:dyDescent="0.2">
      <c r="A2767" t="s">
        <v>17</v>
      </c>
      <c r="B2767" t="s">
        <v>25</v>
      </c>
      <c r="C2767" s="1">
        <v>42557</v>
      </c>
      <c r="D2767" t="s">
        <v>2351</v>
      </c>
      <c r="E2767">
        <v>13115016</v>
      </c>
      <c r="F2767" t="s">
        <v>5448</v>
      </c>
      <c r="G2767" s="4">
        <v>42572</v>
      </c>
      <c r="H2767" t="s">
        <v>21</v>
      </c>
      <c r="I2767" s="2">
        <v>722.72</v>
      </c>
      <c r="J2767">
        <v>0</v>
      </c>
      <c r="K2767" s="2">
        <v>722.72</v>
      </c>
      <c r="L2767" s="3">
        <v>1</v>
      </c>
      <c r="M2767" s="2">
        <v>722.72</v>
      </c>
      <c r="N2767" s="3">
        <f t="array" ref="N2767">$D$4</f>
        <v>3.55</v>
      </c>
      <c r="O2767" s="2">
        <f t="array" ref="O2767">IF(Tabela_padrão__GM_CONTAS_PAGAR_ABERTOS[[#This Row],[SIGLA_MOEDA]]="US$",Tabela_padrão__GM_CONTAS_PAGAR_ABERTOS[[#This Row],[VALOR_DOCUM]]*$D$4,Tabela_padrão__GM_CONTAS_PAGAR_ABERTOS[[#This Row],[SALDO_CONVERTIDO]])</f>
        <v>722.72</v>
      </c>
      <c r="P27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7" t="s">
        <v>28</v>
      </c>
      <c r="R2767" t="s">
        <v>663</v>
      </c>
      <c r="S2767" s="1">
        <v>42557</v>
      </c>
      <c r="T2767" t="s">
        <v>5449</v>
      </c>
      <c r="U2767" s="3">
        <v>3.2904</v>
      </c>
      <c r="V2767" s="2">
        <f>Tabela_padrão__GM_CONTAS_PAGAR_ABERTOS[[#This Row],[PTAX DESEMB]]*Tabela_padrão__GM_CONTAS_PAGAR_ABERTOS[[#This Row],[VALOR_DOCUM]]</f>
        <v>2378.0378880000003</v>
      </c>
    </row>
    <row r="2768" spans="1:22" hidden="1" x14ac:dyDescent="0.2">
      <c r="A2768" t="s">
        <v>17</v>
      </c>
      <c r="B2768" t="s">
        <v>25</v>
      </c>
      <c r="C2768" s="1">
        <v>42557</v>
      </c>
      <c r="D2768" t="s">
        <v>2351</v>
      </c>
      <c r="E2768">
        <v>13115016</v>
      </c>
      <c r="F2768" t="s">
        <v>5450</v>
      </c>
      <c r="G2768" s="4">
        <v>42571</v>
      </c>
      <c r="H2768" t="s">
        <v>21</v>
      </c>
      <c r="I2768" s="2">
        <v>796.53</v>
      </c>
      <c r="J2768">
        <v>0</v>
      </c>
      <c r="K2768" s="2">
        <v>796.53</v>
      </c>
      <c r="L2768" s="3">
        <v>1</v>
      </c>
      <c r="M2768" s="2">
        <v>796.53</v>
      </c>
      <c r="N2768" s="3">
        <f t="array" ref="N2768">$D$4</f>
        <v>3.55</v>
      </c>
      <c r="O2768" s="2">
        <f t="array" ref="O2768">IF(Tabela_padrão__GM_CONTAS_PAGAR_ABERTOS[[#This Row],[SIGLA_MOEDA]]="US$",Tabela_padrão__GM_CONTAS_PAGAR_ABERTOS[[#This Row],[VALOR_DOCUM]]*$D$4,Tabela_padrão__GM_CONTAS_PAGAR_ABERTOS[[#This Row],[SALDO_CONVERTIDO]])</f>
        <v>796.53</v>
      </c>
      <c r="P27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8" t="s">
        <v>28</v>
      </c>
      <c r="R2768" t="s">
        <v>5451</v>
      </c>
      <c r="S2768" s="1">
        <v>42557</v>
      </c>
      <c r="T2768" t="s">
        <v>5452</v>
      </c>
      <c r="U2768" s="3">
        <v>3.2904</v>
      </c>
      <c r="V2768" s="2">
        <f>Tabela_padrão__GM_CONTAS_PAGAR_ABERTOS[[#This Row],[PTAX DESEMB]]*Tabela_padrão__GM_CONTAS_PAGAR_ABERTOS[[#This Row],[VALOR_DOCUM]]</f>
        <v>2620.9023119999997</v>
      </c>
    </row>
    <row r="2769" spans="1:22" hidden="1" x14ac:dyDescent="0.2">
      <c r="A2769" t="s">
        <v>17</v>
      </c>
      <c r="B2769" t="s">
        <v>25</v>
      </c>
      <c r="C2769" s="1">
        <v>42555</v>
      </c>
      <c r="D2769" t="s">
        <v>1713</v>
      </c>
      <c r="E2769">
        <v>13115016</v>
      </c>
      <c r="F2769" t="s">
        <v>5453</v>
      </c>
      <c r="G2769" s="4">
        <v>42569</v>
      </c>
      <c r="H2769" t="s">
        <v>21</v>
      </c>
      <c r="I2769" s="2">
        <v>1100</v>
      </c>
      <c r="J2769">
        <v>0</v>
      </c>
      <c r="K2769" s="2">
        <v>1100</v>
      </c>
      <c r="L2769" s="3">
        <v>1</v>
      </c>
      <c r="M2769" s="2">
        <v>1100</v>
      </c>
      <c r="N2769" s="3">
        <f t="array" ref="N2769">$D$4</f>
        <v>3.55</v>
      </c>
      <c r="O2769" s="2">
        <f t="array" ref="O2769">IF(Tabela_padrão__GM_CONTAS_PAGAR_ABERTOS[[#This Row],[SIGLA_MOEDA]]="US$",Tabela_padrão__GM_CONTAS_PAGAR_ABERTOS[[#This Row],[VALOR_DOCUM]]*$D$4,Tabela_padrão__GM_CONTAS_PAGAR_ABERTOS[[#This Row],[SALDO_CONVERTIDO]])</f>
        <v>1100</v>
      </c>
      <c r="P27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69" t="s">
        <v>28</v>
      </c>
      <c r="R2769" t="s">
        <v>1577</v>
      </c>
      <c r="S2769" s="1">
        <v>42557</v>
      </c>
      <c r="T2769" t="s">
        <v>5454</v>
      </c>
      <c r="U2769" s="3">
        <v>3.2298</v>
      </c>
      <c r="V2769" s="2">
        <f>Tabela_padrão__GM_CONTAS_PAGAR_ABERTOS[[#This Row],[PTAX DESEMB]]*Tabela_padrão__GM_CONTAS_PAGAR_ABERTOS[[#This Row],[VALOR_DOCUM]]</f>
        <v>3552.78</v>
      </c>
    </row>
    <row r="2770" spans="1:22" hidden="1" x14ac:dyDescent="0.2">
      <c r="A2770" t="s">
        <v>17</v>
      </c>
      <c r="B2770" t="s">
        <v>25</v>
      </c>
      <c r="C2770" s="1">
        <v>42555</v>
      </c>
      <c r="D2770" t="s">
        <v>1630</v>
      </c>
      <c r="E2770">
        <v>13115016</v>
      </c>
      <c r="F2770" t="s">
        <v>5455</v>
      </c>
      <c r="G2770" s="4">
        <v>42571</v>
      </c>
      <c r="H2770" t="s">
        <v>21</v>
      </c>
      <c r="I2770" s="2">
        <v>278.7</v>
      </c>
      <c r="J2770">
        <v>0</v>
      </c>
      <c r="K2770" s="2">
        <v>278.7</v>
      </c>
      <c r="L2770" s="3">
        <v>1</v>
      </c>
      <c r="M2770" s="2">
        <v>278.7</v>
      </c>
      <c r="N2770" s="3">
        <f t="array" ref="N2770">$D$4</f>
        <v>3.55</v>
      </c>
      <c r="O2770" s="2">
        <f t="array" ref="O2770">IF(Tabela_padrão__GM_CONTAS_PAGAR_ABERTOS[[#This Row],[SIGLA_MOEDA]]="US$",Tabela_padrão__GM_CONTAS_PAGAR_ABERTOS[[#This Row],[VALOR_DOCUM]]*$D$4,Tabela_padrão__GM_CONTAS_PAGAR_ABERTOS[[#This Row],[SALDO_CONVERTIDO]])</f>
        <v>278.7</v>
      </c>
      <c r="P27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0" t="s">
        <v>28</v>
      </c>
      <c r="R2770" t="s">
        <v>960</v>
      </c>
      <c r="S2770" s="1">
        <v>42557</v>
      </c>
      <c r="T2770" t="s">
        <v>5456</v>
      </c>
      <c r="U2770" s="3">
        <v>3.2298</v>
      </c>
      <c r="V2770" s="2">
        <f>Tabela_padrão__GM_CONTAS_PAGAR_ABERTOS[[#This Row],[PTAX DESEMB]]*Tabela_padrão__GM_CONTAS_PAGAR_ABERTOS[[#This Row],[VALOR_DOCUM]]</f>
        <v>900.14526000000001</v>
      </c>
    </row>
    <row r="2771" spans="1:22" hidden="1" x14ac:dyDescent="0.2">
      <c r="A2771" t="s">
        <v>17</v>
      </c>
      <c r="B2771" t="s">
        <v>323</v>
      </c>
      <c r="C2771" s="1">
        <v>42542</v>
      </c>
      <c r="D2771" t="s">
        <v>587</v>
      </c>
      <c r="E2771">
        <v>13115016</v>
      </c>
      <c r="F2771" t="s">
        <v>5457</v>
      </c>
      <c r="G2771" s="4">
        <v>42566</v>
      </c>
      <c r="H2771" t="s">
        <v>21</v>
      </c>
      <c r="I2771" s="2">
        <v>77.209999999999994</v>
      </c>
      <c r="J2771">
        <v>0</v>
      </c>
      <c r="K2771" s="2">
        <v>77.209999999999994</v>
      </c>
      <c r="L2771" s="3">
        <v>1</v>
      </c>
      <c r="M2771" s="2">
        <v>77.209999999999994</v>
      </c>
      <c r="N2771" s="3">
        <f t="array" ref="N2771">$D$4</f>
        <v>3.55</v>
      </c>
      <c r="O2771" s="2">
        <f t="array" ref="O2771">IF(Tabela_padrão__GM_CONTAS_PAGAR_ABERTOS[[#This Row],[SIGLA_MOEDA]]="US$",Tabela_padrão__GM_CONTAS_PAGAR_ABERTOS[[#This Row],[VALOR_DOCUM]]*$D$4,Tabela_padrão__GM_CONTAS_PAGAR_ABERTOS[[#This Row],[SALDO_CONVERTIDO]])</f>
        <v>77.209999999999994</v>
      </c>
      <c r="P27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1" t="s">
        <v>28</v>
      </c>
      <c r="R2771" t="s">
        <v>925</v>
      </c>
      <c r="S2771" s="1">
        <v>42557</v>
      </c>
      <c r="T2771" t="s">
        <v>5458</v>
      </c>
      <c r="U2771" s="3">
        <v>3.3835000000000002</v>
      </c>
      <c r="V2771" s="2">
        <f>Tabela_padrão__GM_CONTAS_PAGAR_ABERTOS[[#This Row],[PTAX DESEMB]]*Tabela_padrão__GM_CONTAS_PAGAR_ABERTOS[[#This Row],[VALOR_DOCUM]]</f>
        <v>261.24003499999998</v>
      </c>
    </row>
    <row r="2772" spans="1:22" hidden="1" x14ac:dyDescent="0.2">
      <c r="A2772" t="s">
        <v>17</v>
      </c>
      <c r="B2772" t="s">
        <v>25</v>
      </c>
      <c r="C2772" s="1">
        <v>42537</v>
      </c>
      <c r="D2772" t="s">
        <v>4766</v>
      </c>
      <c r="E2772">
        <v>13115012</v>
      </c>
      <c r="F2772" t="s">
        <v>5459</v>
      </c>
      <c r="G2772" s="4">
        <v>42565</v>
      </c>
      <c r="H2772" t="s">
        <v>21</v>
      </c>
      <c r="I2772" s="2">
        <v>4300</v>
      </c>
      <c r="J2772">
        <v>0</v>
      </c>
      <c r="K2772" s="2">
        <v>4300</v>
      </c>
      <c r="L2772" s="3">
        <v>1</v>
      </c>
      <c r="M2772" s="2">
        <v>4300</v>
      </c>
      <c r="N2772" s="3">
        <f t="array" ref="N2772">$D$4</f>
        <v>3.55</v>
      </c>
      <c r="O2772" s="2">
        <f t="array" ref="O2772">IF(Tabela_padrão__GM_CONTAS_PAGAR_ABERTOS[[#This Row],[SIGLA_MOEDA]]="US$",Tabela_padrão__GM_CONTAS_PAGAR_ABERTOS[[#This Row],[VALOR_DOCUM]]*$D$4,Tabela_padrão__GM_CONTAS_PAGAR_ABERTOS[[#This Row],[SALDO_CONVERTIDO]])</f>
        <v>4300</v>
      </c>
      <c r="P27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2" t="s">
        <v>4784</v>
      </c>
      <c r="R2772" t="s">
        <v>5460</v>
      </c>
      <c r="S2772" s="1">
        <v>42557</v>
      </c>
      <c r="T2772" t="s">
        <v>5461</v>
      </c>
      <c r="U2772" s="3">
        <v>3.4767999999999999</v>
      </c>
      <c r="V2772" s="2">
        <f>Tabela_padrão__GM_CONTAS_PAGAR_ABERTOS[[#This Row],[PTAX DESEMB]]*Tabela_padrão__GM_CONTAS_PAGAR_ABERTOS[[#This Row],[VALOR_DOCUM]]</f>
        <v>14950.24</v>
      </c>
    </row>
    <row r="2773" spans="1:22" hidden="1" x14ac:dyDescent="0.2">
      <c r="A2773" t="s">
        <v>709</v>
      </c>
      <c r="B2773" t="s">
        <v>710</v>
      </c>
      <c r="C2773" s="1">
        <v>42555</v>
      </c>
      <c r="D2773" t="s">
        <v>5462</v>
      </c>
      <c r="E2773">
        <v>13115013</v>
      </c>
      <c r="F2773" t="s">
        <v>5463</v>
      </c>
      <c r="G2773" s="4">
        <v>42581</v>
      </c>
      <c r="H2773" t="s">
        <v>21</v>
      </c>
      <c r="I2773" s="2">
        <v>650</v>
      </c>
      <c r="J2773">
        <v>0</v>
      </c>
      <c r="K2773" s="2">
        <v>650</v>
      </c>
      <c r="L2773" s="3">
        <v>1</v>
      </c>
      <c r="M2773" s="2">
        <v>650</v>
      </c>
      <c r="N2773" s="3">
        <f t="array" ref="N2773">$D$4</f>
        <v>3.55</v>
      </c>
      <c r="O2773" s="2">
        <f t="array" ref="O2773">IF(Tabela_padrão__GM_CONTAS_PAGAR_ABERTOS[[#This Row],[SIGLA_MOEDA]]="US$",Tabela_padrão__GM_CONTAS_PAGAR_ABERTOS[[#This Row],[VALOR_DOCUM]]*$D$4,Tabela_padrão__GM_CONTAS_PAGAR_ABERTOS[[#This Row],[SALDO_CONVERTIDO]])</f>
        <v>650</v>
      </c>
      <c r="P27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3" t="s">
        <v>28</v>
      </c>
      <c r="R2773" t="s">
        <v>5464</v>
      </c>
      <c r="S2773" s="1">
        <v>42557</v>
      </c>
      <c r="T2773" t="s">
        <v>5465</v>
      </c>
      <c r="U2773" s="3">
        <v>3.2298</v>
      </c>
      <c r="V2773" s="2">
        <f>Tabela_padrão__GM_CONTAS_PAGAR_ABERTOS[[#This Row],[PTAX DESEMB]]*Tabela_padrão__GM_CONTAS_PAGAR_ABERTOS[[#This Row],[VALOR_DOCUM]]</f>
        <v>2099.37</v>
      </c>
    </row>
    <row r="2774" spans="1:22" hidden="1" x14ac:dyDescent="0.2">
      <c r="A2774" t="s">
        <v>17</v>
      </c>
      <c r="B2774" t="s">
        <v>202</v>
      </c>
      <c r="C2774" s="1">
        <v>42543</v>
      </c>
      <c r="D2774" t="s">
        <v>548</v>
      </c>
      <c r="E2774">
        <v>15101003</v>
      </c>
      <c r="F2774" t="s">
        <v>1050</v>
      </c>
      <c r="G2774" s="4">
        <v>42687</v>
      </c>
      <c r="H2774" t="s">
        <v>21</v>
      </c>
      <c r="I2774" s="2">
        <v>1230</v>
      </c>
      <c r="K2774" s="2">
        <v>1230</v>
      </c>
      <c r="L2774" s="3">
        <v>1</v>
      </c>
      <c r="M2774" s="2">
        <v>1230</v>
      </c>
      <c r="N2774" s="3">
        <f t="array" ref="N2774">$D$4</f>
        <v>3.55</v>
      </c>
      <c r="O2774" s="2">
        <f t="array" ref="O2774">IF(Tabela_padrão__GM_CONTAS_PAGAR_ABERTOS[[#This Row],[SIGLA_MOEDA]]="US$",Tabela_padrão__GM_CONTAS_PAGAR_ABERTOS[[#This Row],[VALOR_DOCUM]]*$D$4,Tabela_padrão__GM_CONTAS_PAGAR_ABERTOS[[#This Row],[SALDO_CONVERTIDO]])</f>
        <v>1230</v>
      </c>
      <c r="P27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4" t="s">
        <v>28</v>
      </c>
      <c r="R2774" t="s">
        <v>1051</v>
      </c>
      <c r="S2774" s="1">
        <v>42557</v>
      </c>
      <c r="T2774" t="s">
        <v>5466</v>
      </c>
      <c r="U2774" s="3">
        <v>3.3896999999999999</v>
      </c>
      <c r="V2774" s="2">
        <f>Tabela_padrão__GM_CONTAS_PAGAR_ABERTOS[[#This Row],[PTAX DESEMB]]*Tabela_padrão__GM_CONTAS_PAGAR_ABERTOS[[#This Row],[VALOR_DOCUM]]</f>
        <v>4169.3310000000001</v>
      </c>
    </row>
    <row r="2775" spans="1:22" hidden="1" x14ac:dyDescent="0.2">
      <c r="A2775" t="s">
        <v>17</v>
      </c>
      <c r="B2775" t="s">
        <v>80</v>
      </c>
      <c r="C2775" s="1">
        <v>42536</v>
      </c>
      <c r="D2775" t="s">
        <v>548</v>
      </c>
      <c r="E2775">
        <v>15103011</v>
      </c>
      <c r="F2775" t="s">
        <v>1053</v>
      </c>
      <c r="G2775" s="4">
        <v>42601</v>
      </c>
      <c r="H2775" t="s">
        <v>21</v>
      </c>
      <c r="I2775" s="2">
        <v>427.22</v>
      </c>
      <c r="K2775" s="2">
        <v>427.22</v>
      </c>
      <c r="L2775" s="3">
        <v>1</v>
      </c>
      <c r="M2775" s="2">
        <v>427.22</v>
      </c>
      <c r="N2775" s="3">
        <f t="array" ref="N2775">$D$4</f>
        <v>3.55</v>
      </c>
      <c r="O2775" s="2">
        <f t="array" ref="O2775">IF(Tabela_padrão__GM_CONTAS_PAGAR_ABERTOS[[#This Row],[SIGLA_MOEDA]]="US$",Tabela_padrão__GM_CONTAS_PAGAR_ABERTOS[[#This Row],[VALOR_DOCUM]]*$D$4,Tabela_padrão__GM_CONTAS_PAGAR_ABERTOS[[#This Row],[SALDO_CONVERTIDO]])</f>
        <v>427.22</v>
      </c>
      <c r="P27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5" t="s">
        <v>28</v>
      </c>
      <c r="R2775" t="s">
        <v>1054</v>
      </c>
      <c r="S2775" s="1">
        <v>42557</v>
      </c>
      <c r="T2775" t="s">
        <v>5467</v>
      </c>
      <c r="U2775" s="3">
        <v>3.4839000000000002</v>
      </c>
      <c r="V2775" s="2">
        <f>Tabela_padrão__GM_CONTAS_PAGAR_ABERTOS[[#This Row],[PTAX DESEMB]]*Tabela_padrão__GM_CONTAS_PAGAR_ABERTOS[[#This Row],[VALOR_DOCUM]]</f>
        <v>1488.3917580000002</v>
      </c>
    </row>
    <row r="2776" spans="1:22" hidden="1" x14ac:dyDescent="0.2">
      <c r="A2776" t="s">
        <v>17</v>
      </c>
      <c r="B2776" t="s">
        <v>25</v>
      </c>
      <c r="C2776" s="1">
        <v>42542</v>
      </c>
      <c r="D2776" t="s">
        <v>2643</v>
      </c>
      <c r="E2776">
        <v>15101003</v>
      </c>
      <c r="F2776" t="s">
        <v>2644</v>
      </c>
      <c r="G2776" s="4">
        <v>42558</v>
      </c>
      <c r="H2776" t="s">
        <v>21</v>
      </c>
      <c r="I2776" s="2">
        <v>13659</v>
      </c>
      <c r="J2776">
        <v>0</v>
      </c>
      <c r="K2776" s="2">
        <v>13659</v>
      </c>
      <c r="L2776" s="3">
        <v>1</v>
      </c>
      <c r="M2776" s="2">
        <v>13659</v>
      </c>
      <c r="N2776" s="3">
        <f t="array" ref="N2776">$D$4</f>
        <v>3.55</v>
      </c>
      <c r="O2776" s="2">
        <f t="array" ref="O2776">IF(Tabela_padrão__GM_CONTAS_PAGAR_ABERTOS[[#This Row],[SIGLA_MOEDA]]="US$",Tabela_padrão__GM_CONTAS_PAGAR_ABERTOS[[#This Row],[VALOR_DOCUM]]*$D$4,Tabela_padrão__GM_CONTAS_PAGAR_ABERTOS[[#This Row],[SALDO_CONVERTIDO]])</f>
        <v>13659</v>
      </c>
      <c r="P27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6" t="s">
        <v>28</v>
      </c>
      <c r="R2776" t="s">
        <v>2645</v>
      </c>
      <c r="S2776" s="1">
        <v>42557</v>
      </c>
      <c r="T2776" t="s">
        <v>5468</v>
      </c>
      <c r="U2776" s="3">
        <v>3.3835000000000002</v>
      </c>
      <c r="V2776" s="2">
        <f>Tabela_padrão__GM_CONTAS_PAGAR_ABERTOS[[#This Row],[PTAX DESEMB]]*Tabela_padrão__GM_CONTAS_PAGAR_ABERTOS[[#This Row],[VALOR_DOCUM]]</f>
        <v>46215.226500000004</v>
      </c>
    </row>
    <row r="2777" spans="1:22" hidden="1" x14ac:dyDescent="0.2">
      <c r="A2777" t="s">
        <v>709</v>
      </c>
      <c r="B2777" t="s">
        <v>710</v>
      </c>
      <c r="C2777" s="1">
        <v>42556</v>
      </c>
      <c r="D2777" t="s">
        <v>1618</v>
      </c>
      <c r="E2777">
        <v>13115016</v>
      </c>
      <c r="F2777" t="s">
        <v>5469</v>
      </c>
      <c r="G2777" s="4">
        <v>42577</v>
      </c>
      <c r="H2777" t="s">
        <v>21</v>
      </c>
      <c r="I2777" s="2">
        <v>963.59</v>
      </c>
      <c r="J2777">
        <v>0</v>
      </c>
      <c r="K2777" s="2">
        <v>963.59</v>
      </c>
      <c r="L2777" s="3">
        <v>1</v>
      </c>
      <c r="M2777" s="2">
        <v>963.59</v>
      </c>
      <c r="N2777" s="3">
        <f t="array" ref="N2777">$D$4</f>
        <v>3.55</v>
      </c>
      <c r="O2777" s="2">
        <f t="array" ref="O2777">IF(Tabela_padrão__GM_CONTAS_PAGAR_ABERTOS[[#This Row],[SIGLA_MOEDA]]="US$",Tabela_padrão__GM_CONTAS_PAGAR_ABERTOS[[#This Row],[VALOR_DOCUM]]*$D$4,Tabela_padrão__GM_CONTAS_PAGAR_ABERTOS[[#This Row],[SALDO_CONVERTIDO]])</f>
        <v>963.59</v>
      </c>
      <c r="P27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7" t="s">
        <v>28</v>
      </c>
      <c r="R2777" t="s">
        <v>5470</v>
      </c>
      <c r="S2777" s="1">
        <v>42557</v>
      </c>
      <c r="T2777" t="s">
        <v>5471</v>
      </c>
      <c r="U2777" s="3">
        <v>3.2480000000000002</v>
      </c>
      <c r="V2777" s="2">
        <f>Tabela_padrão__GM_CONTAS_PAGAR_ABERTOS[[#This Row],[PTAX DESEMB]]*Tabela_padrão__GM_CONTAS_PAGAR_ABERTOS[[#This Row],[VALOR_DOCUM]]</f>
        <v>3129.7403200000003</v>
      </c>
    </row>
    <row r="2778" spans="1:22" hidden="1" x14ac:dyDescent="0.2">
      <c r="A2778" t="s">
        <v>17</v>
      </c>
      <c r="B2778" t="s">
        <v>80</v>
      </c>
      <c r="C2778" s="1">
        <v>42538</v>
      </c>
      <c r="D2778" t="s">
        <v>1080</v>
      </c>
      <c r="E2778">
        <v>13115016</v>
      </c>
      <c r="F2778" t="s">
        <v>5472</v>
      </c>
      <c r="G2778" s="4">
        <v>42562</v>
      </c>
      <c r="H2778" t="s">
        <v>21</v>
      </c>
      <c r="I2778" s="2">
        <v>94</v>
      </c>
      <c r="J2778">
        <v>0</v>
      </c>
      <c r="K2778" s="2">
        <v>94</v>
      </c>
      <c r="L2778" s="3">
        <v>1</v>
      </c>
      <c r="M2778" s="2">
        <v>94</v>
      </c>
      <c r="N2778" s="3">
        <f t="array" ref="N2778">$D$4</f>
        <v>3.55</v>
      </c>
      <c r="O2778" s="2">
        <f t="array" ref="O2778">IF(Tabela_padrão__GM_CONTAS_PAGAR_ABERTOS[[#This Row],[SIGLA_MOEDA]]="US$",Tabela_padrão__GM_CONTAS_PAGAR_ABERTOS[[#This Row],[VALOR_DOCUM]]*$D$4,Tabela_padrão__GM_CONTAS_PAGAR_ABERTOS[[#This Row],[SALDO_CONVERTIDO]])</f>
        <v>94</v>
      </c>
      <c r="P27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8" t="s">
        <v>28</v>
      </c>
      <c r="R2778" t="s">
        <v>4053</v>
      </c>
      <c r="S2778" s="1">
        <v>42557</v>
      </c>
      <c r="T2778" t="s">
        <v>5473</v>
      </c>
      <c r="U2778" s="3">
        <v>3.4904000000000002</v>
      </c>
      <c r="V2778" s="2">
        <f>Tabela_padrão__GM_CONTAS_PAGAR_ABERTOS[[#This Row],[PTAX DESEMB]]*Tabela_padrão__GM_CONTAS_PAGAR_ABERTOS[[#This Row],[VALOR_DOCUM]]</f>
        <v>328.0976</v>
      </c>
    </row>
    <row r="2779" spans="1:22" hidden="1" x14ac:dyDescent="0.2">
      <c r="A2779" t="s">
        <v>17</v>
      </c>
      <c r="B2779" t="s">
        <v>202</v>
      </c>
      <c r="C2779" s="1">
        <v>42536</v>
      </c>
      <c r="D2779" t="s">
        <v>3350</v>
      </c>
      <c r="E2779">
        <v>13115016</v>
      </c>
      <c r="F2779" t="s">
        <v>5474</v>
      </c>
      <c r="G2779" s="4">
        <v>42581</v>
      </c>
      <c r="H2779" t="s">
        <v>21</v>
      </c>
      <c r="I2779" s="2">
        <v>1472.91</v>
      </c>
      <c r="K2779" s="2">
        <v>1472.91</v>
      </c>
      <c r="L2779" s="3">
        <v>1</v>
      </c>
      <c r="M2779" s="2">
        <v>1472.91</v>
      </c>
      <c r="N2779" s="3">
        <f t="array" ref="N2779">$D$4</f>
        <v>3.55</v>
      </c>
      <c r="O2779" s="2">
        <f t="array" ref="O2779">IF(Tabela_padrão__GM_CONTAS_PAGAR_ABERTOS[[#This Row],[SIGLA_MOEDA]]="US$",Tabela_padrão__GM_CONTAS_PAGAR_ABERTOS[[#This Row],[VALOR_DOCUM]]*$D$4,Tabela_padrão__GM_CONTAS_PAGAR_ABERTOS[[#This Row],[SALDO_CONVERTIDO]])</f>
        <v>1472.91</v>
      </c>
      <c r="P27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79" t="s">
        <v>28</v>
      </c>
      <c r="R2779" t="s">
        <v>2308</v>
      </c>
      <c r="S2779" s="1">
        <v>42557</v>
      </c>
      <c r="T2779" t="s">
        <v>5475</v>
      </c>
      <c r="U2779" s="3">
        <v>3.4839000000000002</v>
      </c>
      <c r="V2779" s="2">
        <f>Tabela_padrão__GM_CONTAS_PAGAR_ABERTOS[[#This Row],[PTAX DESEMB]]*Tabela_padrão__GM_CONTAS_PAGAR_ABERTOS[[#This Row],[VALOR_DOCUM]]</f>
        <v>5131.4711490000009</v>
      </c>
    </row>
    <row r="2780" spans="1:22" hidden="1" x14ac:dyDescent="0.2">
      <c r="A2780" t="s">
        <v>17</v>
      </c>
      <c r="B2780" t="s">
        <v>25</v>
      </c>
      <c r="C2780" s="1">
        <v>42557</v>
      </c>
      <c r="D2780" t="s">
        <v>746</v>
      </c>
      <c r="E2780">
        <v>13115006</v>
      </c>
      <c r="F2780" t="s">
        <v>5476</v>
      </c>
      <c r="G2780" s="4">
        <v>42569</v>
      </c>
      <c r="H2780" t="s">
        <v>21</v>
      </c>
      <c r="I2780" s="2">
        <v>241.41</v>
      </c>
      <c r="J2780">
        <v>0</v>
      </c>
      <c r="K2780" s="2">
        <v>241.41</v>
      </c>
      <c r="L2780" s="3">
        <v>1</v>
      </c>
      <c r="M2780" s="2">
        <v>241.41</v>
      </c>
      <c r="N2780" s="3">
        <f t="array" ref="N2780">$D$4</f>
        <v>3.55</v>
      </c>
      <c r="O2780" s="2">
        <f t="array" ref="O2780">IF(Tabela_padrão__GM_CONTAS_PAGAR_ABERTOS[[#This Row],[SIGLA_MOEDA]]="US$",Tabela_padrão__GM_CONTAS_PAGAR_ABERTOS[[#This Row],[VALOR_DOCUM]]*$D$4,Tabela_padrão__GM_CONTAS_PAGAR_ABERTOS[[#This Row],[SALDO_CONVERTIDO]])</f>
        <v>241.41</v>
      </c>
      <c r="P27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0" t="s">
        <v>28</v>
      </c>
      <c r="R2780" t="s">
        <v>5477</v>
      </c>
      <c r="S2780" s="1">
        <v>42557</v>
      </c>
      <c r="T2780" t="s">
        <v>5478</v>
      </c>
      <c r="U2780" s="3">
        <v>3.2904</v>
      </c>
      <c r="V2780" s="2">
        <f>Tabela_padrão__GM_CONTAS_PAGAR_ABERTOS[[#This Row],[PTAX DESEMB]]*Tabela_padrão__GM_CONTAS_PAGAR_ABERTOS[[#This Row],[VALOR_DOCUM]]</f>
        <v>794.335464</v>
      </c>
    </row>
    <row r="2781" spans="1:22" hidden="1" x14ac:dyDescent="0.2">
      <c r="A2781" t="s">
        <v>17</v>
      </c>
      <c r="B2781" t="s">
        <v>323</v>
      </c>
      <c r="C2781" s="1">
        <v>42549</v>
      </c>
      <c r="D2781" t="s">
        <v>2419</v>
      </c>
      <c r="E2781">
        <v>13103001</v>
      </c>
      <c r="F2781" t="s">
        <v>5479</v>
      </c>
      <c r="G2781" s="4">
        <v>42575</v>
      </c>
      <c r="H2781" t="s">
        <v>21</v>
      </c>
      <c r="I2781" s="2">
        <v>145.6</v>
      </c>
      <c r="J2781">
        <v>0</v>
      </c>
      <c r="K2781" s="2">
        <v>145.6</v>
      </c>
      <c r="L2781" s="3">
        <v>1</v>
      </c>
      <c r="M2781" s="2">
        <v>145.6</v>
      </c>
      <c r="N2781" s="3">
        <f t="array" ref="N2781">$D$4</f>
        <v>3.55</v>
      </c>
      <c r="O2781" s="2">
        <f t="array" ref="O2781">IF(Tabela_padrão__GM_CONTAS_PAGAR_ABERTOS[[#This Row],[SIGLA_MOEDA]]="US$",Tabela_padrão__GM_CONTAS_PAGAR_ABERTOS[[#This Row],[VALOR_DOCUM]]*$D$4,Tabela_padrão__GM_CONTAS_PAGAR_ABERTOS[[#This Row],[SALDO_CONVERTIDO]])</f>
        <v>145.6</v>
      </c>
      <c r="P27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1" t="s">
        <v>28</v>
      </c>
      <c r="R2781" t="s">
        <v>2664</v>
      </c>
      <c r="S2781" s="1">
        <v>42557</v>
      </c>
      <c r="T2781" t="s">
        <v>5480</v>
      </c>
      <c r="U2781" s="3">
        <v>3.3934000000000002</v>
      </c>
      <c r="V2781" s="2">
        <f>Tabela_padrão__GM_CONTAS_PAGAR_ABERTOS[[#This Row],[PTAX DESEMB]]*Tabela_padrão__GM_CONTAS_PAGAR_ABERTOS[[#This Row],[VALOR_DOCUM]]</f>
        <v>494.07904000000002</v>
      </c>
    </row>
    <row r="2782" spans="1:22" hidden="1" x14ac:dyDescent="0.2">
      <c r="A2782" t="s">
        <v>17</v>
      </c>
      <c r="B2782" t="s">
        <v>323</v>
      </c>
      <c r="C2782" s="1">
        <v>42549</v>
      </c>
      <c r="D2782" t="s">
        <v>2419</v>
      </c>
      <c r="E2782">
        <v>13103001</v>
      </c>
      <c r="F2782" t="s">
        <v>5481</v>
      </c>
      <c r="G2782" s="4">
        <v>42572</v>
      </c>
      <c r="H2782" t="s">
        <v>21</v>
      </c>
      <c r="I2782" s="2">
        <v>209.1</v>
      </c>
      <c r="J2782">
        <v>0</v>
      </c>
      <c r="K2782" s="2">
        <v>209.1</v>
      </c>
      <c r="L2782" s="3">
        <v>1</v>
      </c>
      <c r="M2782" s="2">
        <v>209.1</v>
      </c>
      <c r="N2782" s="3">
        <f t="array" ref="N2782">$D$4</f>
        <v>3.55</v>
      </c>
      <c r="O2782" s="2">
        <f t="array" ref="O2782">IF(Tabela_padrão__GM_CONTAS_PAGAR_ABERTOS[[#This Row],[SIGLA_MOEDA]]="US$",Tabela_padrão__GM_CONTAS_PAGAR_ABERTOS[[#This Row],[VALOR_DOCUM]]*$D$4,Tabela_padrão__GM_CONTAS_PAGAR_ABERTOS[[#This Row],[SALDO_CONVERTIDO]])</f>
        <v>209.1</v>
      </c>
      <c r="P27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2" t="s">
        <v>28</v>
      </c>
      <c r="R2782" t="s">
        <v>2664</v>
      </c>
      <c r="S2782" s="1">
        <v>42557</v>
      </c>
      <c r="T2782" t="s">
        <v>5482</v>
      </c>
      <c r="U2782" s="3">
        <v>3.3934000000000002</v>
      </c>
      <c r="V2782" s="2">
        <f>Tabela_padrão__GM_CONTAS_PAGAR_ABERTOS[[#This Row],[PTAX DESEMB]]*Tabela_padrão__GM_CONTAS_PAGAR_ABERTOS[[#This Row],[VALOR_DOCUM]]</f>
        <v>709.55993999999998</v>
      </c>
    </row>
    <row r="2783" spans="1:22" hidden="1" x14ac:dyDescent="0.2">
      <c r="A2783" t="s">
        <v>17</v>
      </c>
      <c r="B2783" t="s">
        <v>202</v>
      </c>
      <c r="C2783" s="1">
        <v>42544</v>
      </c>
      <c r="D2783" t="s">
        <v>5483</v>
      </c>
      <c r="E2783">
        <v>13115023</v>
      </c>
      <c r="F2783" t="s">
        <v>5484</v>
      </c>
      <c r="G2783" s="4">
        <v>42544</v>
      </c>
      <c r="H2783" t="s">
        <v>21</v>
      </c>
      <c r="I2783" s="2">
        <v>130</v>
      </c>
      <c r="J2783">
        <v>0</v>
      </c>
      <c r="K2783" s="2">
        <v>130</v>
      </c>
      <c r="L2783" s="3">
        <v>1</v>
      </c>
      <c r="M2783" s="2">
        <v>130</v>
      </c>
      <c r="N2783" s="3">
        <f t="array" ref="N2783">$D$4</f>
        <v>3.55</v>
      </c>
      <c r="O2783" s="2">
        <f t="array" ref="O2783">IF(Tabela_padrão__GM_CONTAS_PAGAR_ABERTOS[[#This Row],[SIGLA_MOEDA]]="US$",Tabela_padrão__GM_CONTAS_PAGAR_ABERTOS[[#This Row],[VALOR_DOCUM]]*$D$4,Tabela_padrão__GM_CONTAS_PAGAR_ABERTOS[[#This Row],[SALDO_CONVERTIDO]])</f>
        <v>130</v>
      </c>
      <c r="P27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3" t="s">
        <v>878</v>
      </c>
      <c r="R2783" t="s">
        <v>5485</v>
      </c>
      <c r="S2783" s="1">
        <v>42557</v>
      </c>
      <c r="T2783" t="s">
        <v>5486</v>
      </c>
      <c r="U2783" s="3">
        <v>3.3883000000000001</v>
      </c>
      <c r="V2783" s="2">
        <f>Tabela_padrão__GM_CONTAS_PAGAR_ABERTOS[[#This Row],[PTAX DESEMB]]*Tabela_padrão__GM_CONTAS_PAGAR_ABERTOS[[#This Row],[VALOR_DOCUM]]</f>
        <v>440.47899999999998</v>
      </c>
    </row>
    <row r="2784" spans="1:22" hidden="1" x14ac:dyDescent="0.2">
      <c r="A2784" t="s">
        <v>285</v>
      </c>
      <c r="B2784" t="s">
        <v>18</v>
      </c>
      <c r="C2784" s="1">
        <v>42552</v>
      </c>
      <c r="D2784" t="s">
        <v>2666</v>
      </c>
      <c r="E2784">
        <v>15101003</v>
      </c>
      <c r="F2784" t="s">
        <v>2667</v>
      </c>
      <c r="G2784" s="4">
        <v>42590</v>
      </c>
      <c r="H2784" t="s">
        <v>21</v>
      </c>
      <c r="I2784" s="2">
        <v>1479.89</v>
      </c>
      <c r="K2784" s="2">
        <v>1479.89</v>
      </c>
      <c r="L2784" s="3">
        <v>1</v>
      </c>
      <c r="M2784" s="2">
        <v>1479.89</v>
      </c>
      <c r="N2784" s="3">
        <f t="array" ref="N2784">$D$4</f>
        <v>3.55</v>
      </c>
      <c r="O2784" s="2">
        <f t="array" ref="O2784">IF(Tabela_padrão__GM_CONTAS_PAGAR_ABERTOS[[#This Row],[SIGLA_MOEDA]]="US$",Tabela_padrão__GM_CONTAS_PAGAR_ABERTOS[[#This Row],[VALOR_DOCUM]]*$D$4,Tabela_padrão__GM_CONTAS_PAGAR_ABERTOS[[#This Row],[SALDO_CONVERTIDO]])</f>
        <v>1479.89</v>
      </c>
      <c r="P27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4" t="s">
        <v>28</v>
      </c>
      <c r="R2784" t="s">
        <v>634</v>
      </c>
      <c r="S2784" s="1">
        <v>42557</v>
      </c>
      <c r="T2784" t="s">
        <v>5487</v>
      </c>
      <c r="U2784" s="3">
        <v>3.2098</v>
      </c>
      <c r="V2784" s="2">
        <f>Tabela_padrão__GM_CONTAS_PAGAR_ABERTOS[[#This Row],[PTAX DESEMB]]*Tabela_padrão__GM_CONTAS_PAGAR_ABERTOS[[#This Row],[VALOR_DOCUM]]</f>
        <v>4750.1509220000007</v>
      </c>
    </row>
    <row r="2785" spans="1:22" hidden="1" x14ac:dyDescent="0.2">
      <c r="A2785" t="s">
        <v>17</v>
      </c>
      <c r="B2785" t="s">
        <v>202</v>
      </c>
      <c r="C2785" s="1">
        <v>42555</v>
      </c>
      <c r="D2785" t="s">
        <v>718</v>
      </c>
      <c r="E2785">
        <v>13115001</v>
      </c>
      <c r="F2785" t="s">
        <v>5488</v>
      </c>
      <c r="G2785" s="4">
        <v>42558</v>
      </c>
      <c r="H2785" t="s">
        <v>21</v>
      </c>
      <c r="I2785" s="2">
        <v>36.79</v>
      </c>
      <c r="J2785">
        <v>0</v>
      </c>
      <c r="K2785" s="2">
        <v>36.79</v>
      </c>
      <c r="L2785" s="3">
        <v>1</v>
      </c>
      <c r="M2785" s="2">
        <v>36.79</v>
      </c>
      <c r="N2785" s="3">
        <f t="array" ref="N2785">$D$4</f>
        <v>3.55</v>
      </c>
      <c r="O2785" s="2">
        <f t="array" ref="O2785">IF(Tabela_padrão__GM_CONTAS_PAGAR_ABERTOS[[#This Row],[SIGLA_MOEDA]]="US$",Tabela_padrão__GM_CONTAS_PAGAR_ABERTOS[[#This Row],[VALOR_DOCUM]]*$D$4,Tabela_padrão__GM_CONTAS_PAGAR_ABERTOS[[#This Row],[SALDO_CONVERTIDO]])</f>
        <v>36.79</v>
      </c>
      <c r="P27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5" t="s">
        <v>28</v>
      </c>
      <c r="R2785" t="s">
        <v>1916</v>
      </c>
      <c r="S2785" s="1">
        <v>42557</v>
      </c>
      <c r="T2785" t="s">
        <v>5489</v>
      </c>
      <c r="U2785" s="3">
        <v>3.2298</v>
      </c>
      <c r="V2785" s="2">
        <f>Tabela_padrão__GM_CONTAS_PAGAR_ABERTOS[[#This Row],[PTAX DESEMB]]*Tabela_padrão__GM_CONTAS_PAGAR_ABERTOS[[#This Row],[VALOR_DOCUM]]</f>
        <v>118.824342</v>
      </c>
    </row>
    <row r="2786" spans="1:22" hidden="1" x14ac:dyDescent="0.2">
      <c r="A2786" t="s">
        <v>17</v>
      </c>
      <c r="B2786" t="s">
        <v>202</v>
      </c>
      <c r="C2786" s="1">
        <v>42555</v>
      </c>
      <c r="D2786" t="s">
        <v>548</v>
      </c>
      <c r="E2786">
        <v>13115002</v>
      </c>
      <c r="F2786" t="s">
        <v>5490</v>
      </c>
      <c r="G2786" s="4">
        <v>42572</v>
      </c>
      <c r="H2786" t="s">
        <v>21</v>
      </c>
      <c r="I2786" s="2">
        <v>76.819999999999993</v>
      </c>
      <c r="J2786">
        <v>0</v>
      </c>
      <c r="K2786" s="2">
        <v>76.819999999999993</v>
      </c>
      <c r="L2786" s="3">
        <v>1</v>
      </c>
      <c r="M2786" s="2">
        <v>76.819999999999993</v>
      </c>
      <c r="N2786" s="3">
        <f t="array" ref="N2786">$D$4</f>
        <v>3.55</v>
      </c>
      <c r="O2786" s="2">
        <f t="array" ref="O2786">IF(Tabela_padrão__GM_CONTAS_PAGAR_ABERTOS[[#This Row],[SIGLA_MOEDA]]="US$",Tabela_padrão__GM_CONTAS_PAGAR_ABERTOS[[#This Row],[VALOR_DOCUM]]*$D$4,Tabela_padrão__GM_CONTAS_PAGAR_ABERTOS[[#This Row],[SALDO_CONVERTIDO]])</f>
        <v>76.819999999999993</v>
      </c>
      <c r="P27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6" t="s">
        <v>28</v>
      </c>
      <c r="R2786" t="s">
        <v>3083</v>
      </c>
      <c r="S2786" s="1">
        <v>42557</v>
      </c>
      <c r="T2786" t="s">
        <v>5491</v>
      </c>
      <c r="U2786" s="3">
        <v>3.2298</v>
      </c>
      <c r="V2786" s="2">
        <f>Tabela_padrão__GM_CONTAS_PAGAR_ABERTOS[[#This Row],[PTAX DESEMB]]*Tabela_padrão__GM_CONTAS_PAGAR_ABERTOS[[#This Row],[VALOR_DOCUM]]</f>
        <v>248.11323599999997</v>
      </c>
    </row>
    <row r="2787" spans="1:22" hidden="1" x14ac:dyDescent="0.2">
      <c r="A2787" t="s">
        <v>17</v>
      </c>
      <c r="B2787" t="s">
        <v>202</v>
      </c>
      <c r="C2787" s="1">
        <v>42555</v>
      </c>
      <c r="D2787" t="s">
        <v>548</v>
      </c>
      <c r="E2787">
        <v>13115002</v>
      </c>
      <c r="F2787" t="s">
        <v>5492</v>
      </c>
      <c r="G2787" s="4">
        <v>42572</v>
      </c>
      <c r="H2787" t="s">
        <v>21</v>
      </c>
      <c r="I2787" s="2">
        <v>2138.0500000000002</v>
      </c>
      <c r="J2787">
        <v>0</v>
      </c>
      <c r="K2787" s="2">
        <v>2138.0500000000002</v>
      </c>
      <c r="L2787" s="3">
        <v>1</v>
      </c>
      <c r="M2787" s="2">
        <v>2138.0500000000002</v>
      </c>
      <c r="N2787" s="3">
        <f t="array" ref="N2787">$D$4</f>
        <v>3.55</v>
      </c>
      <c r="O2787" s="2">
        <f t="array" ref="O2787">IF(Tabela_padrão__GM_CONTAS_PAGAR_ABERTOS[[#This Row],[SIGLA_MOEDA]]="US$",Tabela_padrão__GM_CONTAS_PAGAR_ABERTOS[[#This Row],[VALOR_DOCUM]]*$D$4,Tabela_padrão__GM_CONTAS_PAGAR_ABERTOS[[#This Row],[SALDO_CONVERTIDO]])</f>
        <v>2138.0500000000002</v>
      </c>
      <c r="P27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7" t="s">
        <v>28</v>
      </c>
      <c r="R2787" t="s">
        <v>3083</v>
      </c>
      <c r="S2787" s="1">
        <v>42557</v>
      </c>
      <c r="T2787" t="s">
        <v>5493</v>
      </c>
      <c r="U2787" s="3">
        <v>3.2298</v>
      </c>
      <c r="V2787" s="2">
        <f>Tabela_padrão__GM_CONTAS_PAGAR_ABERTOS[[#This Row],[PTAX DESEMB]]*Tabela_padrão__GM_CONTAS_PAGAR_ABERTOS[[#This Row],[VALOR_DOCUM]]</f>
        <v>6905.4738900000002</v>
      </c>
    </row>
    <row r="2788" spans="1:22" hidden="1" x14ac:dyDescent="0.2">
      <c r="A2788" t="s">
        <v>17</v>
      </c>
      <c r="B2788" t="s">
        <v>202</v>
      </c>
      <c r="C2788" s="1">
        <v>42555</v>
      </c>
      <c r="D2788" t="s">
        <v>548</v>
      </c>
      <c r="E2788">
        <v>13115002</v>
      </c>
      <c r="F2788" t="s">
        <v>5494</v>
      </c>
      <c r="G2788" s="4">
        <v>42572</v>
      </c>
      <c r="H2788" t="s">
        <v>21</v>
      </c>
      <c r="I2788" s="2">
        <v>797.6</v>
      </c>
      <c r="J2788">
        <v>0</v>
      </c>
      <c r="K2788" s="2">
        <v>797.6</v>
      </c>
      <c r="L2788" s="3">
        <v>1</v>
      </c>
      <c r="M2788" s="2">
        <v>797.6</v>
      </c>
      <c r="N2788" s="3">
        <f t="array" ref="N2788">$D$4</f>
        <v>3.55</v>
      </c>
      <c r="O2788" s="2">
        <f t="array" ref="O2788">IF(Tabela_padrão__GM_CONTAS_PAGAR_ABERTOS[[#This Row],[SIGLA_MOEDA]]="US$",Tabela_padrão__GM_CONTAS_PAGAR_ABERTOS[[#This Row],[VALOR_DOCUM]]*$D$4,Tabela_padrão__GM_CONTAS_PAGAR_ABERTOS[[#This Row],[SALDO_CONVERTIDO]])</f>
        <v>797.6</v>
      </c>
      <c r="P27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8" t="s">
        <v>28</v>
      </c>
      <c r="R2788" t="s">
        <v>3083</v>
      </c>
      <c r="S2788" s="1">
        <v>42557</v>
      </c>
      <c r="T2788" t="s">
        <v>5495</v>
      </c>
      <c r="U2788" s="3">
        <v>3.2298</v>
      </c>
      <c r="V2788" s="2">
        <f>Tabela_padrão__GM_CONTAS_PAGAR_ABERTOS[[#This Row],[PTAX DESEMB]]*Tabela_padrão__GM_CONTAS_PAGAR_ABERTOS[[#This Row],[VALOR_DOCUM]]</f>
        <v>2576.0884799999999</v>
      </c>
    </row>
    <row r="2789" spans="1:22" hidden="1" x14ac:dyDescent="0.2">
      <c r="A2789" t="s">
        <v>17</v>
      </c>
      <c r="B2789" t="s">
        <v>202</v>
      </c>
      <c r="C2789" s="1">
        <v>42545</v>
      </c>
      <c r="D2789" t="s">
        <v>5496</v>
      </c>
      <c r="E2789">
        <v>13115026</v>
      </c>
      <c r="F2789" t="s">
        <v>5497</v>
      </c>
      <c r="G2789" s="4">
        <v>42598</v>
      </c>
      <c r="H2789" t="s">
        <v>21</v>
      </c>
      <c r="I2789" s="2">
        <v>448.5</v>
      </c>
      <c r="K2789" s="2">
        <v>448.5</v>
      </c>
      <c r="L2789" s="3">
        <v>1</v>
      </c>
      <c r="M2789" s="2">
        <v>448.5</v>
      </c>
      <c r="N2789" s="3">
        <f t="array" ref="N2789">$D$4</f>
        <v>3.55</v>
      </c>
      <c r="O2789" s="2">
        <f t="array" ref="O2789">IF(Tabela_padrão__GM_CONTAS_PAGAR_ABERTOS[[#This Row],[SIGLA_MOEDA]]="US$",Tabela_padrão__GM_CONTAS_PAGAR_ABERTOS[[#This Row],[VALOR_DOCUM]]*$D$4,Tabela_padrão__GM_CONTAS_PAGAR_ABERTOS[[#This Row],[SALDO_CONVERTIDO]])</f>
        <v>448.5</v>
      </c>
      <c r="P27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89" t="s">
        <v>28</v>
      </c>
      <c r="R2789" t="s">
        <v>5498</v>
      </c>
      <c r="S2789" s="1">
        <v>42557</v>
      </c>
      <c r="T2789" t="s">
        <v>5499</v>
      </c>
      <c r="U2789" s="3">
        <v>3.3532999999999999</v>
      </c>
      <c r="V2789" s="2">
        <f>Tabela_padrão__GM_CONTAS_PAGAR_ABERTOS[[#This Row],[PTAX DESEMB]]*Tabela_padrão__GM_CONTAS_PAGAR_ABERTOS[[#This Row],[VALOR_DOCUM]]</f>
        <v>1503.95505</v>
      </c>
    </row>
    <row r="2790" spans="1:22" hidden="1" x14ac:dyDescent="0.2">
      <c r="A2790" t="s">
        <v>17</v>
      </c>
      <c r="B2790" t="s">
        <v>202</v>
      </c>
      <c r="C2790" s="1">
        <v>42545</v>
      </c>
      <c r="D2790" t="s">
        <v>804</v>
      </c>
      <c r="E2790">
        <v>13115026</v>
      </c>
      <c r="F2790" t="s">
        <v>4088</v>
      </c>
      <c r="G2790" s="4">
        <v>42599</v>
      </c>
      <c r="H2790" t="s">
        <v>21</v>
      </c>
      <c r="I2790" s="2">
        <v>1524</v>
      </c>
      <c r="K2790" s="2">
        <v>1524</v>
      </c>
      <c r="L2790" s="3">
        <v>1</v>
      </c>
      <c r="M2790" s="2">
        <v>1524</v>
      </c>
      <c r="N2790" s="3">
        <f t="array" ref="N2790">$D$4</f>
        <v>3.55</v>
      </c>
      <c r="O2790" s="2">
        <f t="array" ref="O2790">IF(Tabela_padrão__GM_CONTAS_PAGAR_ABERTOS[[#This Row],[SIGLA_MOEDA]]="US$",Tabela_padrão__GM_CONTAS_PAGAR_ABERTOS[[#This Row],[VALOR_DOCUM]]*$D$4,Tabela_padrão__GM_CONTAS_PAGAR_ABERTOS[[#This Row],[SALDO_CONVERTIDO]])</f>
        <v>1524</v>
      </c>
      <c r="P27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0" t="s">
        <v>28</v>
      </c>
      <c r="R2790" t="s">
        <v>4089</v>
      </c>
      <c r="S2790" s="1">
        <v>42557</v>
      </c>
      <c r="T2790" t="s">
        <v>5500</v>
      </c>
      <c r="U2790" s="3">
        <v>3.3532999999999999</v>
      </c>
      <c r="V2790" s="2">
        <f>Tabela_padrão__GM_CONTAS_PAGAR_ABERTOS[[#This Row],[PTAX DESEMB]]*Tabela_padrão__GM_CONTAS_PAGAR_ABERTOS[[#This Row],[VALOR_DOCUM]]</f>
        <v>5110.4291999999996</v>
      </c>
    </row>
    <row r="2791" spans="1:22" hidden="1" x14ac:dyDescent="0.2">
      <c r="A2791" t="s">
        <v>17</v>
      </c>
      <c r="B2791" t="s">
        <v>202</v>
      </c>
      <c r="C2791" s="1">
        <v>42545</v>
      </c>
      <c r="D2791" t="s">
        <v>1536</v>
      </c>
      <c r="E2791">
        <v>13115026</v>
      </c>
      <c r="F2791" t="s">
        <v>5501</v>
      </c>
      <c r="G2791" s="4">
        <v>42574</v>
      </c>
      <c r="H2791" t="s">
        <v>21</v>
      </c>
      <c r="I2791" s="2">
        <v>988.5</v>
      </c>
      <c r="J2791">
        <v>0</v>
      </c>
      <c r="K2791" s="2">
        <v>988.5</v>
      </c>
      <c r="L2791" s="3">
        <v>1</v>
      </c>
      <c r="M2791" s="2">
        <v>988.5</v>
      </c>
      <c r="N2791" s="3">
        <f t="array" ref="N2791">$D$4</f>
        <v>3.55</v>
      </c>
      <c r="O2791" s="2">
        <f t="array" ref="O2791">IF(Tabela_padrão__GM_CONTAS_PAGAR_ABERTOS[[#This Row],[SIGLA_MOEDA]]="US$",Tabela_padrão__GM_CONTAS_PAGAR_ABERTOS[[#This Row],[VALOR_DOCUM]]*$D$4,Tabela_padrão__GM_CONTAS_PAGAR_ABERTOS[[#This Row],[SALDO_CONVERTIDO]])</f>
        <v>988.5</v>
      </c>
      <c r="P27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1" t="s">
        <v>28</v>
      </c>
      <c r="R2791" t="s">
        <v>5502</v>
      </c>
      <c r="S2791" s="1">
        <v>42557</v>
      </c>
      <c r="T2791" t="s">
        <v>5503</v>
      </c>
      <c r="U2791" s="3">
        <v>3.3532999999999999</v>
      </c>
      <c r="V2791" s="2">
        <f>Tabela_padrão__GM_CONTAS_PAGAR_ABERTOS[[#This Row],[PTAX DESEMB]]*Tabela_padrão__GM_CONTAS_PAGAR_ABERTOS[[#This Row],[VALOR_DOCUM]]</f>
        <v>3314.7370499999997</v>
      </c>
    </row>
    <row r="2792" spans="1:22" hidden="1" x14ac:dyDescent="0.2">
      <c r="A2792" t="s">
        <v>17</v>
      </c>
      <c r="B2792" t="s">
        <v>202</v>
      </c>
      <c r="C2792" s="1">
        <v>42549</v>
      </c>
      <c r="D2792" t="s">
        <v>610</v>
      </c>
      <c r="E2792">
        <v>13115006</v>
      </c>
      <c r="F2792" t="s">
        <v>5504</v>
      </c>
      <c r="G2792" s="4">
        <v>42564</v>
      </c>
      <c r="H2792" t="s">
        <v>21</v>
      </c>
      <c r="I2792" s="2">
        <v>20.54</v>
      </c>
      <c r="J2792">
        <v>0</v>
      </c>
      <c r="K2792" s="2">
        <v>20.54</v>
      </c>
      <c r="L2792" s="3">
        <v>1</v>
      </c>
      <c r="M2792" s="2">
        <v>20.54</v>
      </c>
      <c r="N2792" s="3">
        <f t="array" ref="N2792">$D$4</f>
        <v>3.55</v>
      </c>
      <c r="O2792" s="2">
        <f t="array" ref="O2792">IF(Tabela_padrão__GM_CONTAS_PAGAR_ABERTOS[[#This Row],[SIGLA_MOEDA]]="US$",Tabela_padrão__GM_CONTAS_PAGAR_ABERTOS[[#This Row],[VALOR_DOCUM]]*$D$4,Tabela_padrão__GM_CONTAS_PAGAR_ABERTOS[[#This Row],[SALDO_CONVERTIDO]])</f>
        <v>20.54</v>
      </c>
      <c r="P27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2" t="s">
        <v>28</v>
      </c>
      <c r="R2792" t="s">
        <v>5505</v>
      </c>
      <c r="S2792" s="1">
        <v>42557</v>
      </c>
      <c r="T2792" t="s">
        <v>5506</v>
      </c>
      <c r="U2792" s="3">
        <v>3.3934000000000002</v>
      </c>
      <c r="V2792" s="2">
        <f>Tabela_padrão__GM_CONTAS_PAGAR_ABERTOS[[#This Row],[PTAX DESEMB]]*Tabela_padrão__GM_CONTAS_PAGAR_ABERTOS[[#This Row],[VALOR_DOCUM]]</f>
        <v>69.700435999999996</v>
      </c>
    </row>
    <row r="2793" spans="1:22" hidden="1" x14ac:dyDescent="0.2">
      <c r="A2793" t="s">
        <v>17</v>
      </c>
      <c r="B2793" t="s">
        <v>323</v>
      </c>
      <c r="C2793" s="1">
        <v>42549</v>
      </c>
      <c r="D2793" t="s">
        <v>610</v>
      </c>
      <c r="E2793">
        <v>13115006</v>
      </c>
      <c r="F2793" t="s">
        <v>5507</v>
      </c>
      <c r="G2793" s="4">
        <v>42569</v>
      </c>
      <c r="H2793" t="s">
        <v>21</v>
      </c>
      <c r="I2793" s="2">
        <v>384.32</v>
      </c>
      <c r="J2793">
        <v>0</v>
      </c>
      <c r="K2793" s="2">
        <v>384.32</v>
      </c>
      <c r="L2793" s="3">
        <v>1</v>
      </c>
      <c r="M2793" s="2">
        <v>384.32</v>
      </c>
      <c r="N2793" s="3">
        <f t="array" ref="N2793">$D$4</f>
        <v>3.55</v>
      </c>
      <c r="O2793" s="2">
        <f t="array" ref="O2793">IF(Tabela_padrão__GM_CONTAS_PAGAR_ABERTOS[[#This Row],[SIGLA_MOEDA]]="US$",Tabela_padrão__GM_CONTAS_PAGAR_ABERTOS[[#This Row],[VALOR_DOCUM]]*$D$4,Tabela_padrão__GM_CONTAS_PAGAR_ABERTOS[[#This Row],[SALDO_CONVERTIDO]])</f>
        <v>384.32</v>
      </c>
      <c r="P27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3" t="s">
        <v>28</v>
      </c>
      <c r="R2793" t="s">
        <v>5508</v>
      </c>
      <c r="S2793" s="1">
        <v>42557</v>
      </c>
      <c r="T2793" t="s">
        <v>5509</v>
      </c>
      <c r="U2793" s="3">
        <v>3.3934000000000002</v>
      </c>
      <c r="V2793" s="2">
        <f>Tabela_padrão__GM_CONTAS_PAGAR_ABERTOS[[#This Row],[PTAX DESEMB]]*Tabela_padrão__GM_CONTAS_PAGAR_ABERTOS[[#This Row],[VALOR_DOCUM]]</f>
        <v>1304.151488</v>
      </c>
    </row>
    <row r="2794" spans="1:22" hidden="1" x14ac:dyDescent="0.2">
      <c r="A2794" t="s">
        <v>285</v>
      </c>
      <c r="B2794" t="s">
        <v>18</v>
      </c>
      <c r="C2794" s="1">
        <v>42545</v>
      </c>
      <c r="D2794" t="s">
        <v>1086</v>
      </c>
      <c r="E2794">
        <v>13108005</v>
      </c>
      <c r="F2794" t="s">
        <v>5510</v>
      </c>
      <c r="G2794" s="4">
        <v>42548</v>
      </c>
      <c r="H2794" t="s">
        <v>21</v>
      </c>
      <c r="I2794" s="2">
        <v>1652.5</v>
      </c>
      <c r="J2794">
        <v>0</v>
      </c>
      <c r="K2794" s="2">
        <v>1652.5</v>
      </c>
      <c r="L2794" s="3">
        <v>1</v>
      </c>
      <c r="M2794" s="2">
        <v>1652.5</v>
      </c>
      <c r="N2794" s="3">
        <f t="array" ref="N2794">$D$4</f>
        <v>3.55</v>
      </c>
      <c r="O2794" s="2">
        <f t="array" ref="O2794">IF(Tabela_padrão__GM_CONTAS_PAGAR_ABERTOS[[#This Row],[SIGLA_MOEDA]]="US$",Tabela_padrão__GM_CONTAS_PAGAR_ABERTOS[[#This Row],[VALOR_DOCUM]]*$D$4,Tabela_padrão__GM_CONTAS_PAGAR_ABERTOS[[#This Row],[SALDO_CONVERTIDO]])</f>
        <v>1652.5</v>
      </c>
      <c r="P27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4" t="s">
        <v>1088</v>
      </c>
      <c r="R2794" t="s">
        <v>5511</v>
      </c>
      <c r="S2794" s="1">
        <v>42557</v>
      </c>
      <c r="T2794" t="s">
        <v>5512</v>
      </c>
      <c r="U2794" s="3">
        <v>3.3532999999999999</v>
      </c>
      <c r="V2794" s="2">
        <f>Tabela_padrão__GM_CONTAS_PAGAR_ABERTOS[[#This Row],[PTAX DESEMB]]*Tabela_padrão__GM_CONTAS_PAGAR_ABERTOS[[#This Row],[VALOR_DOCUM]]</f>
        <v>5541.3282499999996</v>
      </c>
    </row>
    <row r="2795" spans="1:22" hidden="1" x14ac:dyDescent="0.2">
      <c r="A2795" t="s">
        <v>285</v>
      </c>
      <c r="B2795" t="s">
        <v>18</v>
      </c>
      <c r="C2795" s="1">
        <v>42548</v>
      </c>
      <c r="D2795" t="s">
        <v>1086</v>
      </c>
      <c r="E2795">
        <v>13108005</v>
      </c>
      <c r="F2795" t="s">
        <v>5513</v>
      </c>
      <c r="G2795" s="4">
        <v>42548</v>
      </c>
      <c r="H2795" t="s">
        <v>21</v>
      </c>
      <c r="I2795" s="2">
        <v>10.72</v>
      </c>
      <c r="J2795">
        <v>0</v>
      </c>
      <c r="K2795" s="2">
        <v>10.72</v>
      </c>
      <c r="L2795" s="3">
        <v>1</v>
      </c>
      <c r="M2795" s="2">
        <v>10.72</v>
      </c>
      <c r="N2795" s="3">
        <f t="array" ref="N2795">$D$4</f>
        <v>3.55</v>
      </c>
      <c r="O2795" s="2">
        <f t="array" ref="O2795">IF(Tabela_padrão__GM_CONTAS_PAGAR_ABERTOS[[#This Row],[SIGLA_MOEDA]]="US$",Tabela_padrão__GM_CONTAS_PAGAR_ABERTOS[[#This Row],[VALOR_DOCUM]]*$D$4,Tabela_padrão__GM_CONTAS_PAGAR_ABERTOS[[#This Row],[SALDO_CONVERTIDO]])</f>
        <v>10.72</v>
      </c>
      <c r="P27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5" t="s">
        <v>1088</v>
      </c>
      <c r="R2795" t="s">
        <v>5514</v>
      </c>
      <c r="S2795" s="1">
        <v>42557</v>
      </c>
      <c r="T2795" t="s">
        <v>5515</v>
      </c>
      <c r="U2795" s="3">
        <v>3.3772000000000002</v>
      </c>
      <c r="V2795" s="2">
        <f>Tabela_padrão__GM_CONTAS_PAGAR_ABERTOS[[#This Row],[PTAX DESEMB]]*Tabela_padrão__GM_CONTAS_PAGAR_ABERTOS[[#This Row],[VALOR_DOCUM]]</f>
        <v>36.203584000000006</v>
      </c>
    </row>
    <row r="2796" spans="1:22" hidden="1" x14ac:dyDescent="0.2">
      <c r="A2796" t="s">
        <v>285</v>
      </c>
      <c r="B2796" t="s">
        <v>18</v>
      </c>
      <c r="C2796" s="1">
        <v>42548</v>
      </c>
      <c r="D2796" t="s">
        <v>1086</v>
      </c>
      <c r="E2796">
        <v>13108005</v>
      </c>
      <c r="F2796" t="s">
        <v>5516</v>
      </c>
      <c r="G2796" s="4">
        <v>42548</v>
      </c>
      <c r="H2796" t="s">
        <v>21</v>
      </c>
      <c r="I2796" s="2">
        <v>64.72</v>
      </c>
      <c r="J2796">
        <v>0</v>
      </c>
      <c r="K2796" s="2">
        <v>64.72</v>
      </c>
      <c r="L2796" s="3">
        <v>1</v>
      </c>
      <c r="M2796" s="2">
        <v>64.72</v>
      </c>
      <c r="N2796" s="3">
        <f t="array" ref="N2796">$D$4</f>
        <v>3.55</v>
      </c>
      <c r="O2796" s="2">
        <f t="array" ref="O2796">IF(Tabela_padrão__GM_CONTAS_PAGAR_ABERTOS[[#This Row],[SIGLA_MOEDA]]="US$",Tabela_padrão__GM_CONTAS_PAGAR_ABERTOS[[#This Row],[VALOR_DOCUM]]*$D$4,Tabela_padrão__GM_CONTAS_PAGAR_ABERTOS[[#This Row],[SALDO_CONVERTIDO]])</f>
        <v>64.72</v>
      </c>
      <c r="P27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6" t="s">
        <v>1088</v>
      </c>
      <c r="R2796" t="s">
        <v>5517</v>
      </c>
      <c r="S2796" s="1">
        <v>42557</v>
      </c>
      <c r="T2796" t="s">
        <v>5518</v>
      </c>
      <c r="U2796" s="3">
        <v>3.3772000000000002</v>
      </c>
      <c r="V2796" s="2">
        <f>Tabela_padrão__GM_CONTAS_PAGAR_ABERTOS[[#This Row],[PTAX DESEMB]]*Tabela_padrão__GM_CONTAS_PAGAR_ABERTOS[[#This Row],[VALOR_DOCUM]]</f>
        <v>218.572384</v>
      </c>
    </row>
    <row r="2797" spans="1:22" hidden="1" x14ac:dyDescent="0.2">
      <c r="A2797" t="s">
        <v>285</v>
      </c>
      <c r="B2797" t="s">
        <v>18</v>
      </c>
      <c r="C2797" s="1">
        <v>42548</v>
      </c>
      <c r="D2797" t="s">
        <v>1086</v>
      </c>
      <c r="E2797">
        <v>13108005</v>
      </c>
      <c r="F2797" t="s">
        <v>5519</v>
      </c>
      <c r="G2797" s="4">
        <v>42548</v>
      </c>
      <c r="H2797" t="s">
        <v>21</v>
      </c>
      <c r="I2797" s="2">
        <v>313.93</v>
      </c>
      <c r="J2797">
        <v>0</v>
      </c>
      <c r="K2797" s="2">
        <v>313.93</v>
      </c>
      <c r="L2797" s="3">
        <v>1</v>
      </c>
      <c r="M2797" s="2">
        <v>313.93</v>
      </c>
      <c r="N2797" s="3">
        <f t="array" ref="N2797">$D$4</f>
        <v>3.55</v>
      </c>
      <c r="O2797" s="2">
        <f t="array" ref="O2797">IF(Tabela_padrão__GM_CONTAS_PAGAR_ABERTOS[[#This Row],[SIGLA_MOEDA]]="US$",Tabela_padrão__GM_CONTAS_PAGAR_ABERTOS[[#This Row],[VALOR_DOCUM]]*$D$4,Tabela_padrão__GM_CONTAS_PAGAR_ABERTOS[[#This Row],[SALDO_CONVERTIDO]])</f>
        <v>313.93</v>
      </c>
      <c r="P27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7" t="s">
        <v>1088</v>
      </c>
      <c r="R2797" t="s">
        <v>5520</v>
      </c>
      <c r="S2797" s="1">
        <v>42557</v>
      </c>
      <c r="T2797" t="s">
        <v>5521</v>
      </c>
      <c r="U2797" s="3">
        <v>3.3772000000000002</v>
      </c>
      <c r="V2797" s="2">
        <f>Tabela_padrão__GM_CONTAS_PAGAR_ABERTOS[[#This Row],[PTAX DESEMB]]*Tabela_padrão__GM_CONTAS_PAGAR_ABERTOS[[#This Row],[VALOR_DOCUM]]</f>
        <v>1060.2043960000001</v>
      </c>
    </row>
    <row r="2798" spans="1:22" hidden="1" x14ac:dyDescent="0.2">
      <c r="A2798" t="s">
        <v>285</v>
      </c>
      <c r="B2798" t="s">
        <v>18</v>
      </c>
      <c r="C2798" s="1">
        <v>42548</v>
      </c>
      <c r="D2798" t="s">
        <v>1086</v>
      </c>
      <c r="E2798">
        <v>13108005</v>
      </c>
      <c r="F2798" t="s">
        <v>5522</v>
      </c>
      <c r="G2798" s="4">
        <v>42548</v>
      </c>
      <c r="H2798" t="s">
        <v>21</v>
      </c>
      <c r="I2798" s="2">
        <v>37.840000000000003</v>
      </c>
      <c r="J2798">
        <v>0</v>
      </c>
      <c r="K2798" s="2">
        <v>37.840000000000003</v>
      </c>
      <c r="L2798" s="3">
        <v>1</v>
      </c>
      <c r="M2798" s="2">
        <v>37.840000000000003</v>
      </c>
      <c r="N2798" s="3">
        <f t="array" ref="N2798">$D$4</f>
        <v>3.55</v>
      </c>
      <c r="O2798" s="2">
        <f t="array" ref="O2798">IF(Tabela_padrão__GM_CONTAS_PAGAR_ABERTOS[[#This Row],[SIGLA_MOEDA]]="US$",Tabela_padrão__GM_CONTAS_PAGAR_ABERTOS[[#This Row],[VALOR_DOCUM]]*$D$4,Tabela_padrão__GM_CONTAS_PAGAR_ABERTOS[[#This Row],[SALDO_CONVERTIDO]])</f>
        <v>37.840000000000003</v>
      </c>
      <c r="P27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8" t="s">
        <v>1088</v>
      </c>
      <c r="R2798" t="s">
        <v>5523</v>
      </c>
      <c r="S2798" s="1">
        <v>42557</v>
      </c>
      <c r="T2798" t="s">
        <v>5524</v>
      </c>
      <c r="U2798" s="3">
        <v>3.3772000000000002</v>
      </c>
      <c r="V2798" s="2">
        <f>Tabela_padrão__GM_CONTAS_PAGAR_ABERTOS[[#This Row],[PTAX DESEMB]]*Tabela_padrão__GM_CONTAS_PAGAR_ABERTOS[[#This Row],[VALOR_DOCUM]]</f>
        <v>127.79324800000002</v>
      </c>
    </row>
    <row r="2799" spans="1:22" hidden="1" x14ac:dyDescent="0.2">
      <c r="A2799" t="s">
        <v>285</v>
      </c>
      <c r="B2799" t="s">
        <v>18</v>
      </c>
      <c r="C2799" s="1">
        <v>42545</v>
      </c>
      <c r="D2799" t="s">
        <v>1086</v>
      </c>
      <c r="E2799">
        <v>13108005</v>
      </c>
      <c r="F2799" t="s">
        <v>5525</v>
      </c>
      <c r="G2799" s="4">
        <v>42548</v>
      </c>
      <c r="H2799" t="s">
        <v>21</v>
      </c>
      <c r="I2799" s="2">
        <v>267.91000000000003</v>
      </c>
      <c r="J2799">
        <v>0</v>
      </c>
      <c r="K2799" s="2">
        <v>267.91000000000003</v>
      </c>
      <c r="L2799" s="3">
        <v>1</v>
      </c>
      <c r="M2799" s="2">
        <v>267.91000000000003</v>
      </c>
      <c r="N2799" s="3">
        <f t="array" ref="N2799">$D$4</f>
        <v>3.55</v>
      </c>
      <c r="O2799" s="2">
        <f t="array" ref="O2799">IF(Tabela_padrão__GM_CONTAS_PAGAR_ABERTOS[[#This Row],[SIGLA_MOEDA]]="US$",Tabela_padrão__GM_CONTAS_PAGAR_ABERTOS[[#This Row],[VALOR_DOCUM]]*$D$4,Tabela_padrão__GM_CONTAS_PAGAR_ABERTOS[[#This Row],[SALDO_CONVERTIDO]])</f>
        <v>267.91000000000003</v>
      </c>
      <c r="P27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799" t="s">
        <v>1088</v>
      </c>
      <c r="R2799" t="s">
        <v>5526</v>
      </c>
      <c r="S2799" s="1">
        <v>42557</v>
      </c>
      <c r="T2799" t="s">
        <v>5527</v>
      </c>
      <c r="U2799" s="3">
        <v>3.3532999999999999</v>
      </c>
      <c r="V2799" s="2">
        <f>Tabela_padrão__GM_CONTAS_PAGAR_ABERTOS[[#This Row],[PTAX DESEMB]]*Tabela_padrão__GM_CONTAS_PAGAR_ABERTOS[[#This Row],[VALOR_DOCUM]]</f>
        <v>898.38260300000002</v>
      </c>
    </row>
    <row r="2800" spans="1:22" x14ac:dyDescent="0.2">
      <c r="A2800" t="s">
        <v>262</v>
      </c>
      <c r="B2800" t="s">
        <v>18</v>
      </c>
      <c r="C2800" s="1">
        <v>42023</v>
      </c>
      <c r="D2800" t="s">
        <v>263</v>
      </c>
      <c r="E2800">
        <v>19105006</v>
      </c>
      <c r="F2800" t="s">
        <v>264</v>
      </c>
      <c r="G2800" s="4">
        <v>43814</v>
      </c>
      <c r="H2800" t="s">
        <v>66</v>
      </c>
      <c r="I2800" s="2">
        <v>2500000</v>
      </c>
      <c r="K2800" s="2">
        <v>2500000</v>
      </c>
      <c r="L2800" s="3">
        <v>3.2904</v>
      </c>
      <c r="M2800" s="2">
        <v>8226000</v>
      </c>
      <c r="N2800" s="3">
        <f t="array" ref="N2800">$D$4</f>
        <v>3.55</v>
      </c>
      <c r="O2800" s="2">
        <f t="array" ref="O2800">IF(Tabela_padrão__GM_CONTAS_PAGAR_ABERTOS[[#This Row],[SIGLA_MOEDA]]="US$",Tabela_padrão__GM_CONTAS_PAGAR_ABERTOS[[#This Row],[VALOR_DOCUM]]*$D$4,Tabela_padrão__GM_CONTAS_PAGAR_ABERTOS[[#This Row],[SALDO_CONVERTIDO]])</f>
        <v>8875000</v>
      </c>
      <c r="P2800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00" t="s">
        <v>265</v>
      </c>
      <c r="R2800" t="s">
        <v>266</v>
      </c>
      <c r="S2800" s="1">
        <v>42557</v>
      </c>
      <c r="T2800" t="s">
        <v>4235</v>
      </c>
      <c r="U2800" s="3">
        <v>2.6193</v>
      </c>
      <c r="V2800" s="2">
        <f>Tabela_padrão__GM_CONTAS_PAGAR_ABERTOS[[#This Row],[PTAX DESEMB]]*Tabela_padrão__GM_CONTAS_PAGAR_ABERTOS[[#This Row],[VALOR_DOCUM]]</f>
        <v>6548250</v>
      </c>
    </row>
    <row r="2801" spans="1:22" hidden="1" x14ac:dyDescent="0.2">
      <c r="A2801" t="s">
        <v>17</v>
      </c>
      <c r="B2801" t="s">
        <v>18</v>
      </c>
      <c r="C2801" s="1">
        <v>41394</v>
      </c>
      <c r="D2801" t="s">
        <v>31</v>
      </c>
      <c r="E2801">
        <v>13140003</v>
      </c>
      <c r="F2801" t="s">
        <v>32</v>
      </c>
      <c r="G2801" s="4">
        <v>42674</v>
      </c>
      <c r="H2801" t="s">
        <v>21</v>
      </c>
      <c r="I2801" s="2">
        <v>7058.43</v>
      </c>
      <c r="K2801" s="2">
        <v>7058.43</v>
      </c>
      <c r="L2801" s="3">
        <v>1</v>
      </c>
      <c r="M2801" s="2">
        <v>7058.43</v>
      </c>
      <c r="N2801" s="3">
        <f t="array" ref="N2801">$D$4</f>
        <v>3.55</v>
      </c>
      <c r="O2801" s="2">
        <f t="array" ref="O2801">IF(Tabela_padrão__GM_CONTAS_PAGAR_ABERTOS[[#This Row],[SIGLA_MOEDA]]="US$",Tabela_padrão__GM_CONTAS_PAGAR_ABERTOS[[#This Row],[VALOR_DOCUM]]*$D$4,Tabela_padrão__GM_CONTAS_PAGAR_ABERTOS[[#This Row],[SALDO_CONVERTIDO]])</f>
        <v>7058.43</v>
      </c>
      <c r="P28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1" t="s">
        <v>33</v>
      </c>
      <c r="R2801" t="s">
        <v>34</v>
      </c>
      <c r="S2801" s="1">
        <v>42557</v>
      </c>
      <c r="T2801" t="s">
        <v>5529</v>
      </c>
      <c r="U2801" s="3">
        <v>1.9999</v>
      </c>
      <c r="V2801" s="2">
        <f>Tabela_padrão__GM_CONTAS_PAGAR_ABERTOS[[#This Row],[PTAX DESEMB]]*Tabela_padrão__GM_CONTAS_PAGAR_ABERTOS[[#This Row],[VALOR_DOCUM]]</f>
        <v>14116.154157000001</v>
      </c>
    </row>
    <row r="2802" spans="1:22" hidden="1" x14ac:dyDescent="0.2">
      <c r="A2802" t="s">
        <v>17</v>
      </c>
      <c r="B2802" t="s">
        <v>18</v>
      </c>
      <c r="C2802" s="1">
        <v>41394</v>
      </c>
      <c r="D2802" t="s">
        <v>31</v>
      </c>
      <c r="E2802">
        <v>13140003</v>
      </c>
      <c r="F2802" t="s">
        <v>32</v>
      </c>
      <c r="G2802" s="4">
        <v>43404</v>
      </c>
      <c r="H2802" t="s">
        <v>21</v>
      </c>
      <c r="I2802" s="2">
        <v>5808.54</v>
      </c>
      <c r="K2802" s="2">
        <v>5808.54</v>
      </c>
      <c r="L2802" s="3">
        <v>1</v>
      </c>
      <c r="M2802" s="2">
        <v>5808.54</v>
      </c>
      <c r="N2802" s="3">
        <f t="array" ref="N2802">$D$4</f>
        <v>3.55</v>
      </c>
      <c r="O2802" s="2">
        <f t="array" ref="O2802">IF(Tabela_padrão__GM_CONTAS_PAGAR_ABERTOS[[#This Row],[SIGLA_MOEDA]]="US$",Tabela_padrão__GM_CONTAS_PAGAR_ABERTOS[[#This Row],[VALOR_DOCUM]]*$D$4,Tabela_padrão__GM_CONTAS_PAGAR_ABERTOS[[#This Row],[SALDO_CONVERTIDO]])</f>
        <v>5808.54</v>
      </c>
      <c r="P28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2" t="s">
        <v>33</v>
      </c>
      <c r="R2802" t="s">
        <v>34</v>
      </c>
      <c r="S2802" s="1">
        <v>42557</v>
      </c>
      <c r="T2802" t="s">
        <v>5530</v>
      </c>
      <c r="U2802" s="3">
        <v>1.9999</v>
      </c>
      <c r="V2802" s="2">
        <f>Tabela_padrão__GM_CONTAS_PAGAR_ABERTOS[[#This Row],[PTAX DESEMB]]*Tabela_padrão__GM_CONTAS_PAGAR_ABERTOS[[#This Row],[VALOR_DOCUM]]</f>
        <v>11616.499146</v>
      </c>
    </row>
    <row r="2803" spans="1:22" hidden="1" x14ac:dyDescent="0.2">
      <c r="A2803" t="s">
        <v>17</v>
      </c>
      <c r="B2803" t="s">
        <v>18</v>
      </c>
      <c r="C2803" s="1">
        <v>41394</v>
      </c>
      <c r="D2803" t="s">
        <v>31</v>
      </c>
      <c r="E2803">
        <v>13140003</v>
      </c>
      <c r="F2803" t="s">
        <v>32</v>
      </c>
      <c r="G2803" s="4">
        <v>44135</v>
      </c>
      <c r="H2803" t="s">
        <v>21</v>
      </c>
      <c r="I2803" s="2">
        <v>4482.53</v>
      </c>
      <c r="K2803" s="2">
        <v>4482.53</v>
      </c>
      <c r="L2803" s="3">
        <v>1</v>
      </c>
      <c r="M2803" s="2">
        <v>4482.53</v>
      </c>
      <c r="N2803" s="3">
        <f t="array" ref="N2803">$D$4</f>
        <v>3.55</v>
      </c>
      <c r="O2803" s="2">
        <f t="array" ref="O2803">IF(Tabela_padrão__GM_CONTAS_PAGAR_ABERTOS[[#This Row],[SIGLA_MOEDA]]="US$",Tabela_padrão__GM_CONTAS_PAGAR_ABERTOS[[#This Row],[VALOR_DOCUM]]*$D$4,Tabela_padrão__GM_CONTAS_PAGAR_ABERTOS[[#This Row],[SALDO_CONVERTIDO]])</f>
        <v>4482.53</v>
      </c>
      <c r="P28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3" t="s">
        <v>33</v>
      </c>
      <c r="R2803" t="s">
        <v>34</v>
      </c>
      <c r="S2803" s="1">
        <v>42557</v>
      </c>
      <c r="T2803" t="s">
        <v>5531</v>
      </c>
      <c r="U2803" s="3">
        <v>1.9999</v>
      </c>
      <c r="V2803" s="2">
        <f>Tabela_padrão__GM_CONTAS_PAGAR_ABERTOS[[#This Row],[PTAX DESEMB]]*Tabela_padrão__GM_CONTAS_PAGAR_ABERTOS[[#This Row],[VALOR_DOCUM]]</f>
        <v>8964.611746999999</v>
      </c>
    </row>
    <row r="2804" spans="1:22" hidden="1" x14ac:dyDescent="0.2">
      <c r="A2804" t="s">
        <v>17</v>
      </c>
      <c r="B2804" t="s">
        <v>18</v>
      </c>
      <c r="C2804" s="1">
        <v>41394</v>
      </c>
      <c r="D2804" t="s">
        <v>31</v>
      </c>
      <c r="E2804">
        <v>13140003</v>
      </c>
      <c r="F2804" t="s">
        <v>32</v>
      </c>
      <c r="G2804" s="4">
        <v>45230</v>
      </c>
      <c r="H2804" t="s">
        <v>21</v>
      </c>
      <c r="I2804" s="2">
        <v>2340.5700000000002</v>
      </c>
      <c r="K2804" s="2">
        <v>2340.5700000000002</v>
      </c>
      <c r="L2804" s="3">
        <v>1</v>
      </c>
      <c r="M2804" s="2">
        <v>2340.5700000000002</v>
      </c>
      <c r="N2804" s="3">
        <f t="array" ref="N2804">$D$4</f>
        <v>3.55</v>
      </c>
      <c r="O2804" s="2">
        <f t="array" ref="O2804">IF(Tabela_padrão__GM_CONTAS_PAGAR_ABERTOS[[#This Row],[SIGLA_MOEDA]]="US$",Tabela_padrão__GM_CONTAS_PAGAR_ABERTOS[[#This Row],[VALOR_DOCUM]]*$D$4,Tabela_padrão__GM_CONTAS_PAGAR_ABERTOS[[#This Row],[SALDO_CONVERTIDO]])</f>
        <v>2340.5700000000002</v>
      </c>
      <c r="P28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4" t="s">
        <v>33</v>
      </c>
      <c r="R2804" t="s">
        <v>34</v>
      </c>
      <c r="S2804" s="1">
        <v>42557</v>
      </c>
      <c r="T2804" t="s">
        <v>5532</v>
      </c>
      <c r="U2804" s="3">
        <v>1.9999</v>
      </c>
      <c r="V2804" s="2">
        <f>Tabela_padrão__GM_CONTAS_PAGAR_ABERTOS[[#This Row],[PTAX DESEMB]]*Tabela_padrão__GM_CONTAS_PAGAR_ABERTOS[[#This Row],[VALOR_DOCUM]]</f>
        <v>4680.9059430000007</v>
      </c>
    </row>
    <row r="2805" spans="1:22" hidden="1" x14ac:dyDescent="0.2">
      <c r="A2805" t="s">
        <v>17</v>
      </c>
      <c r="B2805" t="s">
        <v>18</v>
      </c>
      <c r="C2805" s="1">
        <v>41394</v>
      </c>
      <c r="D2805" t="s">
        <v>31</v>
      </c>
      <c r="E2805">
        <v>19105006</v>
      </c>
      <c r="F2805" t="s">
        <v>41</v>
      </c>
      <c r="G2805" s="4">
        <v>43404</v>
      </c>
      <c r="H2805" t="s">
        <v>21</v>
      </c>
      <c r="I2805" s="2">
        <v>17567.78</v>
      </c>
      <c r="K2805" s="2">
        <v>17567.78</v>
      </c>
      <c r="L2805" s="3">
        <v>1</v>
      </c>
      <c r="M2805" s="2">
        <v>17567.78</v>
      </c>
      <c r="N2805" s="3">
        <f t="array" ref="N2805">$D$4</f>
        <v>3.55</v>
      </c>
      <c r="O2805" s="2">
        <f t="array" ref="O2805">IF(Tabela_padrão__GM_CONTAS_PAGAR_ABERTOS[[#This Row],[SIGLA_MOEDA]]="US$",Tabela_padrão__GM_CONTAS_PAGAR_ABERTOS[[#This Row],[VALOR_DOCUM]]*$D$4,Tabela_padrão__GM_CONTAS_PAGAR_ABERTOS[[#This Row],[SALDO_CONVERTIDO]])</f>
        <v>17567.78</v>
      </c>
      <c r="P28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5" t="s">
        <v>38</v>
      </c>
      <c r="R2805" t="s">
        <v>34</v>
      </c>
      <c r="S2805" s="1">
        <v>42557</v>
      </c>
      <c r="T2805" t="s">
        <v>5533</v>
      </c>
      <c r="U2805" s="3">
        <v>1.9999</v>
      </c>
      <c r="V2805" s="2">
        <f>Tabela_padrão__GM_CONTAS_PAGAR_ABERTOS[[#This Row],[PTAX DESEMB]]*Tabela_padrão__GM_CONTAS_PAGAR_ABERTOS[[#This Row],[VALOR_DOCUM]]</f>
        <v>35133.803221999995</v>
      </c>
    </row>
    <row r="2806" spans="1:22" hidden="1" x14ac:dyDescent="0.2">
      <c r="A2806" t="s">
        <v>17</v>
      </c>
      <c r="B2806" t="s">
        <v>18</v>
      </c>
      <c r="C2806" s="1">
        <v>41394</v>
      </c>
      <c r="D2806" t="s">
        <v>31</v>
      </c>
      <c r="E2806">
        <v>19105006</v>
      </c>
      <c r="F2806" t="s">
        <v>41</v>
      </c>
      <c r="G2806" s="4">
        <v>44865</v>
      </c>
      <c r="H2806" t="s">
        <v>21</v>
      </c>
      <c r="I2806" s="2">
        <v>20300.55</v>
      </c>
      <c r="K2806" s="2">
        <v>20300.55</v>
      </c>
      <c r="L2806" s="3">
        <v>1</v>
      </c>
      <c r="M2806" s="2">
        <v>20300.55</v>
      </c>
      <c r="N2806" s="3">
        <f t="array" ref="N2806">$D$4</f>
        <v>3.55</v>
      </c>
      <c r="O2806" s="2">
        <f t="array" ref="O2806">IF(Tabela_padrão__GM_CONTAS_PAGAR_ABERTOS[[#This Row],[SIGLA_MOEDA]]="US$",Tabela_padrão__GM_CONTAS_PAGAR_ABERTOS[[#This Row],[VALOR_DOCUM]]*$D$4,Tabela_padrão__GM_CONTAS_PAGAR_ABERTOS[[#This Row],[SALDO_CONVERTIDO]])</f>
        <v>20300.55</v>
      </c>
      <c r="P28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6" t="s">
        <v>38</v>
      </c>
      <c r="R2806" t="s">
        <v>34</v>
      </c>
      <c r="S2806" s="1">
        <v>42557</v>
      </c>
      <c r="T2806" t="s">
        <v>5534</v>
      </c>
      <c r="U2806" s="3">
        <v>1.9999</v>
      </c>
      <c r="V2806" s="2">
        <f>Tabela_padrão__GM_CONTAS_PAGAR_ABERTOS[[#This Row],[PTAX DESEMB]]*Tabela_padrão__GM_CONTAS_PAGAR_ABERTOS[[#This Row],[VALOR_DOCUM]]</f>
        <v>40599.069944999996</v>
      </c>
    </row>
    <row r="2807" spans="1:22" hidden="1" x14ac:dyDescent="0.2">
      <c r="A2807" t="s">
        <v>17</v>
      </c>
      <c r="B2807" t="s">
        <v>18</v>
      </c>
      <c r="C2807" s="1">
        <v>41394</v>
      </c>
      <c r="D2807" t="s">
        <v>31</v>
      </c>
      <c r="E2807">
        <v>13140003</v>
      </c>
      <c r="F2807" t="s">
        <v>43</v>
      </c>
      <c r="G2807" s="4">
        <v>42674</v>
      </c>
      <c r="H2807" t="s">
        <v>21</v>
      </c>
      <c r="I2807" s="2">
        <v>12252.74</v>
      </c>
      <c r="K2807" s="2">
        <v>12252.74</v>
      </c>
      <c r="L2807" s="3">
        <v>1</v>
      </c>
      <c r="M2807" s="2">
        <v>12252.74</v>
      </c>
      <c r="N2807" s="3">
        <f t="array" ref="N2807">$D$4</f>
        <v>3.55</v>
      </c>
      <c r="O2807" s="2">
        <f t="array" ref="O2807">IF(Tabela_padrão__GM_CONTAS_PAGAR_ABERTOS[[#This Row],[SIGLA_MOEDA]]="US$",Tabela_padrão__GM_CONTAS_PAGAR_ABERTOS[[#This Row],[VALOR_DOCUM]]*$D$4,Tabela_padrão__GM_CONTAS_PAGAR_ABERTOS[[#This Row],[SALDO_CONVERTIDO]])</f>
        <v>12252.74</v>
      </c>
      <c r="P28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7" t="s">
        <v>33</v>
      </c>
      <c r="R2807" t="s">
        <v>39</v>
      </c>
      <c r="S2807" s="1">
        <v>42557</v>
      </c>
      <c r="T2807" t="s">
        <v>5535</v>
      </c>
      <c r="U2807" s="3">
        <v>1.9999</v>
      </c>
      <c r="V2807" s="2">
        <f>Tabela_padrão__GM_CONTAS_PAGAR_ABERTOS[[#This Row],[PTAX DESEMB]]*Tabela_padrão__GM_CONTAS_PAGAR_ABERTOS[[#This Row],[VALOR_DOCUM]]</f>
        <v>24504.254725999999</v>
      </c>
    </row>
    <row r="2808" spans="1:22" hidden="1" x14ac:dyDescent="0.2">
      <c r="A2808" t="s">
        <v>17</v>
      </c>
      <c r="B2808" t="s">
        <v>18</v>
      </c>
      <c r="C2808" s="1">
        <v>41394</v>
      </c>
      <c r="D2808" t="s">
        <v>31</v>
      </c>
      <c r="E2808">
        <v>13140003</v>
      </c>
      <c r="F2808" t="s">
        <v>43</v>
      </c>
      <c r="G2808" s="4">
        <v>45961</v>
      </c>
      <c r="H2808" t="s">
        <v>21</v>
      </c>
      <c r="I2808" s="2">
        <v>1395.89</v>
      </c>
      <c r="K2808" s="2">
        <v>1395.89</v>
      </c>
      <c r="L2808" s="3">
        <v>1</v>
      </c>
      <c r="M2808" s="2">
        <v>1395.89</v>
      </c>
      <c r="N2808" s="3">
        <f t="array" ref="N2808">$D$4</f>
        <v>3.55</v>
      </c>
      <c r="O2808" s="2">
        <f t="array" ref="O2808">IF(Tabela_padrão__GM_CONTAS_PAGAR_ABERTOS[[#This Row],[SIGLA_MOEDA]]="US$",Tabela_padrão__GM_CONTAS_PAGAR_ABERTOS[[#This Row],[VALOR_DOCUM]]*$D$4,Tabela_padrão__GM_CONTAS_PAGAR_ABERTOS[[#This Row],[SALDO_CONVERTIDO]])</f>
        <v>1395.89</v>
      </c>
      <c r="P28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08" t="s">
        <v>33</v>
      </c>
      <c r="R2808" t="s">
        <v>39</v>
      </c>
      <c r="S2808" s="1">
        <v>42557</v>
      </c>
      <c r="T2808" t="s">
        <v>5536</v>
      </c>
      <c r="U2808" s="3">
        <v>1.9999</v>
      </c>
      <c r="V2808" s="2">
        <f>Tabela_padrão__GM_CONTAS_PAGAR_ABERTOS[[#This Row],[PTAX DESEMB]]*Tabela_padrão__GM_CONTAS_PAGAR_ABERTOS[[#This Row],[VALOR_DOCUM]]</f>
        <v>2791.6404110000003</v>
      </c>
    </row>
    <row r="2809" spans="1:22" x14ac:dyDescent="0.2">
      <c r="A2809" t="s">
        <v>17</v>
      </c>
      <c r="B2809" t="s">
        <v>18</v>
      </c>
      <c r="C2809" s="1">
        <v>42214</v>
      </c>
      <c r="D2809" t="s">
        <v>263</v>
      </c>
      <c r="E2809">
        <v>19105006</v>
      </c>
      <c r="F2809" t="s">
        <v>344</v>
      </c>
      <c r="G2809" s="4">
        <v>43814</v>
      </c>
      <c r="H2809" t="s">
        <v>66</v>
      </c>
      <c r="I2809" s="2">
        <v>1500000</v>
      </c>
      <c r="K2809" s="2">
        <v>1500000</v>
      </c>
      <c r="L2809" s="3">
        <v>3.2904</v>
      </c>
      <c r="M2809" s="2">
        <v>4935600</v>
      </c>
      <c r="N2809" s="3">
        <f t="array" ref="N2809">$D$4</f>
        <v>3.55</v>
      </c>
      <c r="O2809" s="2">
        <f t="array" ref="O2809">IF(Tabela_padrão__GM_CONTAS_PAGAR_ABERTOS[[#This Row],[SIGLA_MOEDA]]="US$",Tabela_padrão__GM_CONTAS_PAGAR_ABERTOS[[#This Row],[VALOR_DOCUM]]*$D$4,Tabela_padrão__GM_CONTAS_PAGAR_ABERTOS[[#This Row],[SALDO_CONVERTIDO]])</f>
        <v>5325000</v>
      </c>
      <c r="P280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09" t="s">
        <v>265</v>
      </c>
      <c r="R2809" t="s">
        <v>345</v>
      </c>
      <c r="S2809" s="1">
        <v>42557</v>
      </c>
      <c r="T2809" t="s">
        <v>4267</v>
      </c>
      <c r="U2809" s="3">
        <v>3.3815</v>
      </c>
      <c r="V2809" s="2">
        <f>Tabela_padrão__GM_CONTAS_PAGAR_ABERTOS[[#This Row],[PTAX DESEMB]]*Tabela_padrão__GM_CONTAS_PAGAR_ABERTOS[[#This Row],[VALOR_DOCUM]]</f>
        <v>5072250</v>
      </c>
    </row>
    <row r="2810" spans="1:22" hidden="1" x14ac:dyDescent="0.2">
      <c r="A2810" t="s">
        <v>17</v>
      </c>
      <c r="B2810" t="s">
        <v>18</v>
      </c>
      <c r="C2810" s="1">
        <v>42214</v>
      </c>
      <c r="D2810" t="s">
        <v>263</v>
      </c>
      <c r="E2810">
        <v>13140003</v>
      </c>
      <c r="F2810" t="s">
        <v>344</v>
      </c>
      <c r="G2810" s="4">
        <v>43814</v>
      </c>
      <c r="H2810" t="s">
        <v>66</v>
      </c>
      <c r="I2810" s="2">
        <v>385875</v>
      </c>
      <c r="K2810" s="2">
        <v>385875</v>
      </c>
      <c r="L2810" s="3">
        <v>3.2904</v>
      </c>
      <c r="M2810" s="2">
        <v>1269683.1000000001</v>
      </c>
      <c r="N2810" s="3">
        <f t="array" ref="N2810">$D$4</f>
        <v>3.55</v>
      </c>
      <c r="O2810" s="2">
        <f t="array" ref="O2810">IF(Tabela_padrão__GM_CONTAS_PAGAR_ABERTOS[[#This Row],[SIGLA_MOEDA]]="US$",Tabela_padrão__GM_CONTAS_PAGAR_ABERTOS[[#This Row],[VALOR_DOCUM]]*$D$4,Tabela_padrão__GM_CONTAS_PAGAR_ABERTOS[[#This Row],[SALDO_CONVERTIDO]])</f>
        <v>1369856.25</v>
      </c>
      <c r="P2810" s="5">
        <f>(Tabela_padrão__GM_CONTAS_PAGAR_ABERTOS[[#This Row],[Saldo Projetado]]-Tabela_padrão__GM_CONTAS_PAGAR_ABERTOS[[#This Row],[SALDO_CONVERTIDO]])/Tabela_padrão__GM_CONTAS_PAGAR_ABERTOS[[#This Row],[Saldo Projetado]]</f>
        <v>7.3126760563380216E-2</v>
      </c>
      <c r="Q2810" t="s">
        <v>268</v>
      </c>
      <c r="R2810" t="s">
        <v>345</v>
      </c>
      <c r="S2810" s="1">
        <v>42557</v>
      </c>
      <c r="T2810" t="s">
        <v>4983</v>
      </c>
      <c r="U2810" s="3">
        <v>3.3815</v>
      </c>
      <c r="V2810" s="2">
        <f>Tabela_padrão__GM_CONTAS_PAGAR_ABERTOS[[#This Row],[PTAX DESEMB]]*Tabela_padrão__GM_CONTAS_PAGAR_ABERTOS[[#This Row],[VALOR_DOCUM]]</f>
        <v>1304836.3125</v>
      </c>
    </row>
    <row r="2811" spans="1:22" hidden="1" x14ac:dyDescent="0.2">
      <c r="A2811" t="s">
        <v>17</v>
      </c>
      <c r="B2811" t="s">
        <v>18</v>
      </c>
      <c r="C2811" s="1">
        <v>42283</v>
      </c>
      <c r="D2811" t="s">
        <v>263</v>
      </c>
      <c r="E2811">
        <v>13140003</v>
      </c>
      <c r="F2811" t="s">
        <v>372</v>
      </c>
      <c r="G2811" s="4">
        <v>43814</v>
      </c>
      <c r="H2811" t="s">
        <v>66</v>
      </c>
      <c r="I2811" s="2">
        <v>128625</v>
      </c>
      <c r="K2811" s="2">
        <v>128625</v>
      </c>
      <c r="L2811" s="3">
        <v>3.2904</v>
      </c>
      <c r="M2811" s="2">
        <v>423227.7</v>
      </c>
      <c r="N2811" s="3">
        <f t="array" ref="N2811">$D$4</f>
        <v>3.55</v>
      </c>
      <c r="O2811" s="2">
        <f t="array" ref="O2811">IF(Tabela_padrão__GM_CONTAS_PAGAR_ABERTOS[[#This Row],[SIGLA_MOEDA]]="US$",Tabela_padrão__GM_CONTAS_PAGAR_ABERTOS[[#This Row],[VALOR_DOCUM]]*$D$4,Tabela_padrão__GM_CONTAS_PAGAR_ABERTOS[[#This Row],[SALDO_CONVERTIDO]])</f>
        <v>456618.75</v>
      </c>
      <c r="P2811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2811" t="s">
        <v>268</v>
      </c>
      <c r="R2811" t="s">
        <v>373</v>
      </c>
      <c r="S2811" s="1">
        <v>42557</v>
      </c>
      <c r="T2811" t="s">
        <v>4997</v>
      </c>
      <c r="U2811" s="3">
        <v>3.9140999999999999</v>
      </c>
      <c r="V2811" s="2">
        <f>Tabela_padrão__GM_CONTAS_PAGAR_ABERTOS[[#This Row],[PTAX DESEMB]]*Tabela_padrão__GM_CONTAS_PAGAR_ABERTOS[[#This Row],[VALOR_DOCUM]]</f>
        <v>503451.11249999999</v>
      </c>
    </row>
    <row r="2812" spans="1:22" hidden="1" x14ac:dyDescent="0.2">
      <c r="A2812" t="s">
        <v>17</v>
      </c>
      <c r="B2812" t="s">
        <v>18</v>
      </c>
      <c r="C2812" s="1">
        <v>42072</v>
      </c>
      <c r="D2812" t="s">
        <v>274</v>
      </c>
      <c r="E2812">
        <v>13140001</v>
      </c>
      <c r="F2812" t="s">
        <v>275</v>
      </c>
      <c r="G2812" s="4">
        <v>43876</v>
      </c>
      <c r="H2812" t="s">
        <v>21</v>
      </c>
      <c r="I2812" s="2">
        <v>2221.2600000000002</v>
      </c>
      <c r="K2812" s="2">
        <v>2221.2600000000002</v>
      </c>
      <c r="L2812" s="3">
        <v>1</v>
      </c>
      <c r="M2812" s="2">
        <v>2221.2600000000002</v>
      </c>
      <c r="N2812" s="3">
        <f t="array" ref="N2812">$D$4</f>
        <v>3.55</v>
      </c>
      <c r="O2812" s="2">
        <f t="array" ref="O2812">IF(Tabela_padrão__GM_CONTAS_PAGAR_ABERTOS[[#This Row],[SIGLA_MOEDA]]="US$",Tabela_padrão__GM_CONTAS_PAGAR_ABERTOS[[#This Row],[VALOR_DOCUM]]*$D$4,Tabela_padrão__GM_CONTAS_PAGAR_ABERTOS[[#This Row],[SALDO_CONVERTIDO]])</f>
        <v>2221.2600000000002</v>
      </c>
      <c r="P28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2" t="s">
        <v>47</v>
      </c>
      <c r="R2812" t="s">
        <v>276</v>
      </c>
      <c r="S2812" s="1">
        <v>42557</v>
      </c>
      <c r="T2812" t="s">
        <v>4243</v>
      </c>
      <c r="U2812" s="3">
        <v>3.0366</v>
      </c>
      <c r="V2812" s="2">
        <f>Tabela_padrão__GM_CONTAS_PAGAR_ABERTOS[[#This Row],[PTAX DESEMB]]*Tabela_padrão__GM_CONTAS_PAGAR_ABERTOS[[#This Row],[VALOR_DOCUM]]</f>
        <v>6745.0781160000006</v>
      </c>
    </row>
    <row r="2813" spans="1:22" hidden="1" x14ac:dyDescent="0.2">
      <c r="A2813" t="s">
        <v>17</v>
      </c>
      <c r="B2813" t="s">
        <v>18</v>
      </c>
      <c r="C2813" s="1">
        <v>42072</v>
      </c>
      <c r="D2813" t="s">
        <v>274</v>
      </c>
      <c r="E2813">
        <v>19105002</v>
      </c>
      <c r="F2813" t="s">
        <v>275</v>
      </c>
      <c r="G2813" s="4">
        <v>43876</v>
      </c>
      <c r="H2813" t="s">
        <v>21</v>
      </c>
      <c r="I2813" s="2">
        <v>49500</v>
      </c>
      <c r="K2813" s="2">
        <v>49500</v>
      </c>
      <c r="L2813" s="3">
        <v>1</v>
      </c>
      <c r="M2813" s="2">
        <v>49500</v>
      </c>
      <c r="N2813" s="3">
        <f t="array" ref="N2813">$D$4</f>
        <v>3.55</v>
      </c>
      <c r="O2813" s="2">
        <f t="array" ref="O2813">IF(Tabela_padrão__GM_CONTAS_PAGAR_ABERTOS[[#This Row],[SIGLA_MOEDA]]="US$",Tabela_padrão__GM_CONTAS_PAGAR_ABERTOS[[#This Row],[VALOR_DOCUM]]*$D$4,Tabela_padrão__GM_CONTAS_PAGAR_ABERTOS[[#This Row],[SALDO_CONVERTIDO]])</f>
        <v>49500</v>
      </c>
      <c r="P28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3" t="s">
        <v>3543</v>
      </c>
      <c r="R2813" t="s">
        <v>276</v>
      </c>
      <c r="S2813" s="1">
        <v>42557</v>
      </c>
      <c r="T2813" t="s">
        <v>4961</v>
      </c>
      <c r="U2813" s="3">
        <v>3.0366</v>
      </c>
      <c r="V2813" s="2">
        <f>Tabela_padrão__GM_CONTAS_PAGAR_ABERTOS[[#This Row],[PTAX DESEMB]]*Tabela_padrão__GM_CONTAS_PAGAR_ABERTOS[[#This Row],[VALOR_DOCUM]]</f>
        <v>150311.70000000001</v>
      </c>
    </row>
    <row r="2814" spans="1:22" hidden="1" x14ac:dyDescent="0.2">
      <c r="A2814" t="s">
        <v>17</v>
      </c>
      <c r="B2814" t="s">
        <v>202</v>
      </c>
      <c r="C2814" s="1">
        <v>41736</v>
      </c>
      <c r="D2814" t="s">
        <v>203</v>
      </c>
      <c r="E2814">
        <v>19105002</v>
      </c>
      <c r="F2814" t="s">
        <v>204</v>
      </c>
      <c r="G2814" s="4">
        <v>43900</v>
      </c>
      <c r="H2814" t="s">
        <v>21</v>
      </c>
      <c r="I2814" s="2">
        <v>130725</v>
      </c>
      <c r="K2814" s="2">
        <v>130725</v>
      </c>
      <c r="L2814" s="3">
        <v>1</v>
      </c>
      <c r="M2814" s="2">
        <v>130725</v>
      </c>
      <c r="N2814" s="3">
        <f t="array" ref="N2814">$D$4</f>
        <v>3.55</v>
      </c>
      <c r="O2814" s="2">
        <f t="array" ref="O2814">IF(Tabela_padrão__GM_CONTAS_PAGAR_ABERTOS[[#This Row],[SIGLA_MOEDA]]="US$",Tabela_padrão__GM_CONTAS_PAGAR_ABERTOS[[#This Row],[VALOR_DOCUM]]*$D$4,Tabela_padrão__GM_CONTAS_PAGAR_ABERTOS[[#This Row],[SALDO_CONVERTIDO]])</f>
        <v>130725</v>
      </c>
      <c r="P28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4" t="s">
        <v>205</v>
      </c>
      <c r="R2814" t="s">
        <v>206</v>
      </c>
      <c r="S2814" s="1">
        <v>42557</v>
      </c>
      <c r="T2814" t="s">
        <v>1235</v>
      </c>
      <c r="U2814" s="3">
        <v>2.242</v>
      </c>
      <c r="V2814" s="2">
        <f>Tabela_padrão__GM_CONTAS_PAGAR_ABERTOS[[#This Row],[PTAX DESEMB]]*Tabela_padrão__GM_CONTAS_PAGAR_ABERTOS[[#This Row],[VALOR_DOCUM]]</f>
        <v>293085.45</v>
      </c>
    </row>
    <row r="2815" spans="1:22" hidden="1" x14ac:dyDescent="0.2">
      <c r="A2815" t="s">
        <v>17</v>
      </c>
      <c r="B2815" t="s">
        <v>202</v>
      </c>
      <c r="C2815" s="1">
        <v>41736</v>
      </c>
      <c r="D2815" t="s">
        <v>203</v>
      </c>
      <c r="E2815">
        <v>13140001</v>
      </c>
      <c r="F2815" t="s">
        <v>204</v>
      </c>
      <c r="G2815" s="4">
        <v>43900</v>
      </c>
      <c r="H2815" t="s">
        <v>21</v>
      </c>
      <c r="I2815" s="2">
        <v>211574.63</v>
      </c>
      <c r="K2815" s="2">
        <v>211574.63</v>
      </c>
      <c r="L2815" s="3">
        <v>1</v>
      </c>
      <c r="M2815" s="2">
        <v>211574.63</v>
      </c>
      <c r="N2815" s="3">
        <f t="array" ref="N2815">$D$4</f>
        <v>3.55</v>
      </c>
      <c r="O2815" s="2">
        <f t="array" ref="O2815">IF(Tabela_padrão__GM_CONTAS_PAGAR_ABERTOS[[#This Row],[SIGLA_MOEDA]]="US$",Tabela_padrão__GM_CONTAS_PAGAR_ABERTOS[[#This Row],[VALOR_DOCUM]]*$D$4,Tabela_padrão__GM_CONTAS_PAGAR_ABERTOS[[#This Row],[SALDO_CONVERTIDO]])</f>
        <v>211574.63</v>
      </c>
      <c r="P28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5" t="s">
        <v>47</v>
      </c>
      <c r="R2815" t="s">
        <v>206</v>
      </c>
      <c r="S2815" s="1">
        <v>42557</v>
      </c>
      <c r="T2815" t="s">
        <v>3493</v>
      </c>
      <c r="U2815" s="3">
        <v>2.242</v>
      </c>
      <c r="V2815" s="2">
        <f>Tabela_padrão__GM_CONTAS_PAGAR_ABERTOS[[#This Row],[PTAX DESEMB]]*Tabela_padrão__GM_CONTAS_PAGAR_ABERTOS[[#This Row],[VALOR_DOCUM]]</f>
        <v>474350.32046000002</v>
      </c>
    </row>
    <row r="2816" spans="1:22" x14ac:dyDescent="0.2">
      <c r="A2816" t="s">
        <v>17</v>
      </c>
      <c r="B2816" t="s">
        <v>18</v>
      </c>
      <c r="C2816" s="1">
        <v>42138</v>
      </c>
      <c r="D2816" t="s">
        <v>60</v>
      </c>
      <c r="E2816">
        <v>19105002</v>
      </c>
      <c r="F2816" t="s">
        <v>1301</v>
      </c>
      <c r="G2816" s="4">
        <v>43936</v>
      </c>
      <c r="H2816" t="s">
        <v>66</v>
      </c>
      <c r="I2816" s="2">
        <v>69407.42</v>
      </c>
      <c r="K2816" s="2">
        <v>69407.42</v>
      </c>
      <c r="L2816" s="3">
        <v>3.2904</v>
      </c>
      <c r="M2816" s="2">
        <v>228378.174768</v>
      </c>
      <c r="N2816" s="3">
        <f t="array" ref="N2816">$D$4</f>
        <v>3.55</v>
      </c>
      <c r="O2816" s="2">
        <f t="array" ref="O2816">IF(Tabela_padrão__GM_CONTAS_PAGAR_ABERTOS[[#This Row],[SIGLA_MOEDA]]="US$",Tabela_padrão__GM_CONTAS_PAGAR_ABERTOS[[#This Row],[VALOR_DOCUM]]*$D$4,Tabela_padrão__GM_CONTAS_PAGAR_ABERTOS[[#This Row],[SALDO_CONVERTIDO]])</f>
        <v>246396.34099999999</v>
      </c>
      <c r="P2816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816" t="s">
        <v>62</v>
      </c>
      <c r="R2816" t="s">
        <v>1302</v>
      </c>
      <c r="S2816" s="1">
        <v>42557</v>
      </c>
      <c r="T2816" t="s">
        <v>2114</v>
      </c>
      <c r="U2816" s="3">
        <v>3.0103</v>
      </c>
      <c r="V2816" s="2">
        <f>Tabela_padrão__GM_CONTAS_PAGAR_ABERTOS[[#This Row],[PTAX DESEMB]]*Tabela_padrão__GM_CONTAS_PAGAR_ABERTOS[[#This Row],[VALOR_DOCUM]]</f>
        <v>208937.156426</v>
      </c>
    </row>
    <row r="2817" spans="1:22" hidden="1" x14ac:dyDescent="0.2">
      <c r="A2817" t="s">
        <v>17</v>
      </c>
      <c r="B2817" t="s">
        <v>18</v>
      </c>
      <c r="C2817" s="1">
        <v>42138</v>
      </c>
      <c r="D2817" t="s">
        <v>60</v>
      </c>
      <c r="E2817">
        <v>13140001</v>
      </c>
      <c r="F2817" t="s">
        <v>1301</v>
      </c>
      <c r="G2817" s="4">
        <v>43936</v>
      </c>
      <c r="H2817" t="s">
        <v>66</v>
      </c>
      <c r="I2817" s="2">
        <v>4175.97</v>
      </c>
      <c r="K2817" s="2">
        <v>4175.97</v>
      </c>
      <c r="L2817" s="3">
        <v>3.2904</v>
      </c>
      <c r="M2817" s="2">
        <v>13740.611688000001</v>
      </c>
      <c r="N2817" s="3">
        <f t="array" ref="N2817">$D$4</f>
        <v>3.55</v>
      </c>
      <c r="O2817" s="2">
        <f t="array" ref="O2817">IF(Tabela_padrão__GM_CONTAS_PAGAR_ABERTOS[[#This Row],[SIGLA_MOEDA]]="US$",Tabela_padrão__GM_CONTAS_PAGAR_ABERTOS[[#This Row],[VALOR_DOCUM]]*$D$4,Tabela_padrão__GM_CONTAS_PAGAR_ABERTOS[[#This Row],[SALDO_CONVERTIDO]])</f>
        <v>14824.693499999999</v>
      </c>
      <c r="P2817" s="5">
        <f>(Tabela_padrão__GM_CONTAS_PAGAR_ABERTOS[[#This Row],[Saldo Projetado]]-Tabela_padrão__GM_CONTAS_PAGAR_ABERTOS[[#This Row],[SALDO_CONVERTIDO]])/Tabela_padrão__GM_CONTAS_PAGAR_ABERTOS[[#This Row],[Saldo Projetado]]</f>
        <v>7.3126760563380189E-2</v>
      </c>
      <c r="Q2817" t="s">
        <v>47</v>
      </c>
      <c r="R2817" t="s">
        <v>1302</v>
      </c>
      <c r="S2817" s="1">
        <v>42557</v>
      </c>
      <c r="T2817" t="s">
        <v>3563</v>
      </c>
      <c r="U2817" s="3">
        <v>3.0103</v>
      </c>
      <c r="V2817" s="2">
        <f>Tabela_padrão__GM_CONTAS_PAGAR_ABERTOS[[#This Row],[PTAX DESEMB]]*Tabela_padrão__GM_CONTAS_PAGAR_ABERTOS[[#This Row],[VALOR_DOCUM]]</f>
        <v>12570.922491000001</v>
      </c>
    </row>
    <row r="2818" spans="1:22" hidden="1" x14ac:dyDescent="0.2">
      <c r="A2818" t="s">
        <v>17</v>
      </c>
      <c r="B2818" t="s">
        <v>18</v>
      </c>
      <c r="C2818" s="1">
        <v>42489</v>
      </c>
      <c r="D2818" t="s">
        <v>31</v>
      </c>
      <c r="E2818">
        <v>19105006</v>
      </c>
      <c r="F2818" t="s">
        <v>799</v>
      </c>
      <c r="G2818" s="4">
        <v>43951</v>
      </c>
      <c r="H2818" t="s">
        <v>21</v>
      </c>
      <c r="I2818" s="2">
        <v>3000882.88</v>
      </c>
      <c r="K2818" s="2">
        <v>3000882.88</v>
      </c>
      <c r="L2818" s="3">
        <v>1</v>
      </c>
      <c r="M2818" s="2">
        <v>3000882.88</v>
      </c>
      <c r="N2818" s="3">
        <f t="array" ref="N2818">$D$4</f>
        <v>3.55</v>
      </c>
      <c r="O2818" s="2">
        <f t="array" ref="O2818">IF(Tabela_padrão__GM_CONTAS_PAGAR_ABERTOS[[#This Row],[SIGLA_MOEDA]]="US$",Tabela_padrão__GM_CONTAS_PAGAR_ABERTOS[[#This Row],[VALOR_DOCUM]]*$D$4,Tabela_padrão__GM_CONTAS_PAGAR_ABERTOS[[#This Row],[SALDO_CONVERTIDO]])</f>
        <v>3000882.88</v>
      </c>
      <c r="P28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8" t="s">
        <v>800</v>
      </c>
      <c r="R2818" t="s">
        <v>801</v>
      </c>
      <c r="S2818" s="1">
        <v>42557</v>
      </c>
      <c r="T2818" t="s">
        <v>802</v>
      </c>
      <c r="U2818" s="3">
        <v>3.4992000000000001</v>
      </c>
      <c r="V2818" s="2">
        <f>Tabela_padrão__GM_CONTAS_PAGAR_ABERTOS[[#This Row],[PTAX DESEMB]]*Tabela_padrão__GM_CONTAS_PAGAR_ABERTOS[[#This Row],[VALOR_DOCUM]]</f>
        <v>10500689.373695999</v>
      </c>
    </row>
    <row r="2819" spans="1:22" hidden="1" x14ac:dyDescent="0.2">
      <c r="A2819" t="s">
        <v>17</v>
      </c>
      <c r="B2819" t="s">
        <v>18</v>
      </c>
      <c r="C2819" s="1">
        <v>42489</v>
      </c>
      <c r="D2819" t="s">
        <v>31</v>
      </c>
      <c r="E2819">
        <v>13140003</v>
      </c>
      <c r="F2819" t="s">
        <v>2477</v>
      </c>
      <c r="G2819" s="4">
        <v>43951</v>
      </c>
      <c r="H2819" t="s">
        <v>21</v>
      </c>
      <c r="I2819" s="2">
        <v>550000</v>
      </c>
      <c r="K2819" s="2">
        <v>550000</v>
      </c>
      <c r="L2819" s="3">
        <v>1</v>
      </c>
      <c r="M2819" s="2">
        <v>550000</v>
      </c>
      <c r="N2819" s="3">
        <f t="array" ref="N2819">$D$4</f>
        <v>3.55</v>
      </c>
      <c r="O2819" s="2">
        <f t="array" ref="O2819">IF(Tabela_padrão__GM_CONTAS_PAGAR_ABERTOS[[#This Row],[SIGLA_MOEDA]]="US$",Tabela_padrão__GM_CONTAS_PAGAR_ABERTOS[[#This Row],[VALOR_DOCUM]]*$D$4,Tabela_padrão__GM_CONTAS_PAGAR_ABERTOS[[#This Row],[SALDO_CONVERTIDO]])</f>
        <v>550000</v>
      </c>
      <c r="P28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19" t="s">
        <v>268</v>
      </c>
      <c r="R2819" t="s">
        <v>801</v>
      </c>
      <c r="S2819" s="1">
        <v>42557</v>
      </c>
      <c r="T2819" t="s">
        <v>5274</v>
      </c>
      <c r="U2819" s="3">
        <v>3.4992000000000001</v>
      </c>
      <c r="V2819" s="2">
        <f>Tabela_padrão__GM_CONTAS_PAGAR_ABERTOS[[#This Row],[PTAX DESEMB]]*Tabela_padrão__GM_CONTAS_PAGAR_ABERTOS[[#This Row],[VALOR_DOCUM]]</f>
        <v>1924560</v>
      </c>
    </row>
    <row r="2820" spans="1:22" hidden="1" x14ac:dyDescent="0.2">
      <c r="A2820" t="s">
        <v>17</v>
      </c>
      <c r="B2820" t="s">
        <v>18</v>
      </c>
      <c r="C2820" s="1">
        <v>41323</v>
      </c>
      <c r="D2820" t="s">
        <v>60</v>
      </c>
      <c r="E2820">
        <v>19105002</v>
      </c>
      <c r="F2820" t="s">
        <v>61</v>
      </c>
      <c r="G2820" s="4">
        <v>43966</v>
      </c>
      <c r="H2820" t="s">
        <v>21</v>
      </c>
      <c r="I2820" s="2">
        <v>110714.26</v>
      </c>
      <c r="K2820" s="2">
        <v>110714.26</v>
      </c>
      <c r="L2820" s="3">
        <v>1</v>
      </c>
      <c r="M2820" s="2">
        <v>110714.26</v>
      </c>
      <c r="N2820" s="3">
        <f t="array" ref="N2820">$D$4</f>
        <v>3.55</v>
      </c>
      <c r="O2820" s="2">
        <f t="array" ref="O2820">IF(Tabela_padrão__GM_CONTAS_PAGAR_ABERTOS[[#This Row],[SIGLA_MOEDA]]="US$",Tabela_padrão__GM_CONTAS_PAGAR_ABERTOS[[#This Row],[VALOR_DOCUM]]*$D$4,Tabela_padrão__GM_CONTAS_PAGAR_ABERTOS[[#This Row],[SALDO_CONVERTIDO]])</f>
        <v>110714.26</v>
      </c>
      <c r="P28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0" t="s">
        <v>62</v>
      </c>
      <c r="R2820" t="s">
        <v>63</v>
      </c>
      <c r="S2820" s="1">
        <v>42557</v>
      </c>
      <c r="T2820" t="s">
        <v>64</v>
      </c>
      <c r="U2820" s="3">
        <v>1.96</v>
      </c>
      <c r="V2820" s="2">
        <f>Tabela_padrão__GM_CONTAS_PAGAR_ABERTOS[[#This Row],[PTAX DESEMB]]*Tabela_padrão__GM_CONTAS_PAGAR_ABERTOS[[#This Row],[VALOR_DOCUM]]</f>
        <v>216999.94959999999</v>
      </c>
    </row>
    <row r="2821" spans="1:22" hidden="1" x14ac:dyDescent="0.2">
      <c r="A2821" t="s">
        <v>17</v>
      </c>
      <c r="B2821" t="s">
        <v>18</v>
      </c>
      <c r="C2821" s="1">
        <v>41246</v>
      </c>
      <c r="D2821" t="s">
        <v>72</v>
      </c>
      <c r="E2821">
        <v>13140001</v>
      </c>
      <c r="F2821" t="s">
        <v>73</v>
      </c>
      <c r="G2821" s="4">
        <v>43966</v>
      </c>
      <c r="H2821" t="s">
        <v>21</v>
      </c>
      <c r="I2821" s="2">
        <v>23222.86</v>
      </c>
      <c r="K2821" s="2">
        <v>23222.86</v>
      </c>
      <c r="L2821" s="3">
        <v>1</v>
      </c>
      <c r="M2821" s="2">
        <v>23222.86</v>
      </c>
      <c r="N2821" s="3">
        <f t="array" ref="N2821">$D$4</f>
        <v>3.55</v>
      </c>
      <c r="O2821" s="2">
        <f t="array" ref="O2821">IF(Tabela_padrão__GM_CONTAS_PAGAR_ABERTOS[[#This Row],[SIGLA_MOEDA]]="US$",Tabela_padrão__GM_CONTAS_PAGAR_ABERTOS[[#This Row],[VALOR_DOCUM]]*$D$4,Tabela_padrão__GM_CONTAS_PAGAR_ABERTOS[[#This Row],[SALDO_CONVERTIDO]])</f>
        <v>23222.86</v>
      </c>
      <c r="P28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1" t="s">
        <v>47</v>
      </c>
      <c r="R2821" t="s">
        <v>74</v>
      </c>
      <c r="S2821" s="1">
        <v>42557</v>
      </c>
      <c r="T2821" t="s">
        <v>76</v>
      </c>
      <c r="U2821" s="3">
        <v>2.1074000000000002</v>
      </c>
      <c r="V2821" s="2">
        <f>Tabela_padrão__GM_CONTAS_PAGAR_ABERTOS[[#This Row],[PTAX DESEMB]]*Tabela_padrão__GM_CONTAS_PAGAR_ABERTOS[[#This Row],[VALOR_DOCUM]]</f>
        <v>48939.855164000008</v>
      </c>
    </row>
    <row r="2822" spans="1:22" hidden="1" x14ac:dyDescent="0.2">
      <c r="A2822" t="s">
        <v>17</v>
      </c>
      <c r="B2822" t="s">
        <v>18</v>
      </c>
      <c r="C2822" s="1">
        <v>42138</v>
      </c>
      <c r="D2822" t="s">
        <v>60</v>
      </c>
      <c r="E2822">
        <v>13140001</v>
      </c>
      <c r="F2822" t="s">
        <v>302</v>
      </c>
      <c r="G2822" s="4">
        <v>43966</v>
      </c>
      <c r="H2822" t="s">
        <v>21</v>
      </c>
      <c r="I2822" s="2">
        <v>11876.61</v>
      </c>
      <c r="K2822" s="2">
        <v>11876.61</v>
      </c>
      <c r="L2822" s="3">
        <v>1</v>
      </c>
      <c r="M2822" s="2">
        <v>11876.61</v>
      </c>
      <c r="N2822" s="3">
        <f t="array" ref="N2822">$D$4</f>
        <v>3.55</v>
      </c>
      <c r="O2822" s="2">
        <f t="array" ref="O2822">IF(Tabela_padrão__GM_CONTAS_PAGAR_ABERTOS[[#This Row],[SIGLA_MOEDA]]="US$",Tabela_padrão__GM_CONTAS_PAGAR_ABERTOS[[#This Row],[VALOR_DOCUM]]*$D$4,Tabela_padrão__GM_CONTAS_PAGAR_ABERTOS[[#This Row],[SALDO_CONVERTIDO]])</f>
        <v>11876.61</v>
      </c>
      <c r="P28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2" t="s">
        <v>47</v>
      </c>
      <c r="R2822" t="s">
        <v>303</v>
      </c>
      <c r="S2822" s="1">
        <v>42557</v>
      </c>
      <c r="T2822" t="s">
        <v>306</v>
      </c>
      <c r="U2822" s="3">
        <v>3.0103</v>
      </c>
      <c r="V2822" s="2">
        <f>Tabela_padrão__GM_CONTAS_PAGAR_ABERTOS[[#This Row],[PTAX DESEMB]]*Tabela_padrão__GM_CONTAS_PAGAR_ABERTOS[[#This Row],[VALOR_DOCUM]]</f>
        <v>35752.159082999999</v>
      </c>
    </row>
    <row r="2823" spans="1:22" hidden="1" x14ac:dyDescent="0.2">
      <c r="A2823" t="s">
        <v>17</v>
      </c>
      <c r="B2823" t="s">
        <v>18</v>
      </c>
      <c r="C2823" s="1">
        <v>42150</v>
      </c>
      <c r="D2823" t="s">
        <v>60</v>
      </c>
      <c r="E2823">
        <v>13140001</v>
      </c>
      <c r="F2823" t="s">
        <v>315</v>
      </c>
      <c r="G2823" s="4">
        <v>43966</v>
      </c>
      <c r="H2823" t="s">
        <v>21</v>
      </c>
      <c r="I2823" s="2">
        <v>23342.29</v>
      </c>
      <c r="K2823" s="2">
        <v>23342.29</v>
      </c>
      <c r="L2823" s="3">
        <v>1</v>
      </c>
      <c r="M2823" s="2">
        <v>23342.29</v>
      </c>
      <c r="N2823" s="3">
        <f t="array" ref="N2823">$D$4</f>
        <v>3.55</v>
      </c>
      <c r="O2823" s="2">
        <f t="array" ref="O2823">IF(Tabela_padrão__GM_CONTAS_PAGAR_ABERTOS[[#This Row],[SIGLA_MOEDA]]="US$",Tabela_padrão__GM_CONTAS_PAGAR_ABERTOS[[#This Row],[VALOR_DOCUM]]*$D$4,Tabela_padrão__GM_CONTAS_PAGAR_ABERTOS[[#This Row],[SALDO_CONVERTIDO]])</f>
        <v>23342.29</v>
      </c>
      <c r="P28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3" t="s">
        <v>47</v>
      </c>
      <c r="R2823" t="s">
        <v>316</v>
      </c>
      <c r="S2823" s="1">
        <v>42557</v>
      </c>
      <c r="T2823" t="s">
        <v>319</v>
      </c>
      <c r="U2823" s="3">
        <v>3.1212</v>
      </c>
      <c r="V2823" s="2">
        <f>Tabela_padrão__GM_CONTAS_PAGAR_ABERTOS[[#This Row],[PTAX DESEMB]]*Tabela_padrão__GM_CONTAS_PAGAR_ABERTOS[[#This Row],[VALOR_DOCUM]]</f>
        <v>72855.955547999998</v>
      </c>
    </row>
    <row r="2824" spans="1:22" hidden="1" x14ac:dyDescent="0.2">
      <c r="A2824" t="s">
        <v>17</v>
      </c>
      <c r="B2824" t="s">
        <v>18</v>
      </c>
      <c r="C2824" s="1">
        <v>41669</v>
      </c>
      <c r="D2824" t="s">
        <v>60</v>
      </c>
      <c r="E2824">
        <v>19105002</v>
      </c>
      <c r="F2824" t="s">
        <v>1223</v>
      </c>
      <c r="G2824" s="4">
        <v>43966</v>
      </c>
      <c r="H2824" t="s">
        <v>21</v>
      </c>
      <c r="I2824" s="2">
        <v>284245.71000000002</v>
      </c>
      <c r="K2824" s="2">
        <v>284245.71000000002</v>
      </c>
      <c r="L2824" s="3">
        <v>1</v>
      </c>
      <c r="M2824" s="2">
        <v>284245.71000000002</v>
      </c>
      <c r="N2824" s="3">
        <f t="array" ref="N2824">$D$4</f>
        <v>3.55</v>
      </c>
      <c r="O2824" s="2">
        <f t="array" ref="O2824">IF(Tabela_padrão__GM_CONTAS_PAGAR_ABERTOS[[#This Row],[SIGLA_MOEDA]]="US$",Tabela_padrão__GM_CONTAS_PAGAR_ABERTOS[[#This Row],[VALOR_DOCUM]]*$D$4,Tabela_padrão__GM_CONTAS_PAGAR_ABERTOS[[#This Row],[SALDO_CONVERTIDO]])</f>
        <v>284245.71000000002</v>
      </c>
      <c r="P28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4" t="s">
        <v>62</v>
      </c>
      <c r="R2824" t="s">
        <v>1224</v>
      </c>
      <c r="S2824" s="1">
        <v>42557</v>
      </c>
      <c r="T2824" t="s">
        <v>1225</v>
      </c>
      <c r="U2824" s="3">
        <v>2.4397000000000002</v>
      </c>
      <c r="V2824" s="2">
        <f>Tabela_padrão__GM_CONTAS_PAGAR_ABERTOS[[#This Row],[PTAX DESEMB]]*Tabela_padrão__GM_CONTAS_PAGAR_ABERTOS[[#This Row],[VALOR_DOCUM]]</f>
        <v>693474.25868700014</v>
      </c>
    </row>
    <row r="2825" spans="1:22" hidden="1" x14ac:dyDescent="0.2">
      <c r="A2825" t="s">
        <v>17</v>
      </c>
      <c r="B2825" t="s">
        <v>18</v>
      </c>
      <c r="C2825" s="1">
        <v>42138</v>
      </c>
      <c r="D2825" t="s">
        <v>60</v>
      </c>
      <c r="E2825">
        <v>19105002</v>
      </c>
      <c r="F2825" t="s">
        <v>296</v>
      </c>
      <c r="G2825" s="4">
        <v>43966</v>
      </c>
      <c r="H2825" t="s">
        <v>21</v>
      </c>
      <c r="I2825" s="2">
        <v>762008.24</v>
      </c>
      <c r="K2825" s="2">
        <v>762008.24</v>
      </c>
      <c r="L2825" s="3">
        <v>1</v>
      </c>
      <c r="M2825" s="2">
        <v>762008.24</v>
      </c>
      <c r="N2825" s="3">
        <f t="array" ref="N2825">$D$4</f>
        <v>3.55</v>
      </c>
      <c r="O2825" s="2">
        <f t="array" ref="O2825">IF(Tabela_padrão__GM_CONTAS_PAGAR_ABERTOS[[#This Row],[SIGLA_MOEDA]]="US$",Tabela_padrão__GM_CONTAS_PAGAR_ABERTOS[[#This Row],[VALOR_DOCUM]]*$D$4,Tabela_padrão__GM_CONTAS_PAGAR_ABERTOS[[#This Row],[SALDO_CONVERTIDO]])</f>
        <v>762008.24</v>
      </c>
      <c r="P28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5" t="s">
        <v>62</v>
      </c>
      <c r="R2825" t="s">
        <v>297</v>
      </c>
      <c r="S2825" s="1">
        <v>42557</v>
      </c>
      <c r="T2825" t="s">
        <v>1299</v>
      </c>
      <c r="U2825" s="3">
        <v>3.0103</v>
      </c>
      <c r="V2825" s="2">
        <f>Tabela_padrão__GM_CONTAS_PAGAR_ABERTOS[[#This Row],[PTAX DESEMB]]*Tabela_padrão__GM_CONTAS_PAGAR_ABERTOS[[#This Row],[VALOR_DOCUM]]</f>
        <v>2293873.4048719998</v>
      </c>
    </row>
    <row r="2826" spans="1:22" hidden="1" x14ac:dyDescent="0.2">
      <c r="A2826" t="s">
        <v>17</v>
      </c>
      <c r="B2826" t="s">
        <v>18</v>
      </c>
      <c r="C2826" s="1">
        <v>41348</v>
      </c>
      <c r="D2826" t="s">
        <v>72</v>
      </c>
      <c r="E2826">
        <v>13140001</v>
      </c>
      <c r="F2826" t="s">
        <v>199</v>
      </c>
      <c r="G2826" s="4">
        <v>43966</v>
      </c>
      <c r="H2826" t="s">
        <v>21</v>
      </c>
      <c r="I2826" s="2">
        <v>10295.879999999999</v>
      </c>
      <c r="K2826" s="2">
        <v>10295.879999999999</v>
      </c>
      <c r="L2826" s="3">
        <v>1</v>
      </c>
      <c r="M2826" s="2">
        <v>10295.879999999999</v>
      </c>
      <c r="N2826" s="3">
        <f t="array" ref="N2826">$D$4</f>
        <v>3.55</v>
      </c>
      <c r="O2826" s="2">
        <f t="array" ref="O2826">IF(Tabela_padrão__GM_CONTAS_PAGAR_ABERTOS[[#This Row],[SIGLA_MOEDA]]="US$",Tabela_padrão__GM_CONTAS_PAGAR_ABERTOS[[#This Row],[VALOR_DOCUM]]*$D$4,Tabela_padrão__GM_CONTAS_PAGAR_ABERTOS[[#This Row],[SALDO_CONVERTIDO]])</f>
        <v>10295.879999999999</v>
      </c>
      <c r="P28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6" t="s">
        <v>47</v>
      </c>
      <c r="R2826" t="s">
        <v>200</v>
      </c>
      <c r="S2826" s="1">
        <v>42557</v>
      </c>
      <c r="T2826" t="s">
        <v>1987</v>
      </c>
      <c r="U2826" s="3">
        <v>1.9676</v>
      </c>
      <c r="V2826" s="2">
        <f>Tabela_padrão__GM_CONTAS_PAGAR_ABERTOS[[#This Row],[PTAX DESEMB]]*Tabela_padrão__GM_CONTAS_PAGAR_ABERTOS[[#This Row],[VALOR_DOCUM]]</f>
        <v>20258.173488</v>
      </c>
    </row>
    <row r="2827" spans="1:22" hidden="1" x14ac:dyDescent="0.2">
      <c r="A2827" t="s">
        <v>17</v>
      </c>
      <c r="B2827" t="s">
        <v>18</v>
      </c>
      <c r="C2827" s="1">
        <v>42109</v>
      </c>
      <c r="D2827" t="s">
        <v>60</v>
      </c>
      <c r="E2827">
        <v>19105002</v>
      </c>
      <c r="F2827" t="s">
        <v>1288</v>
      </c>
      <c r="G2827" s="4">
        <v>43966</v>
      </c>
      <c r="H2827" t="s">
        <v>21</v>
      </c>
      <c r="I2827" s="2">
        <v>258428.57</v>
      </c>
      <c r="K2827" s="2">
        <v>258428.57</v>
      </c>
      <c r="L2827" s="3">
        <v>1</v>
      </c>
      <c r="M2827" s="2">
        <v>258428.57</v>
      </c>
      <c r="N2827" s="3">
        <f t="array" ref="N2827">$D$4</f>
        <v>3.55</v>
      </c>
      <c r="O2827" s="2">
        <f t="array" ref="O2827">IF(Tabela_padrão__GM_CONTAS_PAGAR_ABERTOS[[#This Row],[SIGLA_MOEDA]]="US$",Tabela_padrão__GM_CONTAS_PAGAR_ABERTOS[[#This Row],[VALOR_DOCUM]]*$D$4,Tabela_padrão__GM_CONTAS_PAGAR_ABERTOS[[#This Row],[SALDO_CONVERTIDO]])</f>
        <v>258428.57</v>
      </c>
      <c r="P28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7" t="s">
        <v>62</v>
      </c>
      <c r="R2827" t="s">
        <v>1289</v>
      </c>
      <c r="S2827" s="1">
        <v>42557</v>
      </c>
      <c r="T2827" t="s">
        <v>2102</v>
      </c>
      <c r="U2827" s="3">
        <v>3.0880000000000001</v>
      </c>
      <c r="V2827" s="2">
        <f>Tabela_padrão__GM_CONTAS_PAGAR_ABERTOS[[#This Row],[PTAX DESEMB]]*Tabela_padrão__GM_CONTAS_PAGAR_ABERTOS[[#This Row],[VALOR_DOCUM]]</f>
        <v>798027.42416000005</v>
      </c>
    </row>
    <row r="2828" spans="1:22" hidden="1" x14ac:dyDescent="0.2">
      <c r="A2828" t="s">
        <v>17</v>
      </c>
      <c r="B2828" t="s">
        <v>18</v>
      </c>
      <c r="C2828" s="1">
        <v>42150</v>
      </c>
      <c r="D2828" t="s">
        <v>60</v>
      </c>
      <c r="E2828">
        <v>19105002</v>
      </c>
      <c r="F2828" t="s">
        <v>315</v>
      </c>
      <c r="G2828" s="4">
        <v>43966</v>
      </c>
      <c r="H2828" t="s">
        <v>21</v>
      </c>
      <c r="I2828" s="2">
        <v>317850</v>
      </c>
      <c r="K2828" s="2">
        <v>317850</v>
      </c>
      <c r="L2828" s="3">
        <v>1</v>
      </c>
      <c r="M2828" s="2">
        <v>317850</v>
      </c>
      <c r="N2828" s="3">
        <f t="array" ref="N2828">$D$4</f>
        <v>3.55</v>
      </c>
      <c r="O2828" s="2">
        <f t="array" ref="O2828">IF(Tabela_padrão__GM_CONTAS_PAGAR_ABERTOS[[#This Row],[SIGLA_MOEDA]]="US$",Tabela_padrão__GM_CONTAS_PAGAR_ABERTOS[[#This Row],[VALOR_DOCUM]]*$D$4,Tabela_padrão__GM_CONTAS_PAGAR_ABERTOS[[#This Row],[SALDO_CONVERTIDO]])</f>
        <v>317850</v>
      </c>
      <c r="P28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8" t="s">
        <v>62</v>
      </c>
      <c r="R2828" t="s">
        <v>316</v>
      </c>
      <c r="S2828" s="1">
        <v>42557</v>
      </c>
      <c r="T2828" t="s">
        <v>2116</v>
      </c>
      <c r="U2828" s="3">
        <v>3.1212</v>
      </c>
      <c r="V2828" s="2">
        <f>Tabela_padrão__GM_CONTAS_PAGAR_ABERTOS[[#This Row],[PTAX DESEMB]]*Tabela_padrão__GM_CONTAS_PAGAR_ABERTOS[[#This Row],[VALOR_DOCUM]]</f>
        <v>992073.42</v>
      </c>
    </row>
    <row r="2829" spans="1:22" hidden="1" x14ac:dyDescent="0.2">
      <c r="A2829" t="s">
        <v>17</v>
      </c>
      <c r="B2829" t="s">
        <v>18</v>
      </c>
      <c r="C2829" s="1">
        <v>41348</v>
      </c>
      <c r="D2829" t="s">
        <v>72</v>
      </c>
      <c r="E2829">
        <v>19105002</v>
      </c>
      <c r="F2829" t="s">
        <v>199</v>
      </c>
      <c r="G2829" s="4">
        <v>43966</v>
      </c>
      <c r="H2829" t="s">
        <v>21</v>
      </c>
      <c r="I2829" s="2">
        <v>405000</v>
      </c>
      <c r="K2829" s="2">
        <v>405000</v>
      </c>
      <c r="L2829" s="3">
        <v>1</v>
      </c>
      <c r="M2829" s="2">
        <v>405000</v>
      </c>
      <c r="N2829" s="3">
        <f t="array" ref="N2829">$D$4</f>
        <v>3.55</v>
      </c>
      <c r="O2829" s="2">
        <f t="array" ref="O2829">IF(Tabela_padrão__GM_CONTAS_PAGAR_ABERTOS[[#This Row],[SIGLA_MOEDA]]="US$",Tabela_padrão__GM_CONTAS_PAGAR_ABERTOS[[#This Row],[VALOR_DOCUM]]*$D$4,Tabela_padrão__GM_CONTAS_PAGAR_ABERTOS[[#This Row],[SALDO_CONVERTIDO]])</f>
        <v>405000</v>
      </c>
      <c r="P28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29" t="s">
        <v>196</v>
      </c>
      <c r="R2829" t="s">
        <v>200</v>
      </c>
      <c r="S2829" s="1">
        <v>42557</v>
      </c>
      <c r="T2829" t="s">
        <v>2771</v>
      </c>
      <c r="U2829" s="3">
        <v>1.9676</v>
      </c>
      <c r="V2829" s="2">
        <f>Tabela_padrão__GM_CONTAS_PAGAR_ABERTOS[[#This Row],[PTAX DESEMB]]*Tabela_padrão__GM_CONTAS_PAGAR_ABERTOS[[#This Row],[VALOR_DOCUM]]</f>
        <v>796878</v>
      </c>
    </row>
    <row r="2830" spans="1:22" hidden="1" x14ac:dyDescent="0.2">
      <c r="A2830" t="s">
        <v>17</v>
      </c>
      <c r="B2830" t="s">
        <v>18</v>
      </c>
      <c r="C2830" s="1">
        <v>41669</v>
      </c>
      <c r="D2830" t="s">
        <v>60</v>
      </c>
      <c r="E2830">
        <v>13140001</v>
      </c>
      <c r="F2830" t="s">
        <v>1223</v>
      </c>
      <c r="G2830" s="4">
        <v>43966</v>
      </c>
      <c r="H2830" t="s">
        <v>21</v>
      </c>
      <c r="I2830" s="2">
        <v>20234.650000000001</v>
      </c>
      <c r="K2830" s="2">
        <v>20234.650000000001</v>
      </c>
      <c r="L2830" s="3">
        <v>1</v>
      </c>
      <c r="M2830" s="2">
        <v>20234.650000000001</v>
      </c>
      <c r="N2830" s="3">
        <f t="array" ref="N2830">$D$4</f>
        <v>3.55</v>
      </c>
      <c r="O2830" s="2">
        <f t="array" ref="O2830">IF(Tabela_padrão__GM_CONTAS_PAGAR_ABERTOS[[#This Row],[SIGLA_MOEDA]]="US$",Tabela_padrão__GM_CONTAS_PAGAR_ABERTOS[[#This Row],[VALOR_DOCUM]]*$D$4,Tabela_padrão__GM_CONTAS_PAGAR_ABERTOS[[#This Row],[SALDO_CONVERTIDO]])</f>
        <v>20234.650000000001</v>
      </c>
      <c r="P28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0" t="s">
        <v>47</v>
      </c>
      <c r="R2830" t="s">
        <v>1224</v>
      </c>
      <c r="S2830" s="1">
        <v>42557</v>
      </c>
      <c r="T2830" t="s">
        <v>2775</v>
      </c>
      <c r="U2830" s="3">
        <v>2.4397000000000002</v>
      </c>
      <c r="V2830" s="2">
        <f>Tabela_padrão__GM_CONTAS_PAGAR_ABERTOS[[#This Row],[PTAX DESEMB]]*Tabela_padrão__GM_CONTAS_PAGAR_ABERTOS[[#This Row],[VALOR_DOCUM]]</f>
        <v>49366.475605000007</v>
      </c>
    </row>
    <row r="2831" spans="1:22" hidden="1" x14ac:dyDescent="0.2">
      <c r="A2831" t="s">
        <v>17</v>
      </c>
      <c r="B2831" t="s">
        <v>25</v>
      </c>
      <c r="C2831" s="1">
        <v>41865</v>
      </c>
      <c r="D2831" t="s">
        <v>60</v>
      </c>
      <c r="E2831">
        <v>19105002</v>
      </c>
      <c r="F2831" t="s">
        <v>241</v>
      </c>
      <c r="G2831" s="4">
        <v>43966</v>
      </c>
      <c r="H2831" t="s">
        <v>21</v>
      </c>
      <c r="I2831" s="2">
        <v>752234.99</v>
      </c>
      <c r="J2831">
        <v>239062.5</v>
      </c>
      <c r="K2831" s="2">
        <v>513172.49</v>
      </c>
      <c r="L2831" s="3">
        <v>1</v>
      </c>
      <c r="M2831" s="2">
        <v>513172.49</v>
      </c>
      <c r="N2831" s="3">
        <f t="array" ref="N2831">$D$4</f>
        <v>3.55</v>
      </c>
      <c r="O2831" s="2">
        <f t="array" ref="O2831">IF(Tabela_padrão__GM_CONTAS_PAGAR_ABERTOS[[#This Row],[SIGLA_MOEDA]]="US$",Tabela_padrão__GM_CONTAS_PAGAR_ABERTOS[[#This Row],[VALOR_DOCUM]]*$D$4,Tabela_padrão__GM_CONTAS_PAGAR_ABERTOS[[#This Row],[SALDO_CONVERTIDO]])</f>
        <v>513172.49</v>
      </c>
      <c r="P28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1" t="s">
        <v>62</v>
      </c>
      <c r="R2831" t="s">
        <v>242</v>
      </c>
      <c r="S2831" s="1">
        <v>42557</v>
      </c>
      <c r="T2831" t="s">
        <v>2811</v>
      </c>
      <c r="U2831" s="3">
        <v>2.2692000000000001</v>
      </c>
      <c r="V2831" s="2">
        <f>Tabela_padrão__GM_CONTAS_PAGAR_ABERTOS[[#This Row],[PTAX DESEMB]]*Tabela_padrão__GM_CONTAS_PAGAR_ABERTOS[[#This Row],[VALOR_DOCUM]]</f>
        <v>1706971.639308</v>
      </c>
    </row>
    <row r="2832" spans="1:22" hidden="1" x14ac:dyDescent="0.2">
      <c r="A2832" t="s">
        <v>17</v>
      </c>
      <c r="B2832" t="s">
        <v>25</v>
      </c>
      <c r="C2832" s="1">
        <v>41865</v>
      </c>
      <c r="D2832" t="s">
        <v>60</v>
      </c>
      <c r="E2832">
        <v>13140001</v>
      </c>
      <c r="F2832" t="s">
        <v>241</v>
      </c>
      <c r="G2832" s="4">
        <v>43966</v>
      </c>
      <c r="H2832" t="s">
        <v>21</v>
      </c>
      <c r="I2832" s="2">
        <v>62603.23</v>
      </c>
      <c r="K2832" s="2">
        <v>62603.23</v>
      </c>
      <c r="L2832" s="3">
        <v>1</v>
      </c>
      <c r="M2832" s="2">
        <v>62603.23</v>
      </c>
      <c r="N2832" s="3">
        <f t="array" ref="N2832">$D$4</f>
        <v>3.55</v>
      </c>
      <c r="O2832" s="2">
        <f t="array" ref="O2832">IF(Tabela_padrão__GM_CONTAS_PAGAR_ABERTOS[[#This Row],[SIGLA_MOEDA]]="US$",Tabela_padrão__GM_CONTAS_PAGAR_ABERTOS[[#This Row],[VALOR_DOCUM]]*$D$4,Tabela_padrão__GM_CONTAS_PAGAR_ABERTOS[[#This Row],[SALDO_CONVERTIDO]])</f>
        <v>62603.23</v>
      </c>
      <c r="P28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2" t="s">
        <v>47</v>
      </c>
      <c r="R2832" t="s">
        <v>242</v>
      </c>
      <c r="S2832" s="1">
        <v>42557</v>
      </c>
      <c r="T2832" t="s">
        <v>2812</v>
      </c>
      <c r="U2832" s="3">
        <v>2.2692000000000001</v>
      </c>
      <c r="V2832" s="2">
        <f>Tabela_padrão__GM_CONTAS_PAGAR_ABERTOS[[#This Row],[PTAX DESEMB]]*Tabela_padrão__GM_CONTAS_PAGAR_ABERTOS[[#This Row],[VALOR_DOCUM]]</f>
        <v>142059.24951600001</v>
      </c>
    </row>
    <row r="2833" spans="1:22" hidden="1" x14ac:dyDescent="0.2">
      <c r="A2833" t="s">
        <v>17</v>
      </c>
      <c r="B2833" t="s">
        <v>18</v>
      </c>
      <c r="C2833" s="1">
        <v>41151</v>
      </c>
      <c r="D2833" t="s">
        <v>72</v>
      </c>
      <c r="E2833">
        <v>19105002</v>
      </c>
      <c r="F2833" t="s">
        <v>73</v>
      </c>
      <c r="G2833" s="4">
        <v>43966</v>
      </c>
      <c r="H2833" t="s">
        <v>21</v>
      </c>
      <c r="I2833" s="2">
        <v>415125</v>
      </c>
      <c r="K2833" s="2">
        <v>415125</v>
      </c>
      <c r="L2833" s="3">
        <v>1</v>
      </c>
      <c r="M2833" s="2">
        <v>415125</v>
      </c>
      <c r="N2833" s="3">
        <f t="array" ref="N2833">$D$4</f>
        <v>3.55</v>
      </c>
      <c r="O2833" s="2">
        <f t="array" ref="O2833">IF(Tabela_padrão__GM_CONTAS_PAGAR_ABERTOS[[#This Row],[SIGLA_MOEDA]]="US$",Tabela_padrão__GM_CONTAS_PAGAR_ABERTOS[[#This Row],[VALOR_DOCUM]]*$D$4,Tabela_padrão__GM_CONTAS_PAGAR_ABERTOS[[#This Row],[SALDO_CONVERTIDO]])</f>
        <v>415125</v>
      </c>
      <c r="P28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3" t="s">
        <v>196</v>
      </c>
      <c r="R2833" t="s">
        <v>1137</v>
      </c>
      <c r="S2833" s="1">
        <v>42557</v>
      </c>
      <c r="T2833" t="s">
        <v>3425</v>
      </c>
      <c r="U2833" s="3">
        <v>2.0508999999999999</v>
      </c>
      <c r="V2833" s="2">
        <f>Tabela_padrão__GM_CONTAS_PAGAR_ABERTOS[[#This Row],[PTAX DESEMB]]*Tabela_padrão__GM_CONTAS_PAGAR_ABERTOS[[#This Row],[VALOR_DOCUM]]</f>
        <v>851379.86249999993</v>
      </c>
    </row>
    <row r="2834" spans="1:22" hidden="1" x14ac:dyDescent="0.2">
      <c r="A2834" t="s">
        <v>17</v>
      </c>
      <c r="B2834" t="s">
        <v>18</v>
      </c>
      <c r="C2834" s="1">
        <v>41355</v>
      </c>
      <c r="D2834" t="s">
        <v>60</v>
      </c>
      <c r="E2834">
        <v>13140001</v>
      </c>
      <c r="F2834" t="s">
        <v>61</v>
      </c>
      <c r="G2834" s="4">
        <v>43966</v>
      </c>
      <c r="H2834" t="s">
        <v>21</v>
      </c>
      <c r="I2834" s="2">
        <v>2941.68</v>
      </c>
      <c r="K2834" s="2">
        <v>2941.68</v>
      </c>
      <c r="L2834" s="3">
        <v>1</v>
      </c>
      <c r="M2834" s="2">
        <v>2941.68</v>
      </c>
      <c r="N2834" s="3">
        <f t="array" ref="N2834">$D$4</f>
        <v>3.55</v>
      </c>
      <c r="O2834" s="2">
        <f t="array" ref="O2834">IF(Tabela_padrão__GM_CONTAS_PAGAR_ABERTOS[[#This Row],[SIGLA_MOEDA]]="US$",Tabela_padrão__GM_CONTAS_PAGAR_ABERTOS[[#This Row],[VALOR_DOCUM]]*$D$4,Tabela_padrão__GM_CONTAS_PAGAR_ABERTOS[[#This Row],[SALDO_CONVERTIDO]])</f>
        <v>2941.68</v>
      </c>
      <c r="P28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4" t="s">
        <v>47</v>
      </c>
      <c r="R2834" t="s">
        <v>63</v>
      </c>
      <c r="S2834" s="1">
        <v>42557</v>
      </c>
      <c r="T2834" t="s">
        <v>3478</v>
      </c>
      <c r="U2834" s="3">
        <v>1.9931000000000001</v>
      </c>
      <c r="V2834" s="2">
        <f>Tabela_padrão__GM_CONTAS_PAGAR_ABERTOS[[#This Row],[PTAX DESEMB]]*Tabela_padrão__GM_CONTAS_PAGAR_ABERTOS[[#This Row],[VALOR_DOCUM]]</f>
        <v>5863.0624079999998</v>
      </c>
    </row>
    <row r="2835" spans="1:22" hidden="1" x14ac:dyDescent="0.2">
      <c r="A2835" t="s">
        <v>17</v>
      </c>
      <c r="B2835" t="s">
        <v>18</v>
      </c>
      <c r="C2835" s="1">
        <v>42109</v>
      </c>
      <c r="D2835" t="s">
        <v>60</v>
      </c>
      <c r="E2835">
        <v>13140001</v>
      </c>
      <c r="F2835" t="s">
        <v>1288</v>
      </c>
      <c r="G2835" s="4">
        <v>43966</v>
      </c>
      <c r="H2835" t="s">
        <v>21</v>
      </c>
      <c r="I2835" s="2">
        <v>17204.349999999999</v>
      </c>
      <c r="K2835" s="2">
        <v>17204.349999999999</v>
      </c>
      <c r="L2835" s="3">
        <v>1</v>
      </c>
      <c r="M2835" s="2">
        <v>17204.349999999999</v>
      </c>
      <c r="N2835" s="3">
        <f t="array" ref="N2835">$D$4</f>
        <v>3.55</v>
      </c>
      <c r="O2835" s="2">
        <f t="array" ref="O2835">IF(Tabela_padrão__GM_CONTAS_PAGAR_ABERTOS[[#This Row],[SIGLA_MOEDA]]="US$",Tabela_padrão__GM_CONTAS_PAGAR_ABERTOS[[#This Row],[VALOR_DOCUM]]*$D$4,Tabela_padrão__GM_CONTAS_PAGAR_ABERTOS[[#This Row],[SALDO_CONVERTIDO]])</f>
        <v>17204.349999999999</v>
      </c>
      <c r="P28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5" t="s">
        <v>47</v>
      </c>
      <c r="R2835" t="s">
        <v>1289</v>
      </c>
      <c r="S2835" s="1">
        <v>42557</v>
      </c>
      <c r="T2835" t="s">
        <v>4962</v>
      </c>
      <c r="U2835" s="3">
        <v>3.0880000000000001</v>
      </c>
      <c r="V2835" s="2">
        <f>Tabela_padrão__GM_CONTAS_PAGAR_ABERTOS[[#This Row],[PTAX DESEMB]]*Tabela_padrão__GM_CONTAS_PAGAR_ABERTOS[[#This Row],[VALOR_DOCUM]]</f>
        <v>53127.032799999994</v>
      </c>
    </row>
    <row r="2836" spans="1:22" hidden="1" x14ac:dyDescent="0.2">
      <c r="A2836" t="s">
        <v>17</v>
      </c>
      <c r="B2836" t="s">
        <v>18</v>
      </c>
      <c r="C2836" s="1">
        <v>42138</v>
      </c>
      <c r="D2836" t="s">
        <v>60</v>
      </c>
      <c r="E2836">
        <v>13140001</v>
      </c>
      <c r="F2836" t="s">
        <v>296</v>
      </c>
      <c r="G2836" s="4">
        <v>43966</v>
      </c>
      <c r="H2836" t="s">
        <v>21</v>
      </c>
      <c r="I2836" s="2">
        <v>50729.14</v>
      </c>
      <c r="K2836" s="2">
        <v>50729.14</v>
      </c>
      <c r="L2836" s="3">
        <v>1</v>
      </c>
      <c r="M2836" s="2">
        <v>50729.14</v>
      </c>
      <c r="N2836" s="3">
        <f t="array" ref="N2836">$D$4</f>
        <v>3.55</v>
      </c>
      <c r="O2836" s="2">
        <f t="array" ref="O2836">IF(Tabela_padrão__GM_CONTAS_PAGAR_ABERTOS[[#This Row],[SIGLA_MOEDA]]="US$",Tabela_padrão__GM_CONTAS_PAGAR_ABERTOS[[#This Row],[VALOR_DOCUM]]*$D$4,Tabela_padrão__GM_CONTAS_PAGAR_ABERTOS[[#This Row],[SALDO_CONVERTIDO]])</f>
        <v>50729.14</v>
      </c>
      <c r="P28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6" t="s">
        <v>47</v>
      </c>
      <c r="R2836" t="s">
        <v>297</v>
      </c>
      <c r="S2836" s="1">
        <v>42557</v>
      </c>
      <c r="T2836" t="s">
        <v>5658</v>
      </c>
      <c r="U2836" s="3">
        <v>3.0103</v>
      </c>
      <c r="V2836" s="2">
        <f>Tabela_padrão__GM_CONTAS_PAGAR_ABERTOS[[#This Row],[PTAX DESEMB]]*Tabela_padrão__GM_CONTAS_PAGAR_ABERTOS[[#This Row],[VALOR_DOCUM]]</f>
        <v>152709.930142</v>
      </c>
    </row>
    <row r="2837" spans="1:22" hidden="1" x14ac:dyDescent="0.2">
      <c r="A2837" t="s">
        <v>17</v>
      </c>
      <c r="B2837" t="s">
        <v>18</v>
      </c>
      <c r="C2837" s="1">
        <v>42138</v>
      </c>
      <c r="D2837" t="s">
        <v>60</v>
      </c>
      <c r="E2837">
        <v>19105002</v>
      </c>
      <c r="F2837" t="s">
        <v>302</v>
      </c>
      <c r="G2837" s="4">
        <v>43966</v>
      </c>
      <c r="H2837" t="s">
        <v>21</v>
      </c>
      <c r="I2837" s="2">
        <v>267600</v>
      </c>
      <c r="K2837" s="2">
        <v>267600</v>
      </c>
      <c r="L2837" s="3">
        <v>1</v>
      </c>
      <c r="M2837" s="2">
        <v>267600</v>
      </c>
      <c r="N2837" s="3">
        <f t="array" ref="N2837">$D$4</f>
        <v>3.55</v>
      </c>
      <c r="O2837" s="2">
        <f t="array" ref="O2837">IF(Tabela_padrão__GM_CONTAS_PAGAR_ABERTOS[[#This Row],[SIGLA_MOEDA]]="US$",Tabela_padrão__GM_CONTAS_PAGAR_ABERTOS[[#This Row],[VALOR_DOCUM]]*$D$4,Tabela_padrão__GM_CONTAS_PAGAR_ABERTOS[[#This Row],[SALDO_CONVERTIDO]])</f>
        <v>267600</v>
      </c>
      <c r="P28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7" t="s">
        <v>62</v>
      </c>
      <c r="R2837" t="s">
        <v>303</v>
      </c>
      <c r="S2837" s="1">
        <v>42557</v>
      </c>
      <c r="T2837" t="s">
        <v>5660</v>
      </c>
      <c r="U2837" s="3">
        <v>3.0103</v>
      </c>
      <c r="V2837" s="2">
        <f>Tabela_padrão__GM_CONTAS_PAGAR_ABERTOS[[#This Row],[PTAX DESEMB]]*Tabela_padrão__GM_CONTAS_PAGAR_ABERTOS[[#This Row],[VALOR_DOCUM]]</f>
        <v>805556.28</v>
      </c>
    </row>
    <row r="2838" spans="1:22" hidden="1" x14ac:dyDescent="0.2">
      <c r="A2838" t="s">
        <v>17</v>
      </c>
      <c r="B2838" t="s">
        <v>25</v>
      </c>
      <c r="C2838" s="1">
        <v>41893</v>
      </c>
      <c r="D2838" t="s">
        <v>19</v>
      </c>
      <c r="E2838">
        <v>19105002</v>
      </c>
      <c r="F2838" t="s">
        <v>2070</v>
      </c>
      <c r="G2838" s="4">
        <v>43997</v>
      </c>
      <c r="H2838" t="s">
        <v>21</v>
      </c>
      <c r="I2838" s="2">
        <v>47812.5</v>
      </c>
      <c r="K2838" s="2">
        <v>47812.5</v>
      </c>
      <c r="L2838" s="3">
        <v>1</v>
      </c>
      <c r="M2838" s="2">
        <v>47812.5</v>
      </c>
      <c r="N2838" s="3">
        <f t="array" ref="N2838">$D$4</f>
        <v>3.55</v>
      </c>
      <c r="O2838" s="2">
        <f t="array" ref="O2838">IF(Tabela_padrão__GM_CONTAS_PAGAR_ABERTOS[[#This Row],[SIGLA_MOEDA]]="US$",Tabela_padrão__GM_CONTAS_PAGAR_ABERTOS[[#This Row],[VALOR_DOCUM]]*$D$4,Tabela_padrão__GM_CONTAS_PAGAR_ABERTOS[[#This Row],[SALDO_CONVERTIDO]])</f>
        <v>47812.5</v>
      </c>
      <c r="P28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38" t="s">
        <v>22</v>
      </c>
      <c r="R2838" t="s">
        <v>2071</v>
      </c>
      <c r="S2838" s="1">
        <v>42557</v>
      </c>
      <c r="T2838" t="s">
        <v>2073</v>
      </c>
      <c r="U2838" s="3">
        <v>2.2967</v>
      </c>
      <c r="V2838" s="2">
        <f>Tabela_padrão__GM_CONTAS_PAGAR_ABERTOS[[#This Row],[PTAX DESEMB]]*Tabela_padrão__GM_CONTAS_PAGAR_ABERTOS[[#This Row],[VALOR_DOCUM]]</f>
        <v>109810.96875</v>
      </c>
    </row>
    <row r="2839" spans="1:22" hidden="1" x14ac:dyDescent="0.2">
      <c r="A2839" t="s">
        <v>17</v>
      </c>
      <c r="B2839" t="s">
        <v>18</v>
      </c>
      <c r="C2839" s="1">
        <v>42214</v>
      </c>
      <c r="D2839" t="s">
        <v>263</v>
      </c>
      <c r="E2839">
        <v>13140003</v>
      </c>
      <c r="F2839" t="s">
        <v>344</v>
      </c>
      <c r="G2839" s="4">
        <v>43997</v>
      </c>
      <c r="H2839" t="s">
        <v>66</v>
      </c>
      <c r="I2839" s="2">
        <v>330750</v>
      </c>
      <c r="K2839" s="2">
        <v>330750</v>
      </c>
      <c r="L2839" s="3">
        <v>3.2904</v>
      </c>
      <c r="M2839" s="2">
        <v>1088299.8</v>
      </c>
      <c r="N2839" s="3">
        <f t="array" ref="N2839">$D$4</f>
        <v>3.55</v>
      </c>
      <c r="O2839" s="2">
        <f t="array" ref="O2839">IF(Tabela_padrão__GM_CONTAS_PAGAR_ABERTOS[[#This Row],[SIGLA_MOEDA]]="US$",Tabela_padrão__GM_CONTAS_PAGAR_ABERTOS[[#This Row],[VALOR_DOCUM]]*$D$4,Tabela_padrão__GM_CONTAS_PAGAR_ABERTOS[[#This Row],[SALDO_CONVERTIDO]])</f>
        <v>1174162.5</v>
      </c>
      <c r="P2839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839" t="s">
        <v>268</v>
      </c>
      <c r="R2839" t="s">
        <v>345</v>
      </c>
      <c r="S2839" s="1">
        <v>42557</v>
      </c>
      <c r="T2839" t="s">
        <v>2137</v>
      </c>
      <c r="U2839" s="3">
        <v>3.3815</v>
      </c>
      <c r="V2839" s="2">
        <f>Tabela_padrão__GM_CONTAS_PAGAR_ABERTOS[[#This Row],[PTAX DESEMB]]*Tabela_padrão__GM_CONTAS_PAGAR_ABERTOS[[#This Row],[VALOR_DOCUM]]</f>
        <v>1118431.125</v>
      </c>
    </row>
    <row r="2840" spans="1:22" hidden="1" x14ac:dyDescent="0.2">
      <c r="A2840" t="s">
        <v>262</v>
      </c>
      <c r="B2840" t="s">
        <v>18</v>
      </c>
      <c r="C2840" s="1">
        <v>42023</v>
      </c>
      <c r="D2840" t="s">
        <v>263</v>
      </c>
      <c r="E2840">
        <v>13140003</v>
      </c>
      <c r="F2840" t="s">
        <v>264</v>
      </c>
      <c r="G2840" s="4">
        <v>43997</v>
      </c>
      <c r="H2840" t="s">
        <v>66</v>
      </c>
      <c r="I2840" s="2">
        <v>333593.75</v>
      </c>
      <c r="K2840" s="2">
        <v>333593.75</v>
      </c>
      <c r="L2840" s="3">
        <v>3.2904</v>
      </c>
      <c r="M2840" s="2">
        <v>1097656.875</v>
      </c>
      <c r="N2840" s="3">
        <f t="array" ref="N2840">$D$4</f>
        <v>3.55</v>
      </c>
      <c r="O2840" s="2">
        <f t="array" ref="O2840">IF(Tabela_padrão__GM_CONTAS_PAGAR_ABERTOS[[#This Row],[SIGLA_MOEDA]]="US$",Tabela_padrão__GM_CONTAS_PAGAR_ABERTOS[[#This Row],[VALOR_DOCUM]]*$D$4,Tabela_padrão__GM_CONTAS_PAGAR_ABERTOS[[#This Row],[SALDO_CONVERTIDO]])</f>
        <v>1184257.8125</v>
      </c>
      <c r="P2840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40" t="s">
        <v>268</v>
      </c>
      <c r="R2840" t="s">
        <v>266</v>
      </c>
      <c r="S2840" s="1">
        <v>42557</v>
      </c>
      <c r="T2840" t="s">
        <v>2821</v>
      </c>
      <c r="U2840" s="3">
        <v>2.6193</v>
      </c>
      <c r="V2840" s="2">
        <f>Tabela_padrão__GM_CONTAS_PAGAR_ABERTOS[[#This Row],[PTAX DESEMB]]*Tabela_padrão__GM_CONTAS_PAGAR_ABERTOS[[#This Row],[VALOR_DOCUM]]</f>
        <v>873782.109375</v>
      </c>
    </row>
    <row r="2841" spans="1:22" hidden="1" x14ac:dyDescent="0.2">
      <c r="A2841" t="s">
        <v>17</v>
      </c>
      <c r="B2841" t="s">
        <v>18</v>
      </c>
      <c r="C2841" s="1">
        <v>42283</v>
      </c>
      <c r="D2841" t="s">
        <v>263</v>
      </c>
      <c r="E2841">
        <v>13140003</v>
      </c>
      <c r="F2841" t="s">
        <v>372</v>
      </c>
      <c r="G2841" s="4">
        <v>43997</v>
      </c>
      <c r="H2841" t="s">
        <v>66</v>
      </c>
      <c r="I2841" s="2">
        <v>110250</v>
      </c>
      <c r="K2841" s="2">
        <v>110250</v>
      </c>
      <c r="L2841" s="3">
        <v>3.2904</v>
      </c>
      <c r="M2841" s="2">
        <v>362766.6</v>
      </c>
      <c r="N2841" s="3">
        <f t="array" ref="N2841">$D$4</f>
        <v>3.55</v>
      </c>
      <c r="O2841" s="2">
        <f t="array" ref="O2841">IF(Tabela_padrão__GM_CONTAS_PAGAR_ABERTOS[[#This Row],[SIGLA_MOEDA]]="US$",Tabela_padrão__GM_CONTAS_PAGAR_ABERTOS[[#This Row],[VALOR_DOCUM]]*$D$4,Tabela_padrão__GM_CONTAS_PAGAR_ABERTOS[[#This Row],[SALDO_CONVERTIDO]])</f>
        <v>391387.5</v>
      </c>
      <c r="P2841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841" t="s">
        <v>268</v>
      </c>
      <c r="R2841" t="s">
        <v>373</v>
      </c>
      <c r="S2841" s="1">
        <v>42557</v>
      </c>
      <c r="T2841" t="s">
        <v>2883</v>
      </c>
      <c r="U2841" s="3">
        <v>3.9140999999999999</v>
      </c>
      <c r="V2841" s="2">
        <f>Tabela_padrão__GM_CONTAS_PAGAR_ABERTOS[[#This Row],[PTAX DESEMB]]*Tabela_padrão__GM_CONTAS_PAGAR_ABERTOS[[#This Row],[VALOR_DOCUM]]</f>
        <v>431529.52499999997</v>
      </c>
    </row>
    <row r="2842" spans="1:22" hidden="1" x14ac:dyDescent="0.2">
      <c r="A2842" t="s">
        <v>45</v>
      </c>
      <c r="B2842" t="s">
        <v>18</v>
      </c>
      <c r="C2842" s="1">
        <v>41348</v>
      </c>
      <c r="D2842" t="s">
        <v>2746</v>
      </c>
      <c r="E2842">
        <v>15101001</v>
      </c>
      <c r="F2842" t="s">
        <v>2747</v>
      </c>
      <c r="G2842" s="4">
        <v>43040</v>
      </c>
      <c r="H2842" t="s">
        <v>21</v>
      </c>
      <c r="I2842" s="2">
        <v>6637.6</v>
      </c>
      <c r="K2842" s="2">
        <v>6637.6</v>
      </c>
      <c r="L2842" s="3">
        <v>1</v>
      </c>
      <c r="M2842" s="2">
        <v>6637.6</v>
      </c>
      <c r="N2842" s="3">
        <f t="array" ref="N2842">$D$4</f>
        <v>3.55</v>
      </c>
      <c r="O2842" s="2">
        <f t="array" ref="O2842">IF(Tabela_padrão__GM_CONTAS_PAGAR_ABERTOS[[#This Row],[SIGLA_MOEDA]]="US$",Tabela_padrão__GM_CONTAS_PAGAR_ABERTOS[[#This Row],[VALOR_DOCUM]]*$D$4,Tabela_padrão__GM_CONTAS_PAGAR_ABERTOS[[#This Row],[SALDO_CONVERTIDO]])</f>
        <v>6637.6</v>
      </c>
      <c r="P28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2" t="s">
        <v>57</v>
      </c>
      <c r="R2842" t="s">
        <v>2748</v>
      </c>
      <c r="S2842" s="1">
        <v>42557</v>
      </c>
      <c r="T2842" t="s">
        <v>5573</v>
      </c>
      <c r="U2842" s="3">
        <v>1.9676</v>
      </c>
      <c r="V2842" s="2">
        <f>Tabela_padrão__GM_CONTAS_PAGAR_ABERTOS[[#This Row],[PTAX DESEMB]]*Tabela_padrão__GM_CONTAS_PAGAR_ABERTOS[[#This Row],[VALOR_DOCUM]]</f>
        <v>13060.14176</v>
      </c>
    </row>
    <row r="2843" spans="1:22" hidden="1" x14ac:dyDescent="0.2">
      <c r="A2843" t="s">
        <v>17</v>
      </c>
      <c r="B2843" t="s">
        <v>18</v>
      </c>
      <c r="C2843" s="1">
        <v>41508</v>
      </c>
      <c r="D2843" t="s">
        <v>60</v>
      </c>
      <c r="E2843">
        <v>19105002</v>
      </c>
      <c r="F2843" t="s">
        <v>166</v>
      </c>
      <c r="G2843" s="4">
        <v>43997</v>
      </c>
      <c r="H2843" t="s">
        <v>21</v>
      </c>
      <c r="I2843" s="2">
        <v>202500</v>
      </c>
      <c r="K2843" s="2">
        <v>202500</v>
      </c>
      <c r="L2843" s="3">
        <v>1</v>
      </c>
      <c r="M2843" s="2">
        <v>202500</v>
      </c>
      <c r="N2843" s="3">
        <f t="array" ref="N2843">$D$4</f>
        <v>3.55</v>
      </c>
      <c r="O2843" s="2">
        <f t="array" ref="O2843">IF(Tabela_padrão__GM_CONTAS_PAGAR_ABERTOS[[#This Row],[SIGLA_MOEDA]]="US$",Tabela_padrão__GM_CONTAS_PAGAR_ABERTOS[[#This Row],[VALOR_DOCUM]]*$D$4,Tabela_padrão__GM_CONTAS_PAGAR_ABERTOS[[#This Row],[SALDO_CONVERTIDO]])</f>
        <v>202500</v>
      </c>
      <c r="P28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3" t="s">
        <v>62</v>
      </c>
      <c r="R2843" t="s">
        <v>167</v>
      </c>
      <c r="S2843" s="1">
        <v>42557</v>
      </c>
      <c r="T2843" t="s">
        <v>3481</v>
      </c>
      <c r="U2843" s="3">
        <v>2.4169</v>
      </c>
      <c r="V2843" s="2">
        <f>Tabela_padrão__GM_CONTAS_PAGAR_ABERTOS[[#This Row],[PTAX DESEMB]]*Tabela_padrão__GM_CONTAS_PAGAR_ABERTOS[[#This Row],[VALOR_DOCUM]]</f>
        <v>489422.25</v>
      </c>
    </row>
    <row r="2844" spans="1:22" hidden="1" x14ac:dyDescent="0.2">
      <c r="A2844" t="s">
        <v>17</v>
      </c>
      <c r="B2844" t="s">
        <v>18</v>
      </c>
      <c r="C2844" s="1">
        <v>41508</v>
      </c>
      <c r="D2844" t="s">
        <v>60</v>
      </c>
      <c r="E2844">
        <v>13140001</v>
      </c>
      <c r="F2844" t="s">
        <v>166</v>
      </c>
      <c r="G2844" s="4">
        <v>43997</v>
      </c>
      <c r="H2844" t="s">
        <v>21</v>
      </c>
      <c r="I2844" s="2">
        <v>12355.56</v>
      </c>
      <c r="K2844" s="2">
        <v>12355.56</v>
      </c>
      <c r="L2844" s="3">
        <v>1</v>
      </c>
      <c r="M2844" s="2">
        <v>12355.56</v>
      </c>
      <c r="N2844" s="3">
        <f t="array" ref="N2844">$D$4</f>
        <v>3.55</v>
      </c>
      <c r="O2844" s="2">
        <f t="array" ref="O2844">IF(Tabela_padrão__GM_CONTAS_PAGAR_ABERTOS[[#This Row],[SIGLA_MOEDA]]="US$",Tabela_padrão__GM_CONTAS_PAGAR_ABERTOS[[#This Row],[VALOR_DOCUM]]*$D$4,Tabela_padrão__GM_CONTAS_PAGAR_ABERTOS[[#This Row],[SALDO_CONVERTIDO]])</f>
        <v>12355.56</v>
      </c>
      <c r="P28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4" t="s">
        <v>47</v>
      </c>
      <c r="R2844" t="s">
        <v>167</v>
      </c>
      <c r="S2844" s="1">
        <v>42557</v>
      </c>
      <c r="T2844" t="s">
        <v>4185</v>
      </c>
      <c r="U2844" s="3">
        <v>2.4169</v>
      </c>
      <c r="V2844" s="2">
        <f>Tabela_padrão__GM_CONTAS_PAGAR_ABERTOS[[#This Row],[PTAX DESEMB]]*Tabela_padrão__GM_CONTAS_PAGAR_ABERTOS[[#This Row],[VALOR_DOCUM]]</f>
        <v>29862.152964000001</v>
      </c>
    </row>
    <row r="2845" spans="1:22" hidden="1" x14ac:dyDescent="0.2">
      <c r="A2845" t="s">
        <v>17</v>
      </c>
      <c r="B2845" t="s">
        <v>25</v>
      </c>
      <c r="C2845" s="1">
        <v>41893</v>
      </c>
      <c r="D2845" t="s">
        <v>19</v>
      </c>
      <c r="E2845">
        <v>13140001</v>
      </c>
      <c r="F2845" t="s">
        <v>2070</v>
      </c>
      <c r="G2845" s="4">
        <v>43997</v>
      </c>
      <c r="H2845" t="s">
        <v>21</v>
      </c>
      <c r="I2845" s="2">
        <v>6564.69</v>
      </c>
      <c r="K2845" s="2">
        <v>6564.69</v>
      </c>
      <c r="L2845" s="3">
        <v>1</v>
      </c>
      <c r="M2845" s="2">
        <v>6564.69</v>
      </c>
      <c r="N2845" s="3">
        <f t="array" ref="N2845">$D$4</f>
        <v>3.55</v>
      </c>
      <c r="O2845" s="2">
        <f t="array" ref="O2845">IF(Tabela_padrão__GM_CONTAS_PAGAR_ABERTOS[[#This Row],[SIGLA_MOEDA]]="US$",Tabela_padrão__GM_CONTAS_PAGAR_ABERTOS[[#This Row],[VALOR_DOCUM]]*$D$4,Tabela_padrão__GM_CONTAS_PAGAR_ABERTOS[[#This Row],[SALDO_CONVERTIDO]])</f>
        <v>6564.69</v>
      </c>
      <c r="P28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5" t="s">
        <v>47</v>
      </c>
      <c r="R2845" t="s">
        <v>2071</v>
      </c>
      <c r="S2845" s="1">
        <v>42557</v>
      </c>
      <c r="T2845" t="s">
        <v>4944</v>
      </c>
      <c r="U2845" s="3">
        <v>2.2967</v>
      </c>
      <c r="V2845" s="2">
        <f>Tabela_padrão__GM_CONTAS_PAGAR_ABERTOS[[#This Row],[PTAX DESEMB]]*Tabela_padrão__GM_CONTAS_PAGAR_ABERTOS[[#This Row],[VALOR_DOCUM]]</f>
        <v>15077.123522999998</v>
      </c>
    </row>
    <row r="2846" spans="1:22" hidden="1" x14ac:dyDescent="0.2">
      <c r="A2846" t="s">
        <v>17</v>
      </c>
      <c r="B2846" t="s">
        <v>18</v>
      </c>
      <c r="C2846" s="1">
        <v>42249</v>
      </c>
      <c r="D2846" t="s">
        <v>19</v>
      </c>
      <c r="E2846">
        <v>19105002</v>
      </c>
      <c r="F2846" t="s">
        <v>445</v>
      </c>
      <c r="G2846" s="4">
        <v>44027</v>
      </c>
      <c r="H2846" t="s">
        <v>21</v>
      </c>
      <c r="I2846" s="2">
        <v>360000</v>
      </c>
      <c r="K2846" s="2">
        <v>360000</v>
      </c>
      <c r="L2846" s="3">
        <v>1</v>
      </c>
      <c r="M2846" s="2">
        <v>360000</v>
      </c>
      <c r="N2846" s="3">
        <f t="array" ref="N2846">$D$4</f>
        <v>3.55</v>
      </c>
      <c r="O2846" s="2">
        <f t="array" ref="O2846">IF(Tabela_padrão__GM_CONTAS_PAGAR_ABERTOS[[#This Row],[SIGLA_MOEDA]]="US$",Tabela_padrão__GM_CONTAS_PAGAR_ABERTOS[[#This Row],[VALOR_DOCUM]]*$D$4,Tabela_padrão__GM_CONTAS_PAGAR_ABERTOS[[#This Row],[SALDO_CONVERTIDO]])</f>
        <v>360000</v>
      </c>
      <c r="P28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6" t="s">
        <v>22</v>
      </c>
      <c r="R2846" t="s">
        <v>446</v>
      </c>
      <c r="S2846" s="1">
        <v>42557</v>
      </c>
      <c r="T2846" t="s">
        <v>2182</v>
      </c>
      <c r="U2846" s="3">
        <v>3.6724999999999999</v>
      </c>
      <c r="V2846" s="2">
        <f>Tabela_padrão__GM_CONTAS_PAGAR_ABERTOS[[#This Row],[PTAX DESEMB]]*Tabela_padrão__GM_CONTAS_PAGAR_ABERTOS[[#This Row],[VALOR_DOCUM]]</f>
        <v>1322100</v>
      </c>
    </row>
    <row r="2847" spans="1:22" hidden="1" x14ac:dyDescent="0.2">
      <c r="A2847" t="s">
        <v>17</v>
      </c>
      <c r="B2847" t="s">
        <v>18</v>
      </c>
      <c r="C2847" s="1">
        <v>42249</v>
      </c>
      <c r="D2847" t="s">
        <v>19</v>
      </c>
      <c r="E2847">
        <v>13140001</v>
      </c>
      <c r="F2847" t="s">
        <v>445</v>
      </c>
      <c r="G2847" s="4">
        <v>44027</v>
      </c>
      <c r="H2847" t="s">
        <v>21</v>
      </c>
      <c r="I2847" s="2">
        <v>33496.46</v>
      </c>
      <c r="K2847" s="2">
        <v>33496.46</v>
      </c>
      <c r="L2847" s="3">
        <v>1</v>
      </c>
      <c r="M2847" s="2">
        <v>33496.46</v>
      </c>
      <c r="N2847" s="3">
        <f t="array" ref="N2847">$D$4</f>
        <v>3.55</v>
      </c>
      <c r="O2847" s="2">
        <f t="array" ref="O2847">IF(Tabela_padrão__GM_CONTAS_PAGAR_ABERTOS[[#This Row],[SIGLA_MOEDA]]="US$",Tabela_padrão__GM_CONTAS_PAGAR_ABERTOS[[#This Row],[VALOR_DOCUM]]*$D$4,Tabela_padrão__GM_CONTAS_PAGAR_ABERTOS[[#This Row],[SALDO_CONVERTIDO]])</f>
        <v>33496.46</v>
      </c>
      <c r="P28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7" t="s">
        <v>47</v>
      </c>
      <c r="R2847" t="s">
        <v>446</v>
      </c>
      <c r="S2847" s="1">
        <v>42557</v>
      </c>
      <c r="T2847" t="s">
        <v>2916</v>
      </c>
      <c r="U2847" s="3">
        <v>3.6724999999999999</v>
      </c>
      <c r="V2847" s="2">
        <f>Tabela_padrão__GM_CONTAS_PAGAR_ABERTOS[[#This Row],[PTAX DESEMB]]*Tabela_padrão__GM_CONTAS_PAGAR_ABERTOS[[#This Row],[VALOR_DOCUM]]</f>
        <v>123015.74935</v>
      </c>
    </row>
    <row r="2848" spans="1:22" hidden="1" x14ac:dyDescent="0.2">
      <c r="A2848" t="s">
        <v>17</v>
      </c>
      <c r="B2848" t="s">
        <v>18</v>
      </c>
      <c r="C2848" s="1">
        <v>42072</v>
      </c>
      <c r="D2848" t="s">
        <v>274</v>
      </c>
      <c r="E2848">
        <v>13140001</v>
      </c>
      <c r="F2848" t="s">
        <v>275</v>
      </c>
      <c r="G2848" s="4">
        <v>44058</v>
      </c>
      <c r="H2848" t="s">
        <v>21</v>
      </c>
      <c r="I2848" s="2">
        <v>1098.46</v>
      </c>
      <c r="K2848" s="2">
        <v>1098.46</v>
      </c>
      <c r="L2848" s="3">
        <v>1</v>
      </c>
      <c r="M2848" s="2">
        <v>1098.46</v>
      </c>
      <c r="N2848" s="3">
        <f t="array" ref="N2848">$D$4</f>
        <v>3.55</v>
      </c>
      <c r="O2848" s="2">
        <f t="array" ref="O2848">IF(Tabela_padrão__GM_CONTAS_PAGAR_ABERTOS[[#This Row],[SIGLA_MOEDA]]="US$",Tabela_padrão__GM_CONTAS_PAGAR_ABERTOS[[#This Row],[VALOR_DOCUM]]*$D$4,Tabela_padrão__GM_CONTAS_PAGAR_ABERTOS[[#This Row],[SALDO_CONVERTIDO]])</f>
        <v>1098.46</v>
      </c>
      <c r="P28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8" t="s">
        <v>47</v>
      </c>
      <c r="R2848" t="s">
        <v>276</v>
      </c>
      <c r="S2848" s="1">
        <v>42557</v>
      </c>
      <c r="T2848" t="s">
        <v>277</v>
      </c>
      <c r="U2848" s="3">
        <v>3.0366</v>
      </c>
      <c r="V2848" s="2">
        <f>Tabela_padrão__GM_CONTAS_PAGAR_ABERTOS[[#This Row],[PTAX DESEMB]]*Tabela_padrão__GM_CONTAS_PAGAR_ABERTOS[[#This Row],[VALOR_DOCUM]]</f>
        <v>3335.5836360000003</v>
      </c>
    </row>
    <row r="2849" spans="1:22" hidden="1" x14ac:dyDescent="0.2">
      <c r="A2849" t="s">
        <v>17</v>
      </c>
      <c r="B2849" t="s">
        <v>18</v>
      </c>
      <c r="C2849" s="1">
        <v>42328</v>
      </c>
      <c r="D2849" t="s">
        <v>19</v>
      </c>
      <c r="E2849">
        <v>13140001</v>
      </c>
      <c r="F2849" t="s">
        <v>421</v>
      </c>
      <c r="G2849" s="4">
        <v>44119</v>
      </c>
      <c r="H2849" t="s">
        <v>21</v>
      </c>
      <c r="I2849" s="2">
        <v>116042.92</v>
      </c>
      <c r="K2849" s="2">
        <v>116042.92</v>
      </c>
      <c r="L2849" s="3">
        <v>1</v>
      </c>
      <c r="M2849" s="2">
        <v>116042.92</v>
      </c>
      <c r="N2849" s="3">
        <f t="array" ref="N2849">$D$4</f>
        <v>3.55</v>
      </c>
      <c r="O2849" s="2">
        <f t="array" ref="O2849">IF(Tabela_padrão__GM_CONTAS_PAGAR_ABERTOS[[#This Row],[SIGLA_MOEDA]]="US$",Tabela_padrão__GM_CONTAS_PAGAR_ABERTOS[[#This Row],[VALOR_DOCUM]]*$D$4,Tabela_padrão__GM_CONTAS_PAGAR_ABERTOS[[#This Row],[SALDO_CONVERTIDO]])</f>
        <v>116042.92</v>
      </c>
      <c r="P28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49" t="s">
        <v>47</v>
      </c>
      <c r="R2849" t="s">
        <v>422</v>
      </c>
      <c r="S2849" s="1">
        <v>42557</v>
      </c>
      <c r="T2849" t="s">
        <v>3604</v>
      </c>
      <c r="U2849" s="3">
        <v>3.7442000000000002</v>
      </c>
      <c r="V2849" s="2">
        <f>Tabela_padrão__GM_CONTAS_PAGAR_ABERTOS[[#This Row],[PTAX DESEMB]]*Tabela_padrão__GM_CONTAS_PAGAR_ABERTOS[[#This Row],[VALOR_DOCUM]]</f>
        <v>434487.90106400003</v>
      </c>
    </row>
    <row r="2850" spans="1:22" hidden="1" x14ac:dyDescent="0.2">
      <c r="A2850" t="s">
        <v>17</v>
      </c>
      <c r="B2850" t="s">
        <v>18</v>
      </c>
      <c r="C2850" s="1">
        <v>41394</v>
      </c>
      <c r="D2850" t="s">
        <v>31</v>
      </c>
      <c r="E2850">
        <v>19105006</v>
      </c>
      <c r="F2850" t="s">
        <v>141</v>
      </c>
      <c r="G2850" s="4">
        <v>43039</v>
      </c>
      <c r="H2850" t="s">
        <v>21</v>
      </c>
      <c r="I2850" s="2">
        <v>28201.61</v>
      </c>
      <c r="K2850" s="2">
        <v>28201.61</v>
      </c>
      <c r="L2850" s="3">
        <v>1</v>
      </c>
      <c r="M2850" s="2">
        <v>28201.61</v>
      </c>
      <c r="N2850" s="3">
        <f t="array" ref="N2850">$D$4</f>
        <v>3.55</v>
      </c>
      <c r="O2850" s="2">
        <f t="array" ref="O2850">IF(Tabela_padrão__GM_CONTAS_PAGAR_ABERTOS[[#This Row],[SIGLA_MOEDA]]="US$",Tabela_padrão__GM_CONTAS_PAGAR_ABERTOS[[#This Row],[VALOR_DOCUM]]*$D$4,Tabela_padrão__GM_CONTAS_PAGAR_ABERTOS[[#This Row],[SALDO_CONVERTIDO]])</f>
        <v>28201.61</v>
      </c>
      <c r="P28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0" t="s">
        <v>38</v>
      </c>
      <c r="R2850" t="s">
        <v>142</v>
      </c>
      <c r="S2850" s="1">
        <v>42557</v>
      </c>
      <c r="T2850" t="s">
        <v>5581</v>
      </c>
      <c r="U2850" s="3">
        <v>1.9999</v>
      </c>
      <c r="V2850" s="2">
        <f>Tabela_padrão__GM_CONTAS_PAGAR_ABERTOS[[#This Row],[PTAX DESEMB]]*Tabela_padrão__GM_CONTAS_PAGAR_ABERTOS[[#This Row],[VALOR_DOCUM]]</f>
        <v>56400.399838999998</v>
      </c>
    </row>
    <row r="2851" spans="1:22" hidden="1" x14ac:dyDescent="0.2">
      <c r="A2851" t="s">
        <v>17</v>
      </c>
      <c r="B2851" t="s">
        <v>18</v>
      </c>
      <c r="C2851" s="1">
        <v>41394</v>
      </c>
      <c r="D2851" t="s">
        <v>31</v>
      </c>
      <c r="E2851">
        <v>13140003</v>
      </c>
      <c r="F2851" t="s">
        <v>150</v>
      </c>
      <c r="G2851" s="4">
        <v>42674</v>
      </c>
      <c r="H2851" t="s">
        <v>21</v>
      </c>
      <c r="I2851" s="2">
        <v>12284.15</v>
      </c>
      <c r="K2851" s="2">
        <v>12284.15</v>
      </c>
      <c r="L2851" s="3">
        <v>1</v>
      </c>
      <c r="M2851" s="2">
        <v>12284.15</v>
      </c>
      <c r="N2851" s="3">
        <f t="array" ref="N2851">$D$4</f>
        <v>3.55</v>
      </c>
      <c r="O2851" s="2">
        <f t="array" ref="O2851">IF(Tabela_padrão__GM_CONTAS_PAGAR_ABERTOS[[#This Row],[SIGLA_MOEDA]]="US$",Tabela_padrão__GM_CONTAS_PAGAR_ABERTOS[[#This Row],[VALOR_DOCUM]]*$D$4,Tabela_padrão__GM_CONTAS_PAGAR_ABERTOS[[#This Row],[SALDO_CONVERTIDO]])</f>
        <v>12284.15</v>
      </c>
      <c r="P28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1" t="s">
        <v>33</v>
      </c>
      <c r="R2851" t="s">
        <v>142</v>
      </c>
      <c r="S2851" s="1">
        <v>42557</v>
      </c>
      <c r="T2851" t="s">
        <v>5582</v>
      </c>
      <c r="U2851" s="3">
        <v>1.9999</v>
      </c>
      <c r="V2851" s="2">
        <f>Tabela_padrão__GM_CONTAS_PAGAR_ABERTOS[[#This Row],[PTAX DESEMB]]*Tabela_padrão__GM_CONTAS_PAGAR_ABERTOS[[#This Row],[VALOR_DOCUM]]</f>
        <v>24567.071584999998</v>
      </c>
    </row>
    <row r="2852" spans="1:22" hidden="1" x14ac:dyDescent="0.2">
      <c r="A2852" t="s">
        <v>17</v>
      </c>
      <c r="B2852" t="s">
        <v>18</v>
      </c>
      <c r="C2852" s="1">
        <v>41394</v>
      </c>
      <c r="D2852" t="s">
        <v>31</v>
      </c>
      <c r="E2852">
        <v>13140003</v>
      </c>
      <c r="F2852" t="s">
        <v>150</v>
      </c>
      <c r="G2852" s="4">
        <v>43039</v>
      </c>
      <c r="H2852" t="s">
        <v>21</v>
      </c>
      <c r="I2852" s="2">
        <v>11212.6</v>
      </c>
      <c r="K2852" s="2">
        <v>11212.6</v>
      </c>
      <c r="L2852" s="3">
        <v>1</v>
      </c>
      <c r="M2852" s="2">
        <v>11212.6</v>
      </c>
      <c r="N2852" s="3">
        <f t="array" ref="N2852">$D$4</f>
        <v>3.55</v>
      </c>
      <c r="O2852" s="2">
        <f t="array" ref="O2852">IF(Tabela_padrão__GM_CONTAS_PAGAR_ABERTOS[[#This Row],[SIGLA_MOEDA]]="US$",Tabela_padrão__GM_CONTAS_PAGAR_ABERTOS[[#This Row],[VALOR_DOCUM]]*$D$4,Tabela_padrão__GM_CONTAS_PAGAR_ABERTOS[[#This Row],[SALDO_CONVERTIDO]])</f>
        <v>11212.6</v>
      </c>
      <c r="P28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2" t="s">
        <v>33</v>
      </c>
      <c r="R2852" t="s">
        <v>142</v>
      </c>
      <c r="S2852" s="1">
        <v>42557</v>
      </c>
      <c r="T2852" t="s">
        <v>5583</v>
      </c>
      <c r="U2852" s="3">
        <v>1.9999</v>
      </c>
      <c r="V2852" s="2">
        <f>Tabela_padrão__GM_CONTAS_PAGAR_ABERTOS[[#This Row],[PTAX DESEMB]]*Tabela_padrão__GM_CONTAS_PAGAR_ABERTOS[[#This Row],[VALOR_DOCUM]]</f>
        <v>22424.078740000001</v>
      </c>
    </row>
    <row r="2853" spans="1:22" hidden="1" x14ac:dyDescent="0.2">
      <c r="A2853" t="s">
        <v>17</v>
      </c>
      <c r="B2853" t="s">
        <v>18</v>
      </c>
      <c r="C2853" s="1">
        <v>41394</v>
      </c>
      <c r="D2853" t="s">
        <v>31</v>
      </c>
      <c r="E2853">
        <v>19105006</v>
      </c>
      <c r="F2853" t="s">
        <v>139</v>
      </c>
      <c r="G2853" s="4">
        <v>43404</v>
      </c>
      <c r="H2853" t="s">
        <v>21</v>
      </c>
      <c r="I2853" s="2">
        <v>8970.2099999999991</v>
      </c>
      <c r="K2853" s="2">
        <v>8970.2099999999991</v>
      </c>
      <c r="L2853" s="3">
        <v>1</v>
      </c>
      <c r="M2853" s="2">
        <v>8970.2099999999991</v>
      </c>
      <c r="N2853" s="3">
        <f t="array" ref="N2853">$D$4</f>
        <v>3.55</v>
      </c>
      <c r="O2853" s="2">
        <f t="array" ref="O2853">IF(Tabela_padrão__GM_CONTAS_PAGAR_ABERTOS[[#This Row],[SIGLA_MOEDA]]="US$",Tabela_padrão__GM_CONTAS_PAGAR_ABERTOS[[#This Row],[VALOR_DOCUM]]*$D$4,Tabela_padrão__GM_CONTAS_PAGAR_ABERTOS[[#This Row],[SALDO_CONVERTIDO]])</f>
        <v>8970.2099999999991</v>
      </c>
      <c r="P28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3" t="s">
        <v>38</v>
      </c>
      <c r="R2853" t="s">
        <v>137</v>
      </c>
      <c r="S2853" s="1">
        <v>42557</v>
      </c>
      <c r="T2853" t="s">
        <v>5584</v>
      </c>
      <c r="U2853" s="3">
        <v>1.9999</v>
      </c>
      <c r="V2853" s="2">
        <f>Tabela_padrão__GM_CONTAS_PAGAR_ABERTOS[[#This Row],[PTAX DESEMB]]*Tabela_padrão__GM_CONTAS_PAGAR_ABERTOS[[#This Row],[VALOR_DOCUM]]</f>
        <v>17939.522978999998</v>
      </c>
    </row>
    <row r="2854" spans="1:22" hidden="1" x14ac:dyDescent="0.2">
      <c r="A2854" t="s">
        <v>1205</v>
      </c>
      <c r="B2854" t="s">
        <v>18</v>
      </c>
      <c r="C2854" s="1">
        <v>41432</v>
      </c>
      <c r="D2854" t="s">
        <v>1206</v>
      </c>
      <c r="E2854">
        <v>15101001</v>
      </c>
      <c r="F2854" t="s">
        <v>1207</v>
      </c>
      <c r="G2854" s="4">
        <v>43920</v>
      </c>
      <c r="H2854" t="s">
        <v>21</v>
      </c>
      <c r="I2854" s="2">
        <v>250000</v>
      </c>
      <c r="K2854" s="2">
        <v>250000</v>
      </c>
      <c r="L2854" s="3">
        <v>1</v>
      </c>
      <c r="M2854" s="2">
        <v>250000</v>
      </c>
      <c r="N2854" s="3">
        <f t="array" ref="N2854">$D$4</f>
        <v>3.55</v>
      </c>
      <c r="O2854" s="2">
        <f t="array" ref="O2854">IF(Tabela_padrão__GM_CONTAS_PAGAR_ABERTOS[[#This Row],[SIGLA_MOEDA]]="US$",Tabela_padrão__GM_CONTAS_PAGAR_ABERTOS[[#This Row],[VALOR_DOCUM]]*$D$4,Tabela_padrão__GM_CONTAS_PAGAR_ABERTOS[[#This Row],[SALDO_CONVERTIDO]])</f>
        <v>250000</v>
      </c>
      <c r="P28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4" t="s">
        <v>1208</v>
      </c>
      <c r="R2854" t="s">
        <v>1209</v>
      </c>
      <c r="S2854" s="1">
        <v>42557</v>
      </c>
      <c r="T2854" t="s">
        <v>5585</v>
      </c>
      <c r="U2854" s="3">
        <v>2.125</v>
      </c>
      <c r="V2854" s="2">
        <f>Tabela_padrão__GM_CONTAS_PAGAR_ABERTOS[[#This Row],[PTAX DESEMB]]*Tabela_padrão__GM_CONTAS_PAGAR_ABERTOS[[#This Row],[VALOR_DOCUM]]</f>
        <v>531250</v>
      </c>
    </row>
    <row r="2855" spans="1:22" hidden="1" x14ac:dyDescent="0.2">
      <c r="A2855" t="s">
        <v>17</v>
      </c>
      <c r="B2855" t="s">
        <v>18</v>
      </c>
      <c r="C2855" s="1">
        <v>42328</v>
      </c>
      <c r="D2855" t="s">
        <v>19</v>
      </c>
      <c r="E2855">
        <v>19105002</v>
      </c>
      <c r="F2855" t="s">
        <v>421</v>
      </c>
      <c r="G2855" s="4">
        <v>44119</v>
      </c>
      <c r="H2855" t="s">
        <v>21</v>
      </c>
      <c r="I2855" s="2">
        <v>385714.29</v>
      </c>
      <c r="K2855" s="2">
        <v>385714.29</v>
      </c>
      <c r="L2855" s="3">
        <v>1</v>
      </c>
      <c r="M2855" s="2">
        <v>385714.29</v>
      </c>
      <c r="N2855" s="3">
        <f t="array" ref="N2855">$D$4</f>
        <v>3.55</v>
      </c>
      <c r="O2855" s="2">
        <f t="array" ref="O2855">IF(Tabela_padrão__GM_CONTAS_PAGAR_ABERTOS[[#This Row],[SIGLA_MOEDA]]="US$",Tabela_padrão__GM_CONTAS_PAGAR_ABERTOS[[#This Row],[VALOR_DOCUM]]*$D$4,Tabela_padrão__GM_CONTAS_PAGAR_ABERTOS[[#This Row],[SALDO_CONVERTIDO]])</f>
        <v>385714.29</v>
      </c>
      <c r="P28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5" t="s">
        <v>22</v>
      </c>
      <c r="R2855" t="s">
        <v>422</v>
      </c>
      <c r="S2855" s="1">
        <v>42557</v>
      </c>
      <c r="T2855" t="s">
        <v>4294</v>
      </c>
      <c r="U2855" s="3">
        <v>3.7442000000000002</v>
      </c>
      <c r="V2855" s="2">
        <f>Tabela_padrão__GM_CONTAS_PAGAR_ABERTOS[[#This Row],[PTAX DESEMB]]*Tabela_padrão__GM_CONTAS_PAGAR_ABERTOS[[#This Row],[VALOR_DOCUM]]</f>
        <v>1444191.444618</v>
      </c>
    </row>
    <row r="2856" spans="1:22" hidden="1" x14ac:dyDescent="0.2">
      <c r="A2856" t="s">
        <v>17</v>
      </c>
      <c r="B2856" t="s">
        <v>18</v>
      </c>
      <c r="C2856" s="1">
        <v>41495</v>
      </c>
      <c r="D2856" t="s">
        <v>5587</v>
      </c>
      <c r="E2856">
        <v>15101001</v>
      </c>
      <c r="F2856" t="s">
        <v>27</v>
      </c>
      <c r="G2856" s="4">
        <v>42618</v>
      </c>
      <c r="H2856" t="s">
        <v>21</v>
      </c>
      <c r="I2856" s="2">
        <v>137500</v>
      </c>
      <c r="K2856" s="2">
        <v>137500</v>
      </c>
      <c r="L2856" s="3">
        <v>1</v>
      </c>
      <c r="M2856" s="2">
        <v>137500</v>
      </c>
      <c r="N2856" s="3">
        <f t="array" ref="N2856">$D$4</f>
        <v>3.55</v>
      </c>
      <c r="O2856" s="2">
        <f t="array" ref="O2856">IF(Tabela_padrão__GM_CONTAS_PAGAR_ABERTOS[[#This Row],[SIGLA_MOEDA]]="US$",Tabela_padrão__GM_CONTAS_PAGAR_ABERTOS[[#This Row],[VALOR_DOCUM]]*$D$4,Tabela_padrão__GM_CONTAS_PAGAR_ABERTOS[[#This Row],[SALDO_CONVERTIDO]])</f>
        <v>137500</v>
      </c>
      <c r="P28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6" t="s">
        <v>1217</v>
      </c>
      <c r="R2856" t="s">
        <v>5588</v>
      </c>
      <c r="S2856" s="1">
        <v>42557</v>
      </c>
      <c r="T2856" t="s">
        <v>5589</v>
      </c>
      <c r="U2856" s="3">
        <v>2.2881999999999998</v>
      </c>
      <c r="V2856" s="2">
        <f>Tabela_padrão__GM_CONTAS_PAGAR_ABERTOS[[#This Row],[PTAX DESEMB]]*Tabela_padrão__GM_CONTAS_PAGAR_ABERTOS[[#This Row],[VALOR_DOCUM]]</f>
        <v>314627.5</v>
      </c>
    </row>
    <row r="2857" spans="1:22" hidden="1" x14ac:dyDescent="0.2">
      <c r="A2857" t="s">
        <v>17</v>
      </c>
      <c r="B2857" t="s">
        <v>18</v>
      </c>
      <c r="C2857" s="1">
        <v>42150</v>
      </c>
      <c r="D2857" t="s">
        <v>60</v>
      </c>
      <c r="E2857">
        <v>13140001</v>
      </c>
      <c r="F2857" t="s">
        <v>315</v>
      </c>
      <c r="G2857" s="4">
        <v>44150</v>
      </c>
      <c r="H2857" t="s">
        <v>21</v>
      </c>
      <c r="I2857" s="2">
        <v>11801.78</v>
      </c>
      <c r="K2857" s="2">
        <v>11801.78</v>
      </c>
      <c r="L2857" s="3">
        <v>1</v>
      </c>
      <c r="M2857" s="2">
        <v>11801.78</v>
      </c>
      <c r="N2857" s="3">
        <f t="array" ref="N2857">$D$4</f>
        <v>3.55</v>
      </c>
      <c r="O2857" s="2">
        <f t="array" ref="O2857">IF(Tabela_padrão__GM_CONTAS_PAGAR_ABERTOS[[#This Row],[SIGLA_MOEDA]]="US$",Tabela_padrão__GM_CONTAS_PAGAR_ABERTOS[[#This Row],[VALOR_DOCUM]]*$D$4,Tabela_padrão__GM_CONTAS_PAGAR_ABERTOS[[#This Row],[SALDO_CONVERTIDO]])</f>
        <v>11801.78</v>
      </c>
      <c r="P28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7" t="s">
        <v>47</v>
      </c>
      <c r="R2857" t="s">
        <v>316</v>
      </c>
      <c r="S2857" s="1">
        <v>42557</v>
      </c>
      <c r="T2857" t="s">
        <v>1310</v>
      </c>
      <c r="U2857" s="3">
        <v>3.1212</v>
      </c>
      <c r="V2857" s="2">
        <f>Tabela_padrão__GM_CONTAS_PAGAR_ABERTOS[[#This Row],[PTAX DESEMB]]*Tabela_padrão__GM_CONTAS_PAGAR_ABERTOS[[#This Row],[VALOR_DOCUM]]</f>
        <v>36835.715735999998</v>
      </c>
    </row>
    <row r="2858" spans="1:22" hidden="1" x14ac:dyDescent="0.2">
      <c r="A2858" t="s">
        <v>17</v>
      </c>
      <c r="B2858" t="s">
        <v>18</v>
      </c>
      <c r="C2858" s="1">
        <v>42109</v>
      </c>
      <c r="D2858" t="s">
        <v>60</v>
      </c>
      <c r="E2858">
        <v>13140001</v>
      </c>
      <c r="F2858" t="s">
        <v>1288</v>
      </c>
      <c r="G2858" s="4">
        <v>44150</v>
      </c>
      <c r="H2858" t="s">
        <v>21</v>
      </c>
      <c r="I2858" s="2">
        <v>11596.73</v>
      </c>
      <c r="K2858" s="2">
        <v>11596.73</v>
      </c>
      <c r="L2858" s="3">
        <v>1</v>
      </c>
      <c r="M2858" s="2">
        <v>11596.73</v>
      </c>
      <c r="N2858" s="3">
        <f t="array" ref="N2858">$D$4</f>
        <v>3.55</v>
      </c>
      <c r="O2858" s="2">
        <f t="array" ref="O2858">IF(Tabela_padrão__GM_CONTAS_PAGAR_ABERTOS[[#This Row],[SIGLA_MOEDA]]="US$",Tabela_padrão__GM_CONTAS_PAGAR_ABERTOS[[#This Row],[VALOR_DOCUM]]*$D$4,Tabela_padrão__GM_CONTAS_PAGAR_ABERTOS[[#This Row],[SALDO_CONVERTIDO]])</f>
        <v>11596.73</v>
      </c>
      <c r="P28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8" t="s">
        <v>47</v>
      </c>
      <c r="R2858" t="s">
        <v>1289</v>
      </c>
      <c r="S2858" s="1">
        <v>42557</v>
      </c>
      <c r="T2858" t="s">
        <v>3549</v>
      </c>
      <c r="U2858" s="3">
        <v>3.0880000000000001</v>
      </c>
      <c r="V2858" s="2">
        <f>Tabela_padrão__GM_CONTAS_PAGAR_ABERTOS[[#This Row],[PTAX DESEMB]]*Tabela_padrão__GM_CONTAS_PAGAR_ABERTOS[[#This Row],[VALOR_DOCUM]]</f>
        <v>35810.702239999999</v>
      </c>
    </row>
    <row r="2859" spans="1:22" hidden="1" x14ac:dyDescent="0.2">
      <c r="A2859" t="s">
        <v>17</v>
      </c>
      <c r="B2859" t="s">
        <v>18</v>
      </c>
      <c r="C2859" s="1">
        <v>42138</v>
      </c>
      <c r="D2859" t="s">
        <v>60</v>
      </c>
      <c r="E2859">
        <v>13140001</v>
      </c>
      <c r="F2859" t="s">
        <v>296</v>
      </c>
      <c r="G2859" s="4">
        <v>44150</v>
      </c>
      <c r="H2859" t="s">
        <v>21</v>
      </c>
      <c r="I2859" s="2">
        <v>34194.36</v>
      </c>
      <c r="K2859" s="2">
        <v>34194.36</v>
      </c>
      <c r="L2859" s="3">
        <v>1</v>
      </c>
      <c r="M2859" s="2">
        <v>34194.36</v>
      </c>
      <c r="N2859" s="3">
        <f t="array" ref="N2859">$D$4</f>
        <v>3.55</v>
      </c>
      <c r="O2859" s="2">
        <f t="array" ref="O2859">IF(Tabela_padrão__GM_CONTAS_PAGAR_ABERTOS[[#This Row],[SIGLA_MOEDA]]="US$",Tabela_padrão__GM_CONTAS_PAGAR_ABERTOS[[#This Row],[VALOR_DOCUM]]*$D$4,Tabela_padrão__GM_CONTAS_PAGAR_ABERTOS[[#This Row],[SALDO_CONVERTIDO]])</f>
        <v>34194.36</v>
      </c>
      <c r="P28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59" t="s">
        <v>47</v>
      </c>
      <c r="R2859" t="s">
        <v>297</v>
      </c>
      <c r="S2859" s="1">
        <v>42557</v>
      </c>
      <c r="T2859" t="s">
        <v>3562</v>
      </c>
      <c r="U2859" s="3">
        <v>3.0103</v>
      </c>
      <c r="V2859" s="2">
        <f>Tabela_padrão__GM_CONTAS_PAGAR_ABERTOS[[#This Row],[PTAX DESEMB]]*Tabela_padrão__GM_CONTAS_PAGAR_ABERTOS[[#This Row],[VALOR_DOCUM]]</f>
        <v>102935.281908</v>
      </c>
    </row>
    <row r="2860" spans="1:22" hidden="1" x14ac:dyDescent="0.2">
      <c r="A2860" t="s">
        <v>17</v>
      </c>
      <c r="B2860" t="s">
        <v>18</v>
      </c>
      <c r="C2860" s="1">
        <v>42138</v>
      </c>
      <c r="D2860" t="s">
        <v>60</v>
      </c>
      <c r="E2860">
        <v>13140001</v>
      </c>
      <c r="F2860" t="s">
        <v>302</v>
      </c>
      <c r="G2860" s="4">
        <v>44150</v>
      </c>
      <c r="H2860" t="s">
        <v>21</v>
      </c>
      <c r="I2860" s="2">
        <v>6004.14</v>
      </c>
      <c r="K2860" s="2">
        <v>6004.14</v>
      </c>
      <c r="L2860" s="3">
        <v>1</v>
      </c>
      <c r="M2860" s="2">
        <v>6004.14</v>
      </c>
      <c r="N2860" s="3">
        <f t="array" ref="N2860">$D$4</f>
        <v>3.55</v>
      </c>
      <c r="O2860" s="2">
        <f t="array" ref="O2860">IF(Tabela_padrão__GM_CONTAS_PAGAR_ABERTOS[[#This Row],[SIGLA_MOEDA]]="US$",Tabela_padrão__GM_CONTAS_PAGAR_ABERTOS[[#This Row],[VALOR_DOCUM]]*$D$4,Tabela_padrão__GM_CONTAS_PAGAR_ABERTOS[[#This Row],[SALDO_CONVERTIDO]])</f>
        <v>6004.14</v>
      </c>
      <c r="P28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60" t="s">
        <v>47</v>
      </c>
      <c r="R2860" t="s">
        <v>303</v>
      </c>
      <c r="S2860" s="1">
        <v>42557</v>
      </c>
      <c r="T2860" t="s">
        <v>4258</v>
      </c>
      <c r="U2860" s="3">
        <v>3.0103</v>
      </c>
      <c r="V2860" s="2">
        <f>Tabela_padrão__GM_CONTAS_PAGAR_ABERTOS[[#This Row],[PTAX DESEMB]]*Tabela_padrão__GM_CONTAS_PAGAR_ABERTOS[[#This Row],[VALOR_DOCUM]]</f>
        <v>18074.262642000002</v>
      </c>
    </row>
    <row r="2861" spans="1:22" hidden="1" x14ac:dyDescent="0.2">
      <c r="A2861" t="s">
        <v>17</v>
      </c>
      <c r="B2861" t="s">
        <v>18</v>
      </c>
      <c r="C2861" s="1">
        <v>42283</v>
      </c>
      <c r="D2861" t="s">
        <v>263</v>
      </c>
      <c r="E2861">
        <v>13140003</v>
      </c>
      <c r="F2861" t="s">
        <v>372</v>
      </c>
      <c r="G2861" s="4">
        <v>44180</v>
      </c>
      <c r="H2861" t="s">
        <v>66</v>
      </c>
      <c r="I2861" s="2">
        <v>110250</v>
      </c>
      <c r="K2861" s="2">
        <v>110250</v>
      </c>
      <c r="L2861" s="3">
        <v>3.2904</v>
      </c>
      <c r="M2861" s="2">
        <v>362766.6</v>
      </c>
      <c r="N2861" s="3">
        <f t="array" ref="N2861">$D$4</f>
        <v>3.55</v>
      </c>
      <c r="O2861" s="2">
        <f t="array" ref="O2861">IF(Tabela_padrão__GM_CONTAS_PAGAR_ABERTOS[[#This Row],[SIGLA_MOEDA]]="US$",Tabela_padrão__GM_CONTAS_PAGAR_ABERTOS[[#This Row],[VALOR_DOCUM]]*$D$4,Tabela_padrão__GM_CONTAS_PAGAR_ABERTOS[[#This Row],[SALDO_CONVERTIDO]])</f>
        <v>391387.5</v>
      </c>
      <c r="P2861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861" t="s">
        <v>268</v>
      </c>
      <c r="R2861" t="s">
        <v>373</v>
      </c>
      <c r="S2861" s="1">
        <v>42557</v>
      </c>
      <c r="T2861" t="s">
        <v>376</v>
      </c>
      <c r="U2861" s="3">
        <v>3.9140999999999999</v>
      </c>
      <c r="V2861" s="2">
        <f>Tabela_padrão__GM_CONTAS_PAGAR_ABERTOS[[#This Row],[PTAX DESEMB]]*Tabela_padrão__GM_CONTAS_PAGAR_ABERTOS[[#This Row],[VALOR_DOCUM]]</f>
        <v>431529.52499999997</v>
      </c>
    </row>
    <row r="2862" spans="1:22" hidden="1" x14ac:dyDescent="0.2">
      <c r="A2862" t="s">
        <v>17</v>
      </c>
      <c r="B2862" t="s">
        <v>18</v>
      </c>
      <c r="C2862" s="1">
        <v>42214</v>
      </c>
      <c r="D2862" t="s">
        <v>263</v>
      </c>
      <c r="E2862">
        <v>13140003</v>
      </c>
      <c r="F2862" t="s">
        <v>344</v>
      </c>
      <c r="G2862" s="4">
        <v>44180</v>
      </c>
      <c r="H2862" t="s">
        <v>66</v>
      </c>
      <c r="I2862" s="2">
        <v>330750</v>
      </c>
      <c r="K2862" s="2">
        <v>330750</v>
      </c>
      <c r="L2862" s="3">
        <v>3.2904</v>
      </c>
      <c r="M2862" s="2">
        <v>1088299.8</v>
      </c>
      <c r="N2862" s="3">
        <f t="array" ref="N2862">$D$4</f>
        <v>3.55</v>
      </c>
      <c r="O2862" s="2">
        <f t="array" ref="O2862">IF(Tabela_padrão__GM_CONTAS_PAGAR_ABERTOS[[#This Row],[SIGLA_MOEDA]]="US$",Tabela_padrão__GM_CONTAS_PAGAR_ABERTOS[[#This Row],[VALOR_DOCUM]]*$D$4,Tabela_padrão__GM_CONTAS_PAGAR_ABERTOS[[#This Row],[SALDO_CONVERTIDO]])</f>
        <v>1174162.5</v>
      </c>
      <c r="P2862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862" t="s">
        <v>268</v>
      </c>
      <c r="R2862" t="s">
        <v>345</v>
      </c>
      <c r="S2862" s="1">
        <v>42557</v>
      </c>
      <c r="T2862" t="s">
        <v>1316</v>
      </c>
      <c r="U2862" s="3">
        <v>3.3815</v>
      </c>
      <c r="V2862" s="2">
        <f>Tabela_padrão__GM_CONTAS_PAGAR_ABERTOS[[#This Row],[PTAX DESEMB]]*Tabela_padrão__GM_CONTAS_PAGAR_ABERTOS[[#This Row],[VALOR_DOCUM]]</f>
        <v>1118431.125</v>
      </c>
    </row>
    <row r="2863" spans="1:22" x14ac:dyDescent="0.2">
      <c r="A2863" t="s">
        <v>17</v>
      </c>
      <c r="B2863" t="s">
        <v>18</v>
      </c>
      <c r="C2863" s="1">
        <v>42283</v>
      </c>
      <c r="D2863" t="s">
        <v>263</v>
      </c>
      <c r="E2863">
        <v>19105006</v>
      </c>
      <c r="F2863" t="s">
        <v>372</v>
      </c>
      <c r="G2863" s="4">
        <v>44180</v>
      </c>
      <c r="H2863" t="s">
        <v>66</v>
      </c>
      <c r="I2863" s="2">
        <v>500000</v>
      </c>
      <c r="K2863" s="2">
        <v>500000</v>
      </c>
      <c r="L2863" s="3">
        <v>3.2904</v>
      </c>
      <c r="M2863" s="2">
        <v>1645200</v>
      </c>
      <c r="N2863" s="3">
        <f t="array" ref="N2863">$D$4</f>
        <v>3.55</v>
      </c>
      <c r="O2863" s="2">
        <f t="array" ref="O2863">IF(Tabela_padrão__GM_CONTAS_PAGAR_ABERTOS[[#This Row],[SIGLA_MOEDA]]="US$",Tabela_padrão__GM_CONTAS_PAGAR_ABERTOS[[#This Row],[VALOR_DOCUM]]*$D$4,Tabela_padrão__GM_CONTAS_PAGAR_ABERTOS[[#This Row],[SALDO_CONVERTIDO]])</f>
        <v>1775000</v>
      </c>
      <c r="P286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63" t="s">
        <v>265</v>
      </c>
      <c r="R2863" t="s">
        <v>373</v>
      </c>
      <c r="S2863" s="1">
        <v>42557</v>
      </c>
      <c r="T2863" t="s">
        <v>2881</v>
      </c>
      <c r="U2863" s="3">
        <v>3.9140999999999999</v>
      </c>
      <c r="V2863" s="2">
        <f>Tabela_padrão__GM_CONTAS_PAGAR_ABERTOS[[#This Row],[PTAX DESEMB]]*Tabela_padrão__GM_CONTAS_PAGAR_ABERTOS[[#This Row],[VALOR_DOCUM]]</f>
        <v>1957050</v>
      </c>
    </row>
    <row r="2864" spans="1:22" x14ac:dyDescent="0.2">
      <c r="A2864" t="s">
        <v>262</v>
      </c>
      <c r="B2864" t="s">
        <v>18</v>
      </c>
      <c r="C2864" s="1">
        <v>42023</v>
      </c>
      <c r="D2864" t="s">
        <v>263</v>
      </c>
      <c r="E2864">
        <v>19105006</v>
      </c>
      <c r="F2864" t="s">
        <v>264</v>
      </c>
      <c r="G2864" s="4">
        <v>44180</v>
      </c>
      <c r="H2864" t="s">
        <v>66</v>
      </c>
      <c r="I2864" s="2">
        <v>2500000</v>
      </c>
      <c r="K2864" s="2">
        <v>2500000</v>
      </c>
      <c r="L2864" s="3">
        <v>3.2904</v>
      </c>
      <c r="M2864" s="2">
        <v>8226000</v>
      </c>
      <c r="N2864" s="3">
        <f t="array" ref="N2864">$D$4</f>
        <v>3.55</v>
      </c>
      <c r="O2864" s="2">
        <f t="array" ref="O2864">IF(Tabela_padrão__GM_CONTAS_PAGAR_ABERTOS[[#This Row],[SIGLA_MOEDA]]="US$",Tabela_padrão__GM_CONTAS_PAGAR_ABERTOS[[#This Row],[VALOR_DOCUM]]*$D$4,Tabela_padrão__GM_CONTAS_PAGAR_ABERTOS[[#This Row],[SALDO_CONVERTIDO]])</f>
        <v>8875000</v>
      </c>
      <c r="P2864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64" t="s">
        <v>265</v>
      </c>
      <c r="R2864" t="s">
        <v>266</v>
      </c>
      <c r="S2864" s="1">
        <v>42557</v>
      </c>
      <c r="T2864" t="s">
        <v>4236</v>
      </c>
      <c r="U2864" s="3">
        <v>2.6193</v>
      </c>
      <c r="V2864" s="2">
        <f>Tabela_padrão__GM_CONTAS_PAGAR_ABERTOS[[#This Row],[PTAX DESEMB]]*Tabela_padrão__GM_CONTAS_PAGAR_ABERTOS[[#This Row],[VALOR_DOCUM]]</f>
        <v>6548250</v>
      </c>
    </row>
    <row r="2865" spans="1:22" x14ac:dyDescent="0.2">
      <c r="A2865" t="s">
        <v>17</v>
      </c>
      <c r="B2865" t="s">
        <v>18</v>
      </c>
      <c r="C2865" s="1">
        <v>42214</v>
      </c>
      <c r="D2865" t="s">
        <v>263</v>
      </c>
      <c r="E2865">
        <v>19105006</v>
      </c>
      <c r="F2865" t="s">
        <v>344</v>
      </c>
      <c r="G2865" s="4">
        <v>44180</v>
      </c>
      <c r="H2865" t="s">
        <v>66</v>
      </c>
      <c r="I2865" s="2">
        <v>1500000</v>
      </c>
      <c r="K2865" s="2">
        <v>1500000</v>
      </c>
      <c r="L2865" s="3">
        <v>3.2904</v>
      </c>
      <c r="M2865" s="2">
        <v>4935600</v>
      </c>
      <c r="N2865" s="3">
        <f t="array" ref="N2865">$D$4</f>
        <v>3.55</v>
      </c>
      <c r="O2865" s="2">
        <f t="array" ref="O2865">IF(Tabela_padrão__GM_CONTAS_PAGAR_ABERTOS[[#This Row],[SIGLA_MOEDA]]="US$",Tabela_padrão__GM_CONTAS_PAGAR_ABERTOS[[#This Row],[VALOR_DOCUM]]*$D$4,Tabela_padrão__GM_CONTAS_PAGAR_ABERTOS[[#This Row],[SALDO_CONVERTIDO]])</f>
        <v>5325000</v>
      </c>
      <c r="P286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65" t="s">
        <v>265</v>
      </c>
      <c r="R2865" t="s">
        <v>345</v>
      </c>
      <c r="S2865" s="1">
        <v>42557</v>
      </c>
      <c r="T2865" t="s">
        <v>4981</v>
      </c>
      <c r="U2865" s="3">
        <v>3.3815</v>
      </c>
      <c r="V2865" s="2">
        <f>Tabela_padrão__GM_CONTAS_PAGAR_ABERTOS[[#This Row],[PTAX DESEMB]]*Tabela_padrão__GM_CONTAS_PAGAR_ABERTOS[[#This Row],[VALOR_DOCUM]]</f>
        <v>5072250</v>
      </c>
    </row>
    <row r="2866" spans="1:22" hidden="1" x14ac:dyDescent="0.2">
      <c r="A2866" t="s">
        <v>262</v>
      </c>
      <c r="B2866" t="s">
        <v>18</v>
      </c>
      <c r="C2866" s="1">
        <v>42023</v>
      </c>
      <c r="D2866" t="s">
        <v>263</v>
      </c>
      <c r="E2866">
        <v>13140003</v>
      </c>
      <c r="F2866" t="s">
        <v>264</v>
      </c>
      <c r="G2866" s="4">
        <v>44180</v>
      </c>
      <c r="H2866" t="s">
        <v>66</v>
      </c>
      <c r="I2866" s="2">
        <v>333593.75</v>
      </c>
      <c r="K2866" s="2">
        <v>333593.75</v>
      </c>
      <c r="L2866" s="3">
        <v>3.2904</v>
      </c>
      <c r="M2866" s="2">
        <v>1097656.875</v>
      </c>
      <c r="N2866" s="3">
        <f t="array" ref="N2866">$D$4</f>
        <v>3.55</v>
      </c>
      <c r="O2866" s="2">
        <f t="array" ref="O2866">IF(Tabela_padrão__GM_CONTAS_PAGAR_ABERTOS[[#This Row],[SIGLA_MOEDA]]="US$",Tabela_padrão__GM_CONTAS_PAGAR_ABERTOS[[#This Row],[VALOR_DOCUM]]*$D$4,Tabela_padrão__GM_CONTAS_PAGAR_ABERTOS[[#This Row],[SALDO_CONVERTIDO]])</f>
        <v>1184257.8125</v>
      </c>
      <c r="P286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66" t="s">
        <v>268</v>
      </c>
      <c r="R2866" t="s">
        <v>266</v>
      </c>
      <c r="S2866" s="1">
        <v>42557</v>
      </c>
      <c r="T2866" t="s">
        <v>5646</v>
      </c>
      <c r="U2866" s="3">
        <v>2.6193</v>
      </c>
      <c r="V2866" s="2">
        <f>Tabela_padrão__GM_CONTAS_PAGAR_ABERTOS[[#This Row],[PTAX DESEMB]]*Tabela_padrão__GM_CONTAS_PAGAR_ABERTOS[[#This Row],[VALOR_DOCUM]]</f>
        <v>873782.109375</v>
      </c>
    </row>
    <row r="2867" spans="1:22" hidden="1" x14ac:dyDescent="0.2">
      <c r="A2867" t="s">
        <v>17</v>
      </c>
      <c r="B2867" t="s">
        <v>18</v>
      </c>
      <c r="C2867" s="1">
        <v>42072</v>
      </c>
      <c r="D2867" t="s">
        <v>274</v>
      </c>
      <c r="E2867">
        <v>13140001</v>
      </c>
      <c r="F2867" t="s">
        <v>275</v>
      </c>
      <c r="G2867" s="4">
        <v>44242</v>
      </c>
      <c r="H2867" t="s">
        <v>21</v>
      </c>
      <c r="I2867" s="2">
        <v>1110.6300000000001</v>
      </c>
      <c r="K2867" s="2">
        <v>1110.6300000000001</v>
      </c>
      <c r="L2867" s="3">
        <v>1</v>
      </c>
      <c r="M2867" s="2">
        <v>1110.6300000000001</v>
      </c>
      <c r="N2867" s="3">
        <f t="array" ref="N2867">$D$4</f>
        <v>3.55</v>
      </c>
      <c r="O2867" s="2">
        <f t="array" ref="O2867">IF(Tabela_padrão__GM_CONTAS_PAGAR_ABERTOS[[#This Row],[SIGLA_MOEDA]]="US$",Tabela_padrão__GM_CONTAS_PAGAR_ABERTOS[[#This Row],[VALOR_DOCUM]]*$D$4,Tabela_padrão__GM_CONTAS_PAGAR_ABERTOS[[#This Row],[SALDO_CONVERTIDO]])</f>
        <v>1110.6300000000001</v>
      </c>
      <c r="P28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67" t="s">
        <v>47</v>
      </c>
      <c r="R2867" t="s">
        <v>276</v>
      </c>
      <c r="S2867" s="1">
        <v>42557</v>
      </c>
      <c r="T2867" t="s">
        <v>3547</v>
      </c>
      <c r="U2867" s="3">
        <v>3.0366</v>
      </c>
      <c r="V2867" s="2">
        <f>Tabela_padrão__GM_CONTAS_PAGAR_ABERTOS[[#This Row],[PTAX DESEMB]]*Tabela_padrão__GM_CONTAS_PAGAR_ABERTOS[[#This Row],[VALOR_DOCUM]]</f>
        <v>3372.5390580000003</v>
      </c>
    </row>
    <row r="2868" spans="1:22" hidden="1" x14ac:dyDescent="0.2">
      <c r="A2868" t="s">
        <v>17</v>
      </c>
      <c r="B2868" t="s">
        <v>18</v>
      </c>
      <c r="C2868" s="1">
        <v>42072</v>
      </c>
      <c r="D2868" t="s">
        <v>274</v>
      </c>
      <c r="E2868">
        <v>19105002</v>
      </c>
      <c r="F2868" t="s">
        <v>275</v>
      </c>
      <c r="G2868" s="4">
        <v>44242</v>
      </c>
      <c r="H2868" t="s">
        <v>21</v>
      </c>
      <c r="I2868" s="2">
        <v>49500</v>
      </c>
      <c r="K2868" s="2">
        <v>49500</v>
      </c>
      <c r="L2868" s="3">
        <v>1</v>
      </c>
      <c r="M2868" s="2">
        <v>49500</v>
      </c>
      <c r="N2868" s="3">
        <f t="array" ref="N2868">$D$4</f>
        <v>3.55</v>
      </c>
      <c r="O2868" s="2">
        <f t="array" ref="O2868">IF(Tabela_padrão__GM_CONTAS_PAGAR_ABERTOS[[#This Row],[SIGLA_MOEDA]]="US$",Tabela_padrão__GM_CONTAS_PAGAR_ABERTOS[[#This Row],[VALOR_DOCUM]]*$D$4,Tabela_padrão__GM_CONTAS_PAGAR_ABERTOS[[#This Row],[SALDO_CONVERTIDO]])</f>
        <v>49500</v>
      </c>
      <c r="P28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68" t="s">
        <v>3543</v>
      </c>
      <c r="R2868" t="s">
        <v>276</v>
      </c>
      <c r="S2868" s="1">
        <v>42557</v>
      </c>
      <c r="T2868" t="s">
        <v>5647</v>
      </c>
      <c r="U2868" s="3">
        <v>3.0366</v>
      </c>
      <c r="V2868" s="2">
        <f>Tabela_padrão__GM_CONTAS_PAGAR_ABERTOS[[#This Row],[PTAX DESEMB]]*Tabela_padrão__GM_CONTAS_PAGAR_ABERTOS[[#This Row],[VALOR_DOCUM]]</f>
        <v>150311.70000000001</v>
      </c>
    </row>
    <row r="2869" spans="1:22" hidden="1" x14ac:dyDescent="0.2">
      <c r="A2869" t="s">
        <v>17</v>
      </c>
      <c r="B2869" t="s">
        <v>202</v>
      </c>
      <c r="C2869" s="1">
        <v>41736</v>
      </c>
      <c r="D2869" t="s">
        <v>203</v>
      </c>
      <c r="E2869">
        <v>13140001</v>
      </c>
      <c r="F2869" t="s">
        <v>204</v>
      </c>
      <c r="G2869" s="4">
        <v>44265</v>
      </c>
      <c r="H2869" t="s">
        <v>21</v>
      </c>
      <c r="I2869" s="2">
        <v>197126.1</v>
      </c>
      <c r="K2869" s="2">
        <v>197126.1</v>
      </c>
      <c r="L2869" s="3">
        <v>1</v>
      </c>
      <c r="M2869" s="2">
        <v>197126.1</v>
      </c>
      <c r="N2869" s="3">
        <f t="array" ref="N2869">$D$4</f>
        <v>3.55</v>
      </c>
      <c r="O2869" s="2">
        <f t="array" ref="O2869">IF(Tabela_padrão__GM_CONTAS_PAGAR_ABERTOS[[#This Row],[SIGLA_MOEDA]]="US$",Tabela_padrão__GM_CONTAS_PAGAR_ABERTOS[[#This Row],[VALOR_DOCUM]]*$D$4,Tabela_padrão__GM_CONTAS_PAGAR_ABERTOS[[#This Row],[SALDO_CONVERTIDO]])</f>
        <v>197126.1</v>
      </c>
      <c r="P28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69" t="s">
        <v>47</v>
      </c>
      <c r="R2869" t="s">
        <v>206</v>
      </c>
      <c r="S2869" s="1">
        <v>42557</v>
      </c>
      <c r="T2869" t="s">
        <v>1236</v>
      </c>
      <c r="U2869" s="3">
        <v>2.242</v>
      </c>
      <c r="V2869" s="2">
        <f>Tabela_padrão__GM_CONTAS_PAGAR_ABERTOS[[#This Row],[PTAX DESEMB]]*Tabela_padrão__GM_CONTAS_PAGAR_ABERTOS[[#This Row],[VALOR_DOCUM]]</f>
        <v>441956.71620000002</v>
      </c>
    </row>
    <row r="2870" spans="1:22" hidden="1" x14ac:dyDescent="0.2">
      <c r="A2870" t="s">
        <v>17</v>
      </c>
      <c r="B2870" t="s">
        <v>202</v>
      </c>
      <c r="C2870" s="1">
        <v>41736</v>
      </c>
      <c r="D2870" t="s">
        <v>203</v>
      </c>
      <c r="E2870">
        <v>19105002</v>
      </c>
      <c r="F2870" t="s">
        <v>204</v>
      </c>
      <c r="G2870" s="4">
        <v>44265</v>
      </c>
      <c r="H2870" t="s">
        <v>21</v>
      </c>
      <c r="I2870" s="2">
        <v>130725</v>
      </c>
      <c r="K2870" s="2">
        <v>130725</v>
      </c>
      <c r="L2870" s="3">
        <v>1</v>
      </c>
      <c r="M2870" s="2">
        <v>130725</v>
      </c>
      <c r="N2870" s="3">
        <f t="array" ref="N2870">$D$4</f>
        <v>3.55</v>
      </c>
      <c r="O2870" s="2">
        <f t="array" ref="O2870">IF(Tabela_padrão__GM_CONTAS_PAGAR_ABERTOS[[#This Row],[SIGLA_MOEDA]]="US$",Tabela_padrão__GM_CONTAS_PAGAR_ABERTOS[[#This Row],[VALOR_DOCUM]]*$D$4,Tabela_padrão__GM_CONTAS_PAGAR_ABERTOS[[#This Row],[SALDO_CONVERTIDO]])</f>
        <v>130725</v>
      </c>
      <c r="P28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0" t="s">
        <v>205</v>
      </c>
      <c r="R2870" t="s">
        <v>206</v>
      </c>
      <c r="S2870" s="1">
        <v>42557</v>
      </c>
      <c r="T2870" t="s">
        <v>2029</v>
      </c>
      <c r="U2870" s="3">
        <v>2.242</v>
      </c>
      <c r="V2870" s="2">
        <f>Tabela_padrão__GM_CONTAS_PAGAR_ABERTOS[[#This Row],[PTAX DESEMB]]*Tabela_padrão__GM_CONTAS_PAGAR_ABERTOS[[#This Row],[VALOR_DOCUM]]</f>
        <v>293085.45</v>
      </c>
    </row>
    <row r="2871" spans="1:22" hidden="1" x14ac:dyDescent="0.2">
      <c r="A2871" t="s">
        <v>17</v>
      </c>
      <c r="B2871" t="s">
        <v>18</v>
      </c>
      <c r="C2871" s="1">
        <v>42489</v>
      </c>
      <c r="D2871" t="s">
        <v>31</v>
      </c>
      <c r="E2871">
        <v>19105006</v>
      </c>
      <c r="F2871" t="s">
        <v>799</v>
      </c>
      <c r="G2871" s="4">
        <v>44285</v>
      </c>
      <c r="H2871" t="s">
        <v>21</v>
      </c>
      <c r="I2871" s="2">
        <v>3000882.88</v>
      </c>
      <c r="K2871" s="2">
        <v>3000882.88</v>
      </c>
      <c r="L2871" s="3">
        <v>1</v>
      </c>
      <c r="M2871" s="2">
        <v>3000882.88</v>
      </c>
      <c r="N2871" s="3">
        <f t="array" ref="N2871">$D$4</f>
        <v>3.55</v>
      </c>
      <c r="O2871" s="2">
        <f t="array" ref="O2871">IF(Tabela_padrão__GM_CONTAS_PAGAR_ABERTOS[[#This Row],[SIGLA_MOEDA]]="US$",Tabela_padrão__GM_CONTAS_PAGAR_ABERTOS[[#This Row],[VALOR_DOCUM]]*$D$4,Tabela_padrão__GM_CONTAS_PAGAR_ABERTOS[[#This Row],[SALDO_CONVERTIDO]])</f>
        <v>3000882.88</v>
      </c>
      <c r="P28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1" t="s">
        <v>800</v>
      </c>
      <c r="R2871" t="s">
        <v>801</v>
      </c>
      <c r="S2871" s="1">
        <v>42557</v>
      </c>
      <c r="T2871" t="s">
        <v>803</v>
      </c>
      <c r="U2871" s="3">
        <v>3.4992000000000001</v>
      </c>
      <c r="V2871" s="2">
        <f>Tabela_padrão__GM_CONTAS_PAGAR_ABERTOS[[#This Row],[PTAX DESEMB]]*Tabela_padrão__GM_CONTAS_PAGAR_ABERTOS[[#This Row],[VALOR_DOCUM]]</f>
        <v>10500689.373695999</v>
      </c>
    </row>
    <row r="2872" spans="1:22" hidden="1" x14ac:dyDescent="0.2">
      <c r="A2872" t="s">
        <v>17</v>
      </c>
      <c r="B2872" t="s">
        <v>18</v>
      </c>
      <c r="C2872" s="1">
        <v>42489</v>
      </c>
      <c r="D2872" t="s">
        <v>31</v>
      </c>
      <c r="E2872">
        <v>13140003</v>
      </c>
      <c r="F2872" t="s">
        <v>2477</v>
      </c>
      <c r="G2872" s="4">
        <v>44285</v>
      </c>
      <c r="H2872" t="s">
        <v>21</v>
      </c>
      <c r="I2872" s="2">
        <v>300000</v>
      </c>
      <c r="K2872" s="2">
        <v>300000</v>
      </c>
      <c r="L2872" s="3">
        <v>1</v>
      </c>
      <c r="M2872" s="2">
        <v>300000</v>
      </c>
      <c r="N2872" s="3">
        <f t="array" ref="N2872">$D$4</f>
        <v>3.55</v>
      </c>
      <c r="O2872" s="2">
        <f t="array" ref="O2872">IF(Tabela_padrão__GM_CONTAS_PAGAR_ABERTOS[[#This Row],[SIGLA_MOEDA]]="US$",Tabela_padrão__GM_CONTAS_PAGAR_ABERTOS[[#This Row],[VALOR_DOCUM]]*$D$4,Tabela_padrão__GM_CONTAS_PAGAR_ABERTOS[[#This Row],[SALDO_CONVERTIDO]])</f>
        <v>300000</v>
      </c>
      <c r="P28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2" t="s">
        <v>268</v>
      </c>
      <c r="R2872" t="s">
        <v>801</v>
      </c>
      <c r="S2872" s="1">
        <v>42557</v>
      </c>
      <c r="T2872" t="s">
        <v>2482</v>
      </c>
      <c r="U2872" s="3">
        <v>3.4992000000000001</v>
      </c>
      <c r="V2872" s="2">
        <f>Tabela_padrão__GM_CONTAS_PAGAR_ABERTOS[[#This Row],[PTAX DESEMB]]*Tabela_padrão__GM_CONTAS_PAGAR_ABERTOS[[#This Row],[VALOR_DOCUM]]</f>
        <v>1049760</v>
      </c>
    </row>
    <row r="2873" spans="1:22" hidden="1" x14ac:dyDescent="0.2">
      <c r="A2873" t="s">
        <v>17</v>
      </c>
      <c r="B2873" t="s">
        <v>25</v>
      </c>
      <c r="C2873" s="1">
        <v>41865</v>
      </c>
      <c r="D2873" t="s">
        <v>60</v>
      </c>
      <c r="E2873">
        <v>13140001</v>
      </c>
      <c r="F2873" t="s">
        <v>241</v>
      </c>
      <c r="G2873" s="4">
        <v>44331</v>
      </c>
      <c r="H2873" t="s">
        <v>21</v>
      </c>
      <c r="I2873" s="2">
        <v>39335.589999999997</v>
      </c>
      <c r="K2873" s="2">
        <v>39335.589999999997</v>
      </c>
      <c r="L2873" s="3">
        <v>1</v>
      </c>
      <c r="M2873" s="2">
        <v>39335.589999999997</v>
      </c>
      <c r="N2873" s="3">
        <f t="array" ref="N2873">$D$4</f>
        <v>3.55</v>
      </c>
      <c r="O2873" s="2">
        <f t="array" ref="O2873">IF(Tabela_padrão__GM_CONTAS_PAGAR_ABERTOS[[#This Row],[SIGLA_MOEDA]]="US$",Tabela_padrão__GM_CONTAS_PAGAR_ABERTOS[[#This Row],[VALOR_DOCUM]]*$D$4,Tabela_padrão__GM_CONTAS_PAGAR_ABERTOS[[#This Row],[SALDO_CONVERTIDO]])</f>
        <v>39335.589999999997</v>
      </c>
      <c r="P28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3" t="s">
        <v>47</v>
      </c>
      <c r="R2873" t="s">
        <v>242</v>
      </c>
      <c r="S2873" s="1">
        <v>42557</v>
      </c>
      <c r="T2873" t="s">
        <v>243</v>
      </c>
      <c r="U2873" s="3">
        <v>2.2692000000000001</v>
      </c>
      <c r="V2873" s="2">
        <f>Tabela_padrão__GM_CONTAS_PAGAR_ABERTOS[[#This Row],[PTAX DESEMB]]*Tabela_padrão__GM_CONTAS_PAGAR_ABERTOS[[#This Row],[VALOR_DOCUM]]</f>
        <v>89260.320827999996</v>
      </c>
    </row>
    <row r="2874" spans="1:22" hidden="1" x14ac:dyDescent="0.2">
      <c r="A2874" t="s">
        <v>17</v>
      </c>
      <c r="B2874" t="s">
        <v>18</v>
      </c>
      <c r="C2874" s="1">
        <v>42138</v>
      </c>
      <c r="D2874" t="s">
        <v>60</v>
      </c>
      <c r="E2874">
        <v>13140001</v>
      </c>
      <c r="F2874" t="s">
        <v>296</v>
      </c>
      <c r="G2874" s="4">
        <v>44331</v>
      </c>
      <c r="H2874" t="s">
        <v>21</v>
      </c>
      <c r="I2874" s="2">
        <v>33630.480000000003</v>
      </c>
      <c r="K2874" s="2">
        <v>33630.480000000003</v>
      </c>
      <c r="L2874" s="3">
        <v>1</v>
      </c>
      <c r="M2874" s="2">
        <v>33630.480000000003</v>
      </c>
      <c r="N2874" s="3">
        <f t="array" ref="N2874">$D$4</f>
        <v>3.55</v>
      </c>
      <c r="O2874" s="2">
        <f t="array" ref="O2874">IF(Tabela_padrão__GM_CONTAS_PAGAR_ABERTOS[[#This Row],[SIGLA_MOEDA]]="US$",Tabela_padrão__GM_CONTAS_PAGAR_ABERTOS[[#This Row],[VALOR_DOCUM]]*$D$4,Tabela_padrão__GM_CONTAS_PAGAR_ABERTOS[[#This Row],[SALDO_CONVERTIDO]])</f>
        <v>33630.480000000003</v>
      </c>
      <c r="P28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4" t="s">
        <v>47</v>
      </c>
      <c r="R2874" t="s">
        <v>297</v>
      </c>
      <c r="S2874" s="1">
        <v>42557</v>
      </c>
      <c r="T2874" t="s">
        <v>301</v>
      </c>
      <c r="U2874" s="3">
        <v>3.0103</v>
      </c>
      <c r="V2874" s="2">
        <f>Tabela_padrão__GM_CONTAS_PAGAR_ABERTOS[[#This Row],[PTAX DESEMB]]*Tabela_padrão__GM_CONTAS_PAGAR_ABERTOS[[#This Row],[VALOR_DOCUM]]</f>
        <v>101237.83394400001</v>
      </c>
    </row>
    <row r="2875" spans="1:22" hidden="1" x14ac:dyDescent="0.2">
      <c r="A2875" t="s">
        <v>17</v>
      </c>
      <c r="B2875" t="s">
        <v>18</v>
      </c>
      <c r="C2875" s="1">
        <v>42138</v>
      </c>
      <c r="D2875" t="s">
        <v>60</v>
      </c>
      <c r="E2875">
        <v>19105002</v>
      </c>
      <c r="F2875" t="s">
        <v>302</v>
      </c>
      <c r="G2875" s="4">
        <v>44331</v>
      </c>
      <c r="H2875" t="s">
        <v>21</v>
      </c>
      <c r="I2875" s="2">
        <v>267600</v>
      </c>
      <c r="K2875" s="2">
        <v>267600</v>
      </c>
      <c r="L2875" s="3">
        <v>1</v>
      </c>
      <c r="M2875" s="2">
        <v>267600</v>
      </c>
      <c r="N2875" s="3">
        <f t="array" ref="N2875">$D$4</f>
        <v>3.55</v>
      </c>
      <c r="O2875" s="2">
        <f t="array" ref="O2875">IF(Tabela_padrão__GM_CONTAS_PAGAR_ABERTOS[[#This Row],[SIGLA_MOEDA]]="US$",Tabela_padrão__GM_CONTAS_PAGAR_ABERTOS[[#This Row],[VALOR_DOCUM]]*$D$4,Tabela_padrão__GM_CONTAS_PAGAR_ABERTOS[[#This Row],[SALDO_CONVERTIDO]])</f>
        <v>267600</v>
      </c>
      <c r="P28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5" t="s">
        <v>62</v>
      </c>
      <c r="R2875" t="s">
        <v>303</v>
      </c>
      <c r="S2875" s="1">
        <v>42557</v>
      </c>
      <c r="T2875" t="s">
        <v>305</v>
      </c>
      <c r="U2875" s="3">
        <v>3.0103</v>
      </c>
      <c r="V2875" s="2">
        <f>Tabela_padrão__GM_CONTAS_PAGAR_ABERTOS[[#This Row],[PTAX DESEMB]]*Tabela_padrão__GM_CONTAS_PAGAR_ABERTOS[[#This Row],[VALOR_DOCUM]]</f>
        <v>805556.28</v>
      </c>
    </row>
    <row r="2876" spans="1:22" hidden="1" x14ac:dyDescent="0.2">
      <c r="A2876" t="s">
        <v>17</v>
      </c>
      <c r="B2876" t="s">
        <v>18</v>
      </c>
      <c r="C2876" s="1">
        <v>42138</v>
      </c>
      <c r="D2876" t="s">
        <v>60</v>
      </c>
      <c r="E2876">
        <v>19105002</v>
      </c>
      <c r="F2876" t="s">
        <v>296</v>
      </c>
      <c r="G2876" s="4">
        <v>44331</v>
      </c>
      <c r="H2876" t="s">
        <v>21</v>
      </c>
      <c r="I2876" s="2">
        <v>762008.24</v>
      </c>
      <c r="K2876" s="2">
        <v>762008.24</v>
      </c>
      <c r="L2876" s="3">
        <v>1</v>
      </c>
      <c r="M2876" s="2">
        <v>762008.24</v>
      </c>
      <c r="N2876" s="3">
        <f t="array" ref="N2876">$D$4</f>
        <v>3.55</v>
      </c>
      <c r="O2876" s="2">
        <f t="array" ref="O2876">IF(Tabela_padrão__GM_CONTAS_PAGAR_ABERTOS[[#This Row],[SIGLA_MOEDA]]="US$",Tabela_padrão__GM_CONTAS_PAGAR_ABERTOS[[#This Row],[VALOR_DOCUM]]*$D$4,Tabela_padrão__GM_CONTAS_PAGAR_ABERTOS[[#This Row],[SALDO_CONVERTIDO]])</f>
        <v>762008.24</v>
      </c>
      <c r="P28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6" t="s">
        <v>62</v>
      </c>
      <c r="R2876" t="s">
        <v>297</v>
      </c>
      <c r="S2876" s="1">
        <v>42557</v>
      </c>
      <c r="T2876" t="s">
        <v>1300</v>
      </c>
      <c r="U2876" s="3">
        <v>3.0103</v>
      </c>
      <c r="V2876" s="2">
        <f>Tabela_padrão__GM_CONTAS_PAGAR_ABERTOS[[#This Row],[PTAX DESEMB]]*Tabela_padrão__GM_CONTAS_PAGAR_ABERTOS[[#This Row],[VALOR_DOCUM]]</f>
        <v>2293873.4048719998</v>
      </c>
    </row>
    <row r="2877" spans="1:22" hidden="1" x14ac:dyDescent="0.2">
      <c r="A2877" t="s">
        <v>17</v>
      </c>
      <c r="B2877" t="s">
        <v>18</v>
      </c>
      <c r="C2877" s="1">
        <v>42109</v>
      </c>
      <c r="D2877" t="s">
        <v>60</v>
      </c>
      <c r="E2877">
        <v>13140001</v>
      </c>
      <c r="F2877" t="s">
        <v>1288</v>
      </c>
      <c r="G2877" s="4">
        <v>44331</v>
      </c>
      <c r="H2877" t="s">
        <v>21</v>
      </c>
      <c r="I2877" s="2">
        <v>11405.49</v>
      </c>
      <c r="K2877" s="2">
        <v>11405.49</v>
      </c>
      <c r="L2877" s="3">
        <v>1</v>
      </c>
      <c r="M2877" s="2">
        <v>11405.49</v>
      </c>
      <c r="N2877" s="3">
        <f t="array" ref="N2877">$D$4</f>
        <v>3.55</v>
      </c>
      <c r="O2877" s="2">
        <f t="array" ref="O2877">IF(Tabela_padrão__GM_CONTAS_PAGAR_ABERTOS[[#This Row],[SIGLA_MOEDA]]="US$",Tabela_padrão__GM_CONTAS_PAGAR_ABERTOS[[#This Row],[VALOR_DOCUM]]*$D$4,Tabela_padrão__GM_CONTAS_PAGAR_ABERTOS[[#This Row],[SALDO_CONVERTIDO]])</f>
        <v>11405.49</v>
      </c>
      <c r="P28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7" t="s">
        <v>47</v>
      </c>
      <c r="R2877" t="s">
        <v>1289</v>
      </c>
      <c r="S2877" s="1">
        <v>42557</v>
      </c>
      <c r="T2877" t="s">
        <v>1304</v>
      </c>
      <c r="U2877" s="3">
        <v>3.0880000000000001</v>
      </c>
      <c r="V2877" s="2">
        <f>Tabela_padrão__GM_CONTAS_PAGAR_ABERTOS[[#This Row],[PTAX DESEMB]]*Tabela_padrão__GM_CONTAS_PAGAR_ABERTOS[[#This Row],[VALOR_DOCUM]]</f>
        <v>35220.153120000003</v>
      </c>
    </row>
    <row r="2878" spans="1:22" hidden="1" x14ac:dyDescent="0.2">
      <c r="A2878" t="s">
        <v>17</v>
      </c>
      <c r="B2878" t="s">
        <v>18</v>
      </c>
      <c r="C2878" s="1">
        <v>42150</v>
      </c>
      <c r="D2878" t="s">
        <v>60</v>
      </c>
      <c r="E2878">
        <v>19105002</v>
      </c>
      <c r="F2878" t="s">
        <v>315</v>
      </c>
      <c r="G2878" s="4">
        <v>44331</v>
      </c>
      <c r="H2878" t="s">
        <v>21</v>
      </c>
      <c r="I2878" s="2">
        <v>317850</v>
      </c>
      <c r="K2878" s="2">
        <v>317850</v>
      </c>
      <c r="L2878" s="3">
        <v>1</v>
      </c>
      <c r="M2878" s="2">
        <v>317850</v>
      </c>
      <c r="N2878" s="3">
        <f t="array" ref="N2878">$D$4</f>
        <v>3.55</v>
      </c>
      <c r="O2878" s="2">
        <f t="array" ref="O2878">IF(Tabela_padrão__GM_CONTAS_PAGAR_ABERTOS[[#This Row],[SIGLA_MOEDA]]="US$",Tabela_padrão__GM_CONTAS_PAGAR_ABERTOS[[#This Row],[VALOR_DOCUM]]*$D$4,Tabela_padrão__GM_CONTAS_PAGAR_ABERTOS[[#This Row],[SALDO_CONVERTIDO]])</f>
        <v>317850</v>
      </c>
      <c r="P28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8" t="s">
        <v>62</v>
      </c>
      <c r="R2878" t="s">
        <v>316</v>
      </c>
      <c r="S2878" s="1">
        <v>42557</v>
      </c>
      <c r="T2878" t="s">
        <v>3565</v>
      </c>
      <c r="U2878" s="3">
        <v>3.1212</v>
      </c>
      <c r="V2878" s="2">
        <f>Tabela_padrão__GM_CONTAS_PAGAR_ABERTOS[[#This Row],[PTAX DESEMB]]*Tabela_padrão__GM_CONTAS_PAGAR_ABERTOS[[#This Row],[VALOR_DOCUM]]</f>
        <v>992073.42</v>
      </c>
    </row>
    <row r="2879" spans="1:22" hidden="1" x14ac:dyDescent="0.2">
      <c r="A2879" t="s">
        <v>17</v>
      </c>
      <c r="B2879" t="s">
        <v>25</v>
      </c>
      <c r="C2879" s="1">
        <v>41865</v>
      </c>
      <c r="D2879" t="s">
        <v>60</v>
      </c>
      <c r="E2879">
        <v>19105002</v>
      </c>
      <c r="F2879" t="s">
        <v>241</v>
      </c>
      <c r="G2879" s="4">
        <v>44331</v>
      </c>
      <c r="H2879" t="s">
        <v>21</v>
      </c>
      <c r="I2879" s="2">
        <v>624374.99</v>
      </c>
      <c r="J2879">
        <v>187312.49</v>
      </c>
      <c r="K2879" s="2">
        <v>437062.5</v>
      </c>
      <c r="L2879" s="3">
        <v>1</v>
      </c>
      <c r="M2879" s="2">
        <v>437062.5</v>
      </c>
      <c r="N2879" s="3">
        <f t="array" ref="N2879">$D$4</f>
        <v>3.55</v>
      </c>
      <c r="O2879" s="2">
        <f t="array" ref="O2879">IF(Tabela_padrão__GM_CONTAS_PAGAR_ABERTOS[[#This Row],[SIGLA_MOEDA]]="US$",Tabela_padrão__GM_CONTAS_PAGAR_ABERTOS[[#This Row],[VALOR_DOCUM]]*$D$4,Tabela_padrão__GM_CONTAS_PAGAR_ABERTOS[[#This Row],[SALDO_CONVERTIDO]])</f>
        <v>437062.5</v>
      </c>
      <c r="P28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79" t="s">
        <v>62</v>
      </c>
      <c r="R2879" t="s">
        <v>242</v>
      </c>
      <c r="S2879" s="1">
        <v>42557</v>
      </c>
      <c r="T2879" t="s">
        <v>4225</v>
      </c>
      <c r="U2879" s="3">
        <v>2.2692000000000001</v>
      </c>
      <c r="V2879" s="2">
        <f>Tabela_padrão__GM_CONTAS_PAGAR_ABERTOS[[#This Row],[PTAX DESEMB]]*Tabela_padrão__GM_CONTAS_PAGAR_ABERTOS[[#This Row],[VALOR_DOCUM]]</f>
        <v>1416831.727308</v>
      </c>
    </row>
    <row r="2880" spans="1:22" hidden="1" x14ac:dyDescent="0.2">
      <c r="A2880" t="s">
        <v>17</v>
      </c>
      <c r="B2880" t="s">
        <v>18</v>
      </c>
      <c r="C2880" s="1">
        <v>42109</v>
      </c>
      <c r="D2880" t="s">
        <v>60</v>
      </c>
      <c r="E2880">
        <v>19105002</v>
      </c>
      <c r="F2880" t="s">
        <v>1288</v>
      </c>
      <c r="G2880" s="4">
        <v>44331</v>
      </c>
      <c r="H2880" t="s">
        <v>21</v>
      </c>
      <c r="I2880" s="2">
        <v>258428.57</v>
      </c>
      <c r="K2880" s="2">
        <v>258428.57</v>
      </c>
      <c r="L2880" s="3">
        <v>1</v>
      </c>
      <c r="M2880" s="2">
        <v>258428.57</v>
      </c>
      <c r="N2880" s="3">
        <f t="array" ref="N2880">$D$4</f>
        <v>3.55</v>
      </c>
      <c r="O2880" s="2">
        <f t="array" ref="O2880">IF(Tabela_padrão__GM_CONTAS_PAGAR_ABERTOS[[#This Row],[SIGLA_MOEDA]]="US$",Tabela_padrão__GM_CONTAS_PAGAR_ABERTOS[[#This Row],[VALOR_DOCUM]]*$D$4,Tabela_padrão__GM_CONTAS_PAGAR_ABERTOS[[#This Row],[SALDO_CONVERTIDO]])</f>
        <v>258428.57</v>
      </c>
      <c r="P28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0" t="s">
        <v>62</v>
      </c>
      <c r="R2880" t="s">
        <v>1289</v>
      </c>
      <c r="S2880" s="1">
        <v>42557</v>
      </c>
      <c r="T2880" t="s">
        <v>4244</v>
      </c>
      <c r="U2880" s="3">
        <v>3.0880000000000001</v>
      </c>
      <c r="V2880" s="2">
        <f>Tabela_padrão__GM_CONTAS_PAGAR_ABERTOS[[#This Row],[PTAX DESEMB]]*Tabela_padrão__GM_CONTAS_PAGAR_ABERTOS[[#This Row],[VALOR_DOCUM]]</f>
        <v>798027.42416000005</v>
      </c>
    </row>
    <row r="2881" spans="1:22" hidden="1" x14ac:dyDescent="0.2">
      <c r="A2881" t="s">
        <v>17</v>
      </c>
      <c r="B2881" t="s">
        <v>18</v>
      </c>
      <c r="C2881" s="1">
        <v>42150</v>
      </c>
      <c r="D2881" t="s">
        <v>60</v>
      </c>
      <c r="E2881">
        <v>13140001</v>
      </c>
      <c r="F2881" t="s">
        <v>315</v>
      </c>
      <c r="G2881" s="4">
        <v>44331</v>
      </c>
      <c r="H2881" t="s">
        <v>21</v>
      </c>
      <c r="I2881" s="2">
        <v>11605.96</v>
      </c>
      <c r="K2881" s="2">
        <v>11605.96</v>
      </c>
      <c r="L2881" s="3">
        <v>1</v>
      </c>
      <c r="M2881" s="2">
        <v>11605.96</v>
      </c>
      <c r="N2881" s="3">
        <f t="array" ref="N2881">$D$4</f>
        <v>3.55</v>
      </c>
      <c r="O2881" s="2">
        <f t="array" ref="O2881">IF(Tabela_padrão__GM_CONTAS_PAGAR_ABERTOS[[#This Row],[SIGLA_MOEDA]]="US$",Tabela_padrão__GM_CONTAS_PAGAR_ABERTOS[[#This Row],[VALOR_DOCUM]]*$D$4,Tabela_padrão__GM_CONTAS_PAGAR_ABERTOS[[#This Row],[SALDO_CONVERTIDO]])</f>
        <v>11605.96</v>
      </c>
      <c r="P28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1" t="s">
        <v>47</v>
      </c>
      <c r="R2881" t="s">
        <v>316</v>
      </c>
      <c r="S2881" s="1">
        <v>42557</v>
      </c>
      <c r="T2881" t="s">
        <v>4974</v>
      </c>
      <c r="U2881" s="3">
        <v>3.1212</v>
      </c>
      <c r="V2881" s="2">
        <f>Tabela_padrão__GM_CONTAS_PAGAR_ABERTOS[[#This Row],[PTAX DESEMB]]*Tabela_padrão__GM_CONTAS_PAGAR_ABERTOS[[#This Row],[VALOR_DOCUM]]</f>
        <v>36224.522352</v>
      </c>
    </row>
    <row r="2882" spans="1:22" hidden="1" x14ac:dyDescent="0.2">
      <c r="A2882" t="s">
        <v>17</v>
      </c>
      <c r="B2882" t="s">
        <v>18</v>
      </c>
      <c r="C2882" s="1">
        <v>41669</v>
      </c>
      <c r="D2882" t="s">
        <v>60</v>
      </c>
      <c r="E2882">
        <v>19105002</v>
      </c>
      <c r="F2882" t="s">
        <v>1223</v>
      </c>
      <c r="G2882" s="4">
        <v>44331</v>
      </c>
      <c r="H2882" t="s">
        <v>21</v>
      </c>
      <c r="I2882" s="2">
        <v>284245.71000000002</v>
      </c>
      <c r="K2882" s="2">
        <v>284245.71000000002</v>
      </c>
      <c r="L2882" s="3">
        <v>1</v>
      </c>
      <c r="M2882" s="2">
        <v>284245.71000000002</v>
      </c>
      <c r="N2882" s="3">
        <f t="array" ref="N2882">$D$4</f>
        <v>3.55</v>
      </c>
      <c r="O2882" s="2">
        <f t="array" ref="O2882">IF(Tabela_padrão__GM_CONTAS_PAGAR_ABERTOS[[#This Row],[SIGLA_MOEDA]]="US$",Tabela_padrão__GM_CONTAS_PAGAR_ABERTOS[[#This Row],[VALOR_DOCUM]]*$D$4,Tabela_padrão__GM_CONTAS_PAGAR_ABERTOS[[#This Row],[SALDO_CONVERTIDO]])</f>
        <v>284245.71000000002</v>
      </c>
      <c r="P28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2" t="s">
        <v>62</v>
      </c>
      <c r="R2882" t="s">
        <v>1224</v>
      </c>
      <c r="S2882" s="1">
        <v>42557</v>
      </c>
      <c r="T2882" t="s">
        <v>5597</v>
      </c>
      <c r="U2882" s="3">
        <v>2.4397000000000002</v>
      </c>
      <c r="V2882" s="2">
        <f>Tabela_padrão__GM_CONTAS_PAGAR_ABERTOS[[#This Row],[PTAX DESEMB]]*Tabela_padrão__GM_CONTAS_PAGAR_ABERTOS[[#This Row],[VALOR_DOCUM]]</f>
        <v>693474.25868700014</v>
      </c>
    </row>
    <row r="2883" spans="1:22" hidden="1" x14ac:dyDescent="0.2">
      <c r="A2883" t="s">
        <v>17</v>
      </c>
      <c r="B2883" t="s">
        <v>18</v>
      </c>
      <c r="C2883" s="1">
        <v>41669</v>
      </c>
      <c r="D2883" t="s">
        <v>60</v>
      </c>
      <c r="E2883">
        <v>13140001</v>
      </c>
      <c r="F2883" t="s">
        <v>1223</v>
      </c>
      <c r="G2883" s="4">
        <v>44331</v>
      </c>
      <c r="H2883" t="s">
        <v>21</v>
      </c>
      <c r="I2883" s="2">
        <v>10089.200000000001</v>
      </c>
      <c r="K2883" s="2">
        <v>10089.200000000001</v>
      </c>
      <c r="L2883" s="3">
        <v>1</v>
      </c>
      <c r="M2883" s="2">
        <v>10089.200000000001</v>
      </c>
      <c r="N2883" s="3">
        <f t="array" ref="N2883">$D$4</f>
        <v>3.55</v>
      </c>
      <c r="O2883" s="2">
        <f t="array" ref="O2883">IF(Tabela_padrão__GM_CONTAS_PAGAR_ABERTOS[[#This Row],[SIGLA_MOEDA]]="US$",Tabela_padrão__GM_CONTAS_PAGAR_ABERTOS[[#This Row],[VALOR_DOCUM]]*$D$4,Tabela_padrão__GM_CONTAS_PAGAR_ABERTOS[[#This Row],[SALDO_CONVERTIDO]])</f>
        <v>10089.200000000001</v>
      </c>
      <c r="P28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3" t="s">
        <v>47</v>
      </c>
      <c r="R2883" t="s">
        <v>1224</v>
      </c>
      <c r="S2883" s="1">
        <v>42557</v>
      </c>
      <c r="T2883" t="s">
        <v>5598</v>
      </c>
      <c r="U2883" s="3">
        <v>2.4397000000000002</v>
      </c>
      <c r="V2883" s="2">
        <f>Tabela_padrão__GM_CONTAS_PAGAR_ABERTOS[[#This Row],[PTAX DESEMB]]*Tabela_padrão__GM_CONTAS_PAGAR_ABERTOS[[#This Row],[VALOR_DOCUM]]</f>
        <v>24614.621240000004</v>
      </c>
    </row>
    <row r="2884" spans="1:22" hidden="1" x14ac:dyDescent="0.2">
      <c r="A2884" t="s">
        <v>17</v>
      </c>
      <c r="B2884" t="s">
        <v>18</v>
      </c>
      <c r="C2884" s="1">
        <v>41508</v>
      </c>
      <c r="D2884" t="s">
        <v>60</v>
      </c>
      <c r="E2884">
        <v>19105002</v>
      </c>
      <c r="F2884" t="s">
        <v>166</v>
      </c>
      <c r="G2884" s="4">
        <v>44362</v>
      </c>
      <c r="H2884" t="s">
        <v>21</v>
      </c>
      <c r="I2884" s="2">
        <v>202500</v>
      </c>
      <c r="K2884" s="2">
        <v>202500</v>
      </c>
      <c r="L2884" s="3">
        <v>1</v>
      </c>
      <c r="M2884" s="2">
        <v>202500</v>
      </c>
      <c r="N2884" s="3">
        <f t="array" ref="N2884">$D$4</f>
        <v>3.55</v>
      </c>
      <c r="O2884" s="2">
        <f t="array" ref="O2884">IF(Tabela_padrão__GM_CONTAS_PAGAR_ABERTOS[[#This Row],[SIGLA_MOEDA]]="US$",Tabela_padrão__GM_CONTAS_PAGAR_ABERTOS[[#This Row],[VALOR_DOCUM]]*$D$4,Tabela_padrão__GM_CONTAS_PAGAR_ABERTOS[[#This Row],[SALDO_CONVERTIDO]])</f>
        <v>202500</v>
      </c>
      <c r="P28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4" t="s">
        <v>62</v>
      </c>
      <c r="R2884" t="s">
        <v>167</v>
      </c>
      <c r="S2884" s="1">
        <v>42557</v>
      </c>
      <c r="T2884" t="s">
        <v>168</v>
      </c>
      <c r="U2884" s="3">
        <v>2.4169</v>
      </c>
      <c r="V2884" s="2">
        <f>Tabela_padrão__GM_CONTAS_PAGAR_ABERTOS[[#This Row],[PTAX DESEMB]]*Tabela_padrão__GM_CONTAS_PAGAR_ABERTOS[[#This Row],[VALOR_DOCUM]]</f>
        <v>489422.25</v>
      </c>
    </row>
    <row r="2885" spans="1:22" hidden="1" x14ac:dyDescent="0.2">
      <c r="A2885" t="s">
        <v>17</v>
      </c>
      <c r="B2885" t="s">
        <v>18</v>
      </c>
      <c r="C2885" s="1">
        <v>42214</v>
      </c>
      <c r="D2885" t="s">
        <v>263</v>
      </c>
      <c r="E2885">
        <v>13140003</v>
      </c>
      <c r="F2885" t="s">
        <v>344</v>
      </c>
      <c r="G2885" s="4">
        <v>44362</v>
      </c>
      <c r="H2885" t="s">
        <v>66</v>
      </c>
      <c r="I2885" s="2">
        <v>275625</v>
      </c>
      <c r="K2885" s="2">
        <v>275625</v>
      </c>
      <c r="L2885" s="3">
        <v>3.2904</v>
      </c>
      <c r="M2885" s="2">
        <v>906916.5</v>
      </c>
      <c r="N2885" s="3">
        <f t="array" ref="N2885">$D$4</f>
        <v>3.55</v>
      </c>
      <c r="O2885" s="2">
        <f t="array" ref="O2885">IF(Tabela_padrão__GM_CONTAS_PAGAR_ABERTOS[[#This Row],[SIGLA_MOEDA]]="US$",Tabela_padrão__GM_CONTAS_PAGAR_ABERTOS[[#This Row],[VALOR_DOCUM]]*$D$4,Tabela_padrão__GM_CONTAS_PAGAR_ABERTOS[[#This Row],[SALDO_CONVERTIDO]])</f>
        <v>978468.75</v>
      </c>
      <c r="P288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85" t="s">
        <v>268</v>
      </c>
      <c r="R2885" t="s">
        <v>345</v>
      </c>
      <c r="S2885" s="1">
        <v>42557</v>
      </c>
      <c r="T2885" t="s">
        <v>1317</v>
      </c>
      <c r="U2885" s="3">
        <v>3.3815</v>
      </c>
      <c r="V2885" s="2">
        <f>Tabela_padrão__GM_CONTAS_PAGAR_ABERTOS[[#This Row],[PTAX DESEMB]]*Tabela_padrão__GM_CONTAS_PAGAR_ABERTOS[[#This Row],[VALOR_DOCUM]]</f>
        <v>932025.9375</v>
      </c>
    </row>
    <row r="2886" spans="1:22" hidden="1" x14ac:dyDescent="0.2">
      <c r="A2886" t="s">
        <v>17</v>
      </c>
      <c r="B2886" t="s">
        <v>18</v>
      </c>
      <c r="C2886" s="1">
        <v>41508</v>
      </c>
      <c r="D2886" t="s">
        <v>60</v>
      </c>
      <c r="E2886">
        <v>13140001</v>
      </c>
      <c r="F2886" t="s">
        <v>166</v>
      </c>
      <c r="G2886" s="4">
        <v>44362</v>
      </c>
      <c r="H2886" t="s">
        <v>21</v>
      </c>
      <c r="I2886" s="2">
        <v>6160.65</v>
      </c>
      <c r="K2886" s="2">
        <v>6160.65</v>
      </c>
      <c r="L2886" s="3">
        <v>1</v>
      </c>
      <c r="M2886" s="2">
        <v>6160.65</v>
      </c>
      <c r="N2886" s="3">
        <f t="array" ref="N2886">$D$4</f>
        <v>3.55</v>
      </c>
      <c r="O2886" s="2">
        <f t="array" ref="O2886">IF(Tabela_padrão__GM_CONTAS_PAGAR_ABERTOS[[#This Row],[SIGLA_MOEDA]]="US$",Tabela_padrão__GM_CONTAS_PAGAR_ABERTOS[[#This Row],[VALOR_DOCUM]]*$D$4,Tabela_padrão__GM_CONTAS_PAGAR_ABERTOS[[#This Row],[SALDO_CONVERTIDO]])</f>
        <v>6160.65</v>
      </c>
      <c r="P28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6" t="s">
        <v>47</v>
      </c>
      <c r="R2886" t="s">
        <v>167</v>
      </c>
      <c r="S2886" s="1">
        <v>42557</v>
      </c>
      <c r="T2886" t="s">
        <v>2009</v>
      </c>
      <c r="U2886" s="3">
        <v>2.4169</v>
      </c>
      <c r="V2886" s="2">
        <f>Tabela_padrão__GM_CONTAS_PAGAR_ABERTOS[[#This Row],[PTAX DESEMB]]*Tabela_padrão__GM_CONTAS_PAGAR_ABERTOS[[#This Row],[VALOR_DOCUM]]</f>
        <v>14889.674985</v>
      </c>
    </row>
    <row r="2887" spans="1:22" hidden="1" x14ac:dyDescent="0.2">
      <c r="A2887" t="s">
        <v>17</v>
      </c>
      <c r="B2887" t="s">
        <v>25</v>
      </c>
      <c r="C2887" s="1">
        <v>41893</v>
      </c>
      <c r="D2887" t="s">
        <v>19</v>
      </c>
      <c r="E2887">
        <v>19105002</v>
      </c>
      <c r="F2887" t="s">
        <v>2070</v>
      </c>
      <c r="G2887" s="4">
        <v>44362</v>
      </c>
      <c r="H2887" t="s">
        <v>21</v>
      </c>
      <c r="I2887" s="2">
        <v>47812.5</v>
      </c>
      <c r="K2887" s="2">
        <v>47812.5</v>
      </c>
      <c r="L2887" s="3">
        <v>1</v>
      </c>
      <c r="M2887" s="2">
        <v>47812.5</v>
      </c>
      <c r="N2887" s="3">
        <f t="array" ref="N2887">$D$4</f>
        <v>3.55</v>
      </c>
      <c r="O2887" s="2">
        <f t="array" ref="O2887">IF(Tabela_padrão__GM_CONTAS_PAGAR_ABERTOS[[#This Row],[SIGLA_MOEDA]]="US$",Tabela_padrão__GM_CONTAS_PAGAR_ABERTOS[[#This Row],[VALOR_DOCUM]]*$D$4,Tabela_padrão__GM_CONTAS_PAGAR_ABERTOS[[#This Row],[SALDO_CONVERTIDO]])</f>
        <v>47812.5</v>
      </c>
      <c r="P28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87" t="s">
        <v>22</v>
      </c>
      <c r="R2887" t="s">
        <v>2071</v>
      </c>
      <c r="S2887" s="1">
        <v>42557</v>
      </c>
      <c r="T2887" t="s">
        <v>2074</v>
      </c>
      <c r="U2887" s="3">
        <v>2.2967</v>
      </c>
      <c r="V2887" s="2">
        <f>Tabela_padrão__GM_CONTAS_PAGAR_ABERTOS[[#This Row],[PTAX DESEMB]]*Tabela_padrão__GM_CONTAS_PAGAR_ABERTOS[[#This Row],[VALOR_DOCUM]]</f>
        <v>109810.96875</v>
      </c>
    </row>
    <row r="2888" spans="1:22" hidden="1" x14ac:dyDescent="0.2">
      <c r="A2888" t="s">
        <v>262</v>
      </c>
      <c r="B2888" t="s">
        <v>18</v>
      </c>
      <c r="C2888" s="1">
        <v>42023</v>
      </c>
      <c r="D2888" t="s">
        <v>263</v>
      </c>
      <c r="E2888">
        <v>13140003</v>
      </c>
      <c r="F2888" t="s">
        <v>264</v>
      </c>
      <c r="G2888" s="4">
        <v>44362</v>
      </c>
      <c r="H2888" t="s">
        <v>66</v>
      </c>
      <c r="I2888" s="2">
        <v>221180.56</v>
      </c>
      <c r="K2888" s="2">
        <v>221180.56</v>
      </c>
      <c r="L2888" s="3">
        <v>3.2904</v>
      </c>
      <c r="M2888" s="2">
        <v>727772.51462399994</v>
      </c>
      <c r="N2888" s="3">
        <f t="array" ref="N2888">$D$4</f>
        <v>3.55</v>
      </c>
      <c r="O2888" s="2">
        <f t="array" ref="O2888">IF(Tabela_padrão__GM_CONTAS_PAGAR_ABERTOS[[#This Row],[SIGLA_MOEDA]]="US$",Tabela_padrão__GM_CONTAS_PAGAR_ABERTOS[[#This Row],[VALOR_DOCUM]]*$D$4,Tabela_padrão__GM_CONTAS_PAGAR_ABERTOS[[#This Row],[SALDO_CONVERTIDO]])</f>
        <v>785190.9879999999</v>
      </c>
      <c r="P2888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2888" t="s">
        <v>268</v>
      </c>
      <c r="R2888" t="s">
        <v>266</v>
      </c>
      <c r="S2888" s="1">
        <v>42557</v>
      </c>
      <c r="T2888" t="s">
        <v>2822</v>
      </c>
      <c r="U2888" s="3">
        <v>2.6193</v>
      </c>
      <c r="V2888" s="2">
        <f>Tabela_padrão__GM_CONTAS_PAGAR_ABERTOS[[#This Row],[PTAX DESEMB]]*Tabela_padrão__GM_CONTAS_PAGAR_ABERTOS[[#This Row],[VALOR_DOCUM]]</f>
        <v>579338.24080799997</v>
      </c>
    </row>
    <row r="2889" spans="1:22" hidden="1" x14ac:dyDescent="0.2">
      <c r="A2889" t="s">
        <v>17</v>
      </c>
      <c r="B2889" t="s">
        <v>18</v>
      </c>
      <c r="C2889" s="1">
        <v>42283</v>
      </c>
      <c r="D2889" t="s">
        <v>263</v>
      </c>
      <c r="E2889">
        <v>13140003</v>
      </c>
      <c r="F2889" t="s">
        <v>372</v>
      </c>
      <c r="G2889" s="4">
        <v>44362</v>
      </c>
      <c r="H2889" t="s">
        <v>66</v>
      </c>
      <c r="I2889" s="2">
        <v>91875</v>
      </c>
      <c r="K2889" s="2">
        <v>91875</v>
      </c>
      <c r="L2889" s="3">
        <v>3.2904</v>
      </c>
      <c r="M2889" s="2">
        <v>302305.5</v>
      </c>
      <c r="N2889" s="3">
        <f t="array" ref="N2889">$D$4</f>
        <v>3.55</v>
      </c>
      <c r="O2889" s="2">
        <f t="array" ref="O2889">IF(Tabela_padrão__GM_CONTAS_PAGAR_ABERTOS[[#This Row],[SIGLA_MOEDA]]="US$",Tabela_padrão__GM_CONTAS_PAGAR_ABERTOS[[#This Row],[VALOR_DOCUM]]*$D$4,Tabela_padrão__GM_CONTAS_PAGAR_ABERTOS[[#This Row],[SALDO_CONVERTIDO]])</f>
        <v>326156.25</v>
      </c>
      <c r="P288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89" t="s">
        <v>268</v>
      </c>
      <c r="R2889" t="s">
        <v>373</v>
      </c>
      <c r="S2889" s="1">
        <v>42557</v>
      </c>
      <c r="T2889" t="s">
        <v>4998</v>
      </c>
      <c r="U2889" s="3">
        <v>3.9140999999999999</v>
      </c>
      <c r="V2889" s="2">
        <f>Tabela_padrão__GM_CONTAS_PAGAR_ABERTOS[[#This Row],[PTAX DESEMB]]*Tabela_padrão__GM_CONTAS_PAGAR_ABERTOS[[#This Row],[VALOR_DOCUM]]</f>
        <v>359607.9375</v>
      </c>
    </row>
    <row r="2890" spans="1:22" hidden="1" x14ac:dyDescent="0.2">
      <c r="A2890" t="s">
        <v>17</v>
      </c>
      <c r="B2890" t="s">
        <v>25</v>
      </c>
      <c r="C2890" s="1">
        <v>41893</v>
      </c>
      <c r="D2890" t="s">
        <v>19</v>
      </c>
      <c r="E2890">
        <v>13140001</v>
      </c>
      <c r="F2890" t="s">
        <v>2070</v>
      </c>
      <c r="G2890" s="4">
        <v>44362</v>
      </c>
      <c r="H2890" t="s">
        <v>21</v>
      </c>
      <c r="I2890" s="2">
        <v>4364.2299999999996</v>
      </c>
      <c r="K2890" s="2">
        <v>4364.2299999999996</v>
      </c>
      <c r="L2890" s="3">
        <v>1</v>
      </c>
      <c r="M2890" s="2">
        <v>4364.2299999999996</v>
      </c>
      <c r="N2890" s="3">
        <f t="array" ref="N2890">$D$4</f>
        <v>3.55</v>
      </c>
      <c r="O2890" s="2">
        <f t="array" ref="O2890">IF(Tabela_padrão__GM_CONTAS_PAGAR_ABERTOS[[#This Row],[SIGLA_MOEDA]]="US$",Tabela_padrão__GM_CONTAS_PAGAR_ABERTOS[[#This Row],[VALOR_DOCUM]]*$D$4,Tabela_padrão__GM_CONTAS_PAGAR_ABERTOS[[#This Row],[SALDO_CONVERTIDO]])</f>
        <v>4364.2299999999996</v>
      </c>
      <c r="P28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0" t="s">
        <v>47</v>
      </c>
      <c r="R2890" t="s">
        <v>2071</v>
      </c>
      <c r="S2890" s="1">
        <v>42557</v>
      </c>
      <c r="T2890" t="s">
        <v>5635</v>
      </c>
      <c r="U2890" s="3">
        <v>2.2967</v>
      </c>
      <c r="V2890" s="2">
        <f>Tabela_padrão__GM_CONTAS_PAGAR_ABERTOS[[#This Row],[PTAX DESEMB]]*Tabela_padrão__GM_CONTAS_PAGAR_ABERTOS[[#This Row],[VALOR_DOCUM]]</f>
        <v>10023.327040999999</v>
      </c>
    </row>
    <row r="2891" spans="1:22" hidden="1" x14ac:dyDescent="0.2">
      <c r="A2891" t="s">
        <v>17</v>
      </c>
      <c r="B2891" t="s">
        <v>18</v>
      </c>
      <c r="C2891" s="1">
        <v>42249</v>
      </c>
      <c r="D2891" t="s">
        <v>19</v>
      </c>
      <c r="E2891">
        <v>19105002</v>
      </c>
      <c r="F2891" t="s">
        <v>445</v>
      </c>
      <c r="G2891" s="4">
        <v>44392</v>
      </c>
      <c r="H2891" t="s">
        <v>21</v>
      </c>
      <c r="I2891" s="2">
        <v>360000</v>
      </c>
      <c r="K2891" s="2">
        <v>360000</v>
      </c>
      <c r="L2891" s="3">
        <v>1</v>
      </c>
      <c r="M2891" s="2">
        <v>360000</v>
      </c>
      <c r="N2891" s="3">
        <f t="array" ref="N2891">$D$4</f>
        <v>3.55</v>
      </c>
      <c r="O2891" s="2">
        <f t="array" ref="O2891">IF(Tabela_padrão__GM_CONTAS_PAGAR_ABERTOS[[#This Row],[SIGLA_MOEDA]]="US$",Tabela_padrão__GM_CONTAS_PAGAR_ABERTOS[[#This Row],[VALOR_DOCUM]]*$D$4,Tabela_padrão__GM_CONTAS_PAGAR_ABERTOS[[#This Row],[SALDO_CONVERTIDO]])</f>
        <v>360000</v>
      </c>
      <c r="P28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1" t="s">
        <v>22</v>
      </c>
      <c r="R2891" t="s">
        <v>446</v>
      </c>
      <c r="S2891" s="1">
        <v>42557</v>
      </c>
      <c r="T2891" t="s">
        <v>447</v>
      </c>
      <c r="U2891" s="3">
        <v>3.6724999999999999</v>
      </c>
      <c r="V2891" s="2">
        <f>Tabela_padrão__GM_CONTAS_PAGAR_ABERTOS[[#This Row],[PTAX DESEMB]]*Tabela_padrão__GM_CONTAS_PAGAR_ABERTOS[[#This Row],[VALOR_DOCUM]]</f>
        <v>1322100</v>
      </c>
    </row>
    <row r="2892" spans="1:22" hidden="1" x14ac:dyDescent="0.2">
      <c r="A2892" t="s">
        <v>17</v>
      </c>
      <c r="B2892" t="s">
        <v>18</v>
      </c>
      <c r="C2892" s="1">
        <v>42249</v>
      </c>
      <c r="D2892" t="s">
        <v>19</v>
      </c>
      <c r="E2892">
        <v>13140001</v>
      </c>
      <c r="F2892" t="s">
        <v>445</v>
      </c>
      <c r="G2892" s="4">
        <v>44392</v>
      </c>
      <c r="H2892" t="s">
        <v>21</v>
      </c>
      <c r="I2892" s="2">
        <v>16705.419999999998</v>
      </c>
      <c r="K2892" s="2">
        <v>16705.419999999998</v>
      </c>
      <c r="L2892" s="3">
        <v>1</v>
      </c>
      <c r="M2892" s="2">
        <v>16705.419999999998</v>
      </c>
      <c r="N2892" s="3">
        <f t="array" ref="N2892">$D$4</f>
        <v>3.55</v>
      </c>
      <c r="O2892" s="2">
        <f t="array" ref="O2892">IF(Tabela_padrão__GM_CONTAS_PAGAR_ABERTOS[[#This Row],[SIGLA_MOEDA]]="US$",Tabela_padrão__GM_CONTAS_PAGAR_ABERTOS[[#This Row],[VALOR_DOCUM]]*$D$4,Tabela_padrão__GM_CONTAS_PAGAR_ABERTOS[[#This Row],[SALDO_CONVERTIDO]])</f>
        <v>16705.419999999998</v>
      </c>
      <c r="P28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2" t="s">
        <v>47</v>
      </c>
      <c r="R2892" t="s">
        <v>446</v>
      </c>
      <c r="S2892" s="1">
        <v>42557</v>
      </c>
      <c r="T2892" t="s">
        <v>1372</v>
      </c>
      <c r="U2892" s="3">
        <v>3.6724999999999999</v>
      </c>
      <c r="V2892" s="2">
        <f>Tabela_padrão__GM_CONTAS_PAGAR_ABERTOS[[#This Row],[PTAX DESEMB]]*Tabela_padrão__GM_CONTAS_PAGAR_ABERTOS[[#This Row],[VALOR_DOCUM]]</f>
        <v>61350.654949999989</v>
      </c>
    </row>
    <row r="2893" spans="1:22" hidden="1" x14ac:dyDescent="0.2">
      <c r="A2893" t="s">
        <v>17</v>
      </c>
      <c r="B2893" t="s">
        <v>18</v>
      </c>
      <c r="C2893" s="1">
        <v>42328</v>
      </c>
      <c r="D2893" t="s">
        <v>19</v>
      </c>
      <c r="E2893">
        <v>19105002</v>
      </c>
      <c r="F2893" t="s">
        <v>421</v>
      </c>
      <c r="G2893" s="4">
        <v>44484</v>
      </c>
      <c r="H2893" t="s">
        <v>21</v>
      </c>
      <c r="I2893" s="2">
        <v>385714.29</v>
      </c>
      <c r="K2893" s="2">
        <v>385714.29</v>
      </c>
      <c r="L2893" s="3">
        <v>1</v>
      </c>
      <c r="M2893" s="2">
        <v>385714.29</v>
      </c>
      <c r="N2893" s="3">
        <f t="array" ref="N2893">$D$4</f>
        <v>3.55</v>
      </c>
      <c r="O2893" s="2">
        <f t="array" ref="O2893">IF(Tabela_padrão__GM_CONTAS_PAGAR_ABERTOS[[#This Row],[SIGLA_MOEDA]]="US$",Tabela_padrão__GM_CONTAS_PAGAR_ABERTOS[[#This Row],[VALOR_DOCUM]]*$D$4,Tabela_padrão__GM_CONTAS_PAGAR_ABERTOS[[#This Row],[SALDO_CONVERTIDO]])</f>
        <v>385714.29</v>
      </c>
      <c r="P28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3" t="s">
        <v>22</v>
      </c>
      <c r="R2893" t="s">
        <v>422</v>
      </c>
      <c r="S2893" s="1">
        <v>42557</v>
      </c>
      <c r="T2893" t="s">
        <v>1351</v>
      </c>
      <c r="U2893" s="3">
        <v>3.7442000000000002</v>
      </c>
      <c r="V2893" s="2">
        <f>Tabela_padrão__GM_CONTAS_PAGAR_ABERTOS[[#This Row],[PTAX DESEMB]]*Tabela_padrão__GM_CONTAS_PAGAR_ABERTOS[[#This Row],[VALOR_DOCUM]]</f>
        <v>1444191.444618</v>
      </c>
    </row>
    <row r="2894" spans="1:22" hidden="1" x14ac:dyDescent="0.2">
      <c r="A2894" t="s">
        <v>17</v>
      </c>
      <c r="B2894" t="s">
        <v>18</v>
      </c>
      <c r="C2894" s="1">
        <v>42328</v>
      </c>
      <c r="D2894" t="s">
        <v>19</v>
      </c>
      <c r="E2894">
        <v>13140001</v>
      </c>
      <c r="F2894" t="s">
        <v>421</v>
      </c>
      <c r="G2894" s="4">
        <v>44484</v>
      </c>
      <c r="H2894" t="s">
        <v>21</v>
      </c>
      <c r="I2894" s="2">
        <v>86785.71</v>
      </c>
      <c r="K2894" s="2">
        <v>86785.71</v>
      </c>
      <c r="L2894" s="3">
        <v>1</v>
      </c>
      <c r="M2894" s="2">
        <v>86785.71</v>
      </c>
      <c r="N2894" s="3">
        <f t="array" ref="N2894">$D$4</f>
        <v>3.55</v>
      </c>
      <c r="O2894" s="2">
        <f t="array" ref="O2894">IF(Tabela_padrão__GM_CONTAS_PAGAR_ABERTOS[[#This Row],[SIGLA_MOEDA]]="US$",Tabela_padrão__GM_CONTAS_PAGAR_ABERTOS[[#This Row],[VALOR_DOCUM]]*$D$4,Tabela_padrão__GM_CONTAS_PAGAR_ABERTOS[[#This Row],[SALDO_CONVERTIDO]])</f>
        <v>86785.71</v>
      </c>
      <c r="P28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4" t="s">
        <v>47</v>
      </c>
      <c r="R2894" t="s">
        <v>422</v>
      </c>
      <c r="S2894" s="1">
        <v>42557</v>
      </c>
      <c r="T2894" t="s">
        <v>4295</v>
      </c>
      <c r="U2894" s="3">
        <v>3.7442000000000002</v>
      </c>
      <c r="V2894" s="2">
        <f>Tabela_padrão__GM_CONTAS_PAGAR_ABERTOS[[#This Row],[PTAX DESEMB]]*Tabela_padrão__GM_CONTAS_PAGAR_ABERTOS[[#This Row],[VALOR_DOCUM]]</f>
        <v>324943.05538200005</v>
      </c>
    </row>
    <row r="2895" spans="1:22" hidden="1" x14ac:dyDescent="0.2">
      <c r="A2895" t="s">
        <v>17</v>
      </c>
      <c r="B2895" t="s">
        <v>18</v>
      </c>
      <c r="C2895" s="1">
        <v>42109</v>
      </c>
      <c r="D2895" t="s">
        <v>60</v>
      </c>
      <c r="E2895">
        <v>13140001</v>
      </c>
      <c r="F2895" t="s">
        <v>1288</v>
      </c>
      <c r="G2895" s="4">
        <v>44515</v>
      </c>
      <c r="H2895" t="s">
        <v>21</v>
      </c>
      <c r="I2895" s="2">
        <v>5798.36</v>
      </c>
      <c r="K2895" s="2">
        <v>5798.36</v>
      </c>
      <c r="L2895" s="3">
        <v>1</v>
      </c>
      <c r="M2895" s="2">
        <v>5798.36</v>
      </c>
      <c r="N2895" s="3">
        <f t="array" ref="N2895">$D$4</f>
        <v>3.55</v>
      </c>
      <c r="O2895" s="2">
        <f t="array" ref="O2895">IF(Tabela_padrão__GM_CONTAS_PAGAR_ABERTOS[[#This Row],[SIGLA_MOEDA]]="US$",Tabela_padrão__GM_CONTAS_PAGAR_ABERTOS[[#This Row],[VALOR_DOCUM]]*$D$4,Tabela_padrão__GM_CONTAS_PAGAR_ABERTOS[[#This Row],[SALDO_CONVERTIDO]])</f>
        <v>5798.36</v>
      </c>
      <c r="P28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5" t="s">
        <v>47</v>
      </c>
      <c r="R2895" t="s">
        <v>1289</v>
      </c>
      <c r="S2895" s="1">
        <v>42557</v>
      </c>
      <c r="T2895" t="s">
        <v>4256</v>
      </c>
      <c r="U2895" s="3">
        <v>3.0880000000000001</v>
      </c>
      <c r="V2895" s="2">
        <f>Tabela_padrão__GM_CONTAS_PAGAR_ABERTOS[[#This Row],[PTAX DESEMB]]*Tabela_padrão__GM_CONTAS_PAGAR_ABERTOS[[#This Row],[VALOR_DOCUM]]</f>
        <v>17905.33568</v>
      </c>
    </row>
    <row r="2896" spans="1:22" hidden="1" x14ac:dyDescent="0.2">
      <c r="A2896" t="s">
        <v>17</v>
      </c>
      <c r="B2896" t="s">
        <v>18</v>
      </c>
      <c r="C2896" s="1">
        <v>42138</v>
      </c>
      <c r="D2896" t="s">
        <v>60</v>
      </c>
      <c r="E2896">
        <v>13140001</v>
      </c>
      <c r="F2896" t="s">
        <v>296</v>
      </c>
      <c r="G2896" s="4">
        <v>44515</v>
      </c>
      <c r="H2896" t="s">
        <v>21</v>
      </c>
      <c r="I2896" s="2">
        <v>17097.18</v>
      </c>
      <c r="K2896" s="2">
        <v>17097.18</v>
      </c>
      <c r="L2896" s="3">
        <v>1</v>
      </c>
      <c r="M2896" s="2">
        <v>17097.18</v>
      </c>
      <c r="N2896" s="3">
        <f t="array" ref="N2896">$D$4</f>
        <v>3.55</v>
      </c>
      <c r="O2896" s="2">
        <f t="array" ref="O2896">IF(Tabela_padrão__GM_CONTAS_PAGAR_ABERTOS[[#This Row],[SIGLA_MOEDA]]="US$",Tabela_padrão__GM_CONTAS_PAGAR_ABERTOS[[#This Row],[VALOR_DOCUM]]*$D$4,Tabela_padrão__GM_CONTAS_PAGAR_ABERTOS[[#This Row],[SALDO_CONVERTIDO]])</f>
        <v>17097.18</v>
      </c>
      <c r="P28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896" t="s">
        <v>47</v>
      </c>
      <c r="R2896" t="s">
        <v>297</v>
      </c>
      <c r="S2896" s="1">
        <v>42557</v>
      </c>
      <c r="T2896" t="s">
        <v>4970</v>
      </c>
      <c r="U2896" s="3">
        <v>3.0103</v>
      </c>
      <c r="V2896" s="2">
        <f>Tabela_padrão__GM_CONTAS_PAGAR_ABERTOS[[#This Row],[PTAX DESEMB]]*Tabela_padrão__GM_CONTAS_PAGAR_ABERTOS[[#This Row],[VALOR_DOCUM]]</f>
        <v>51467.640954000002</v>
      </c>
    </row>
    <row r="2897" spans="1:22" x14ac:dyDescent="0.2">
      <c r="A2897" t="s">
        <v>17</v>
      </c>
      <c r="B2897" t="s">
        <v>18</v>
      </c>
      <c r="C2897" s="1">
        <v>42283</v>
      </c>
      <c r="D2897" t="s">
        <v>263</v>
      </c>
      <c r="E2897">
        <v>19105006</v>
      </c>
      <c r="F2897" t="s">
        <v>372</v>
      </c>
      <c r="G2897" s="4">
        <v>44545</v>
      </c>
      <c r="H2897" t="s">
        <v>66</v>
      </c>
      <c r="I2897" s="2">
        <v>500000</v>
      </c>
      <c r="K2897" s="2">
        <v>500000</v>
      </c>
      <c r="L2897" s="3">
        <v>3.2904</v>
      </c>
      <c r="M2897" s="2">
        <v>1645200</v>
      </c>
      <c r="N2897" s="3">
        <f t="array" ref="N2897">$D$4</f>
        <v>3.55</v>
      </c>
      <c r="O2897" s="2">
        <f t="array" ref="O2897">IF(Tabela_padrão__GM_CONTAS_PAGAR_ABERTOS[[#This Row],[SIGLA_MOEDA]]="US$",Tabela_padrão__GM_CONTAS_PAGAR_ABERTOS[[#This Row],[VALOR_DOCUM]]*$D$4,Tabela_padrão__GM_CONTAS_PAGAR_ABERTOS[[#This Row],[SALDO_CONVERTIDO]])</f>
        <v>1775000</v>
      </c>
      <c r="P289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97" t="s">
        <v>265</v>
      </c>
      <c r="R2897" t="s">
        <v>373</v>
      </c>
      <c r="S2897" s="1">
        <v>42557</v>
      </c>
      <c r="T2897" t="s">
        <v>375</v>
      </c>
      <c r="U2897" s="3">
        <v>3.9140999999999999</v>
      </c>
      <c r="V2897" s="2">
        <f>Tabela_padrão__GM_CONTAS_PAGAR_ABERTOS[[#This Row],[PTAX DESEMB]]*Tabela_padrão__GM_CONTAS_PAGAR_ABERTOS[[#This Row],[VALOR_DOCUM]]</f>
        <v>1957050</v>
      </c>
    </row>
    <row r="2898" spans="1:22" x14ac:dyDescent="0.2">
      <c r="A2898" t="s">
        <v>262</v>
      </c>
      <c r="B2898" t="s">
        <v>18</v>
      </c>
      <c r="C2898" s="1">
        <v>42023</v>
      </c>
      <c r="D2898" t="s">
        <v>263</v>
      </c>
      <c r="E2898">
        <v>19105006</v>
      </c>
      <c r="F2898" t="s">
        <v>264</v>
      </c>
      <c r="G2898" s="4">
        <v>44545</v>
      </c>
      <c r="H2898" t="s">
        <v>66</v>
      </c>
      <c r="I2898" s="2">
        <v>2500000</v>
      </c>
      <c r="K2898" s="2">
        <v>2500000</v>
      </c>
      <c r="L2898" s="3">
        <v>3.2904</v>
      </c>
      <c r="M2898" s="2">
        <v>8226000</v>
      </c>
      <c r="N2898" s="3">
        <f t="array" ref="N2898">$D$4</f>
        <v>3.55</v>
      </c>
      <c r="O2898" s="2">
        <f t="array" ref="O2898">IF(Tabela_padrão__GM_CONTAS_PAGAR_ABERTOS[[#This Row],[SIGLA_MOEDA]]="US$",Tabela_padrão__GM_CONTAS_PAGAR_ABERTOS[[#This Row],[VALOR_DOCUM]]*$D$4,Tabela_padrão__GM_CONTAS_PAGAR_ABERTOS[[#This Row],[SALDO_CONVERTIDO]])</f>
        <v>8875000</v>
      </c>
      <c r="P2898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98" t="s">
        <v>265</v>
      </c>
      <c r="R2898" t="s">
        <v>266</v>
      </c>
      <c r="S2898" s="1">
        <v>42557</v>
      </c>
      <c r="T2898" t="s">
        <v>1277</v>
      </c>
      <c r="U2898" s="3">
        <v>2.6193</v>
      </c>
      <c r="V2898" s="2">
        <f>Tabela_padrão__GM_CONTAS_PAGAR_ABERTOS[[#This Row],[PTAX DESEMB]]*Tabela_padrão__GM_CONTAS_PAGAR_ABERTOS[[#This Row],[VALOR_DOCUM]]</f>
        <v>6548250</v>
      </c>
    </row>
    <row r="2899" spans="1:22" hidden="1" x14ac:dyDescent="0.2">
      <c r="A2899" t="s">
        <v>17</v>
      </c>
      <c r="B2899" t="s">
        <v>18</v>
      </c>
      <c r="C2899" s="1">
        <v>42283</v>
      </c>
      <c r="D2899" t="s">
        <v>263</v>
      </c>
      <c r="E2899">
        <v>13140003</v>
      </c>
      <c r="F2899" t="s">
        <v>372</v>
      </c>
      <c r="G2899" s="4">
        <v>44545</v>
      </c>
      <c r="H2899" t="s">
        <v>66</v>
      </c>
      <c r="I2899" s="2">
        <v>91875</v>
      </c>
      <c r="K2899" s="2">
        <v>91875</v>
      </c>
      <c r="L2899" s="3">
        <v>3.2904</v>
      </c>
      <c r="M2899" s="2">
        <v>302305.5</v>
      </c>
      <c r="N2899" s="3">
        <f t="array" ref="N2899">$D$4</f>
        <v>3.55</v>
      </c>
      <c r="O2899" s="2">
        <f t="array" ref="O2899">IF(Tabela_padrão__GM_CONTAS_PAGAR_ABERTOS[[#This Row],[SIGLA_MOEDA]]="US$",Tabela_padrão__GM_CONTAS_PAGAR_ABERTOS[[#This Row],[VALOR_DOCUM]]*$D$4,Tabela_padrão__GM_CONTAS_PAGAR_ABERTOS[[#This Row],[SALDO_CONVERTIDO]])</f>
        <v>326156.25</v>
      </c>
      <c r="P289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899" t="s">
        <v>268</v>
      </c>
      <c r="R2899" t="s">
        <v>373</v>
      </c>
      <c r="S2899" s="1">
        <v>42557</v>
      </c>
      <c r="T2899" t="s">
        <v>1344</v>
      </c>
      <c r="U2899" s="3">
        <v>3.9140999999999999</v>
      </c>
      <c r="V2899" s="2">
        <f>Tabela_padrão__GM_CONTAS_PAGAR_ABERTOS[[#This Row],[PTAX DESEMB]]*Tabela_padrão__GM_CONTAS_PAGAR_ABERTOS[[#This Row],[VALOR_DOCUM]]</f>
        <v>359607.9375</v>
      </c>
    </row>
    <row r="2900" spans="1:22" hidden="1" x14ac:dyDescent="0.2">
      <c r="A2900" t="s">
        <v>262</v>
      </c>
      <c r="B2900" t="s">
        <v>18</v>
      </c>
      <c r="C2900" s="1">
        <v>42023</v>
      </c>
      <c r="D2900" t="s">
        <v>263</v>
      </c>
      <c r="E2900">
        <v>13140003</v>
      </c>
      <c r="F2900" t="s">
        <v>264</v>
      </c>
      <c r="G2900" s="4">
        <v>44545</v>
      </c>
      <c r="H2900" t="s">
        <v>66</v>
      </c>
      <c r="I2900" s="2">
        <v>222395.83</v>
      </c>
      <c r="K2900" s="2">
        <v>222395.83</v>
      </c>
      <c r="L2900" s="3">
        <v>3.2904</v>
      </c>
      <c r="M2900" s="2">
        <v>731771.23903199995</v>
      </c>
      <c r="N2900" s="3">
        <f t="array" ref="N2900">$D$4</f>
        <v>3.55</v>
      </c>
      <c r="O2900" s="2">
        <f t="array" ref="O2900">IF(Tabela_padrão__GM_CONTAS_PAGAR_ABERTOS[[#This Row],[SIGLA_MOEDA]]="US$",Tabela_padrão__GM_CONTAS_PAGAR_ABERTOS[[#This Row],[VALOR_DOCUM]]*$D$4,Tabela_padrão__GM_CONTAS_PAGAR_ABERTOS[[#This Row],[SALDO_CONVERTIDO]])</f>
        <v>789505.19649999996</v>
      </c>
      <c r="P2900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00" t="s">
        <v>268</v>
      </c>
      <c r="R2900" t="s">
        <v>266</v>
      </c>
      <c r="S2900" s="1">
        <v>42557</v>
      </c>
      <c r="T2900" t="s">
        <v>4237</v>
      </c>
      <c r="U2900" s="3">
        <v>2.6193</v>
      </c>
      <c r="V2900" s="2">
        <f>Tabela_padrão__GM_CONTAS_PAGAR_ABERTOS[[#This Row],[PTAX DESEMB]]*Tabela_padrão__GM_CONTAS_PAGAR_ABERTOS[[#This Row],[VALOR_DOCUM]]</f>
        <v>582521.39751899999</v>
      </c>
    </row>
    <row r="2901" spans="1:22" hidden="1" x14ac:dyDescent="0.2">
      <c r="A2901" t="s">
        <v>17</v>
      </c>
      <c r="B2901" t="s">
        <v>18</v>
      </c>
      <c r="C2901" s="1">
        <v>42214</v>
      </c>
      <c r="D2901" t="s">
        <v>263</v>
      </c>
      <c r="E2901">
        <v>13140003</v>
      </c>
      <c r="F2901" t="s">
        <v>344</v>
      </c>
      <c r="G2901" s="4">
        <v>44545</v>
      </c>
      <c r="H2901" t="s">
        <v>66</v>
      </c>
      <c r="I2901" s="2">
        <v>275625</v>
      </c>
      <c r="K2901" s="2">
        <v>275625</v>
      </c>
      <c r="L2901" s="3">
        <v>3.2904</v>
      </c>
      <c r="M2901" s="2">
        <v>906916.5</v>
      </c>
      <c r="N2901" s="3">
        <f t="array" ref="N2901">$D$4</f>
        <v>3.55</v>
      </c>
      <c r="O2901" s="2">
        <f t="array" ref="O2901">IF(Tabela_padrão__GM_CONTAS_PAGAR_ABERTOS[[#This Row],[SIGLA_MOEDA]]="US$",Tabela_padrão__GM_CONTAS_PAGAR_ABERTOS[[#This Row],[VALOR_DOCUM]]*$D$4,Tabela_padrão__GM_CONTAS_PAGAR_ABERTOS[[#This Row],[SALDO_CONVERTIDO]])</f>
        <v>978468.75</v>
      </c>
      <c r="P290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01" t="s">
        <v>268</v>
      </c>
      <c r="R2901" t="s">
        <v>345</v>
      </c>
      <c r="S2901" s="1">
        <v>42557</v>
      </c>
      <c r="T2901" t="s">
        <v>4268</v>
      </c>
      <c r="U2901" s="3">
        <v>3.3815</v>
      </c>
      <c r="V2901" s="2">
        <f>Tabela_padrão__GM_CONTAS_PAGAR_ABERTOS[[#This Row],[PTAX DESEMB]]*Tabela_padrão__GM_CONTAS_PAGAR_ABERTOS[[#This Row],[VALOR_DOCUM]]</f>
        <v>932025.9375</v>
      </c>
    </row>
    <row r="2902" spans="1:22" x14ac:dyDescent="0.2">
      <c r="A2902" t="s">
        <v>17</v>
      </c>
      <c r="B2902" t="s">
        <v>18</v>
      </c>
      <c r="C2902" s="1">
        <v>42214</v>
      </c>
      <c r="D2902" t="s">
        <v>263</v>
      </c>
      <c r="E2902">
        <v>19105006</v>
      </c>
      <c r="F2902" t="s">
        <v>344</v>
      </c>
      <c r="G2902" s="4">
        <v>44545</v>
      </c>
      <c r="H2902" t="s">
        <v>66</v>
      </c>
      <c r="I2902" s="2">
        <v>1500000</v>
      </c>
      <c r="K2902" s="2">
        <v>1500000</v>
      </c>
      <c r="L2902" s="3">
        <v>3.2904</v>
      </c>
      <c r="M2902" s="2">
        <v>4935600</v>
      </c>
      <c r="N2902" s="3">
        <f t="array" ref="N2902">$D$4</f>
        <v>3.55</v>
      </c>
      <c r="O2902" s="2">
        <f t="array" ref="O2902">IF(Tabela_padrão__GM_CONTAS_PAGAR_ABERTOS[[#This Row],[SIGLA_MOEDA]]="US$",Tabela_padrão__GM_CONTAS_PAGAR_ABERTOS[[#This Row],[VALOR_DOCUM]]*$D$4,Tabela_padrão__GM_CONTAS_PAGAR_ABERTOS[[#This Row],[SALDO_CONVERTIDO]])</f>
        <v>5325000</v>
      </c>
      <c r="P290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02" t="s">
        <v>265</v>
      </c>
      <c r="R2902" t="s">
        <v>345</v>
      </c>
      <c r="S2902" s="1">
        <v>42557</v>
      </c>
      <c r="T2902" t="s">
        <v>5670</v>
      </c>
      <c r="U2902" s="3">
        <v>3.3815</v>
      </c>
      <c r="V2902" s="2">
        <f>Tabela_padrão__GM_CONTAS_PAGAR_ABERTOS[[#This Row],[PTAX DESEMB]]*Tabela_padrão__GM_CONTAS_PAGAR_ABERTOS[[#This Row],[VALOR_DOCUM]]</f>
        <v>5072250</v>
      </c>
    </row>
    <row r="2903" spans="1:22" hidden="1" x14ac:dyDescent="0.2">
      <c r="A2903" t="s">
        <v>17</v>
      </c>
      <c r="B2903" t="s">
        <v>202</v>
      </c>
      <c r="C2903" s="1">
        <v>41736</v>
      </c>
      <c r="D2903" t="s">
        <v>203</v>
      </c>
      <c r="E2903">
        <v>13140001</v>
      </c>
      <c r="F2903" t="s">
        <v>204</v>
      </c>
      <c r="G2903" s="4">
        <v>44630</v>
      </c>
      <c r="H2903" t="s">
        <v>21</v>
      </c>
      <c r="I2903" s="2">
        <v>168744.37</v>
      </c>
      <c r="K2903" s="2">
        <v>168744.37</v>
      </c>
      <c r="L2903" s="3">
        <v>1</v>
      </c>
      <c r="M2903" s="2">
        <v>168744.37</v>
      </c>
      <c r="N2903" s="3">
        <f t="array" ref="N2903">$D$4</f>
        <v>3.55</v>
      </c>
      <c r="O2903" s="2">
        <f t="array" ref="O2903">IF(Tabela_padrão__GM_CONTAS_PAGAR_ABERTOS[[#This Row],[SIGLA_MOEDA]]="US$",Tabela_padrão__GM_CONTAS_PAGAR_ABERTOS[[#This Row],[VALOR_DOCUM]]*$D$4,Tabela_padrão__GM_CONTAS_PAGAR_ABERTOS[[#This Row],[SALDO_CONVERTIDO]])</f>
        <v>168744.37</v>
      </c>
      <c r="P29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3" t="s">
        <v>47</v>
      </c>
      <c r="R2903" t="s">
        <v>206</v>
      </c>
      <c r="S2903" s="1">
        <v>42557</v>
      </c>
      <c r="T2903" t="s">
        <v>1237</v>
      </c>
      <c r="U2903" s="3">
        <v>2.242</v>
      </c>
      <c r="V2903" s="2">
        <f>Tabela_padrão__GM_CONTAS_PAGAR_ABERTOS[[#This Row],[PTAX DESEMB]]*Tabela_padrão__GM_CONTAS_PAGAR_ABERTOS[[#This Row],[VALOR_DOCUM]]</f>
        <v>378324.87754000002</v>
      </c>
    </row>
    <row r="2904" spans="1:22" hidden="1" x14ac:dyDescent="0.2">
      <c r="A2904" t="s">
        <v>17</v>
      </c>
      <c r="B2904" t="s">
        <v>202</v>
      </c>
      <c r="C2904" s="1">
        <v>41736</v>
      </c>
      <c r="D2904" t="s">
        <v>203</v>
      </c>
      <c r="E2904">
        <v>19105002</v>
      </c>
      <c r="F2904" t="s">
        <v>204</v>
      </c>
      <c r="G2904" s="4">
        <v>44630</v>
      </c>
      <c r="H2904" t="s">
        <v>21</v>
      </c>
      <c r="I2904" s="2">
        <v>130725</v>
      </c>
      <c r="K2904" s="2">
        <v>130725</v>
      </c>
      <c r="L2904" s="3">
        <v>1</v>
      </c>
      <c r="M2904" s="2">
        <v>130725</v>
      </c>
      <c r="N2904" s="3">
        <f t="array" ref="N2904">$D$4</f>
        <v>3.55</v>
      </c>
      <c r="O2904" s="2">
        <f t="array" ref="O2904">IF(Tabela_padrão__GM_CONTAS_PAGAR_ABERTOS[[#This Row],[SIGLA_MOEDA]]="US$",Tabela_padrão__GM_CONTAS_PAGAR_ABERTOS[[#This Row],[VALOR_DOCUM]]*$D$4,Tabela_padrão__GM_CONTAS_PAGAR_ABERTOS[[#This Row],[SALDO_CONVERTIDO]])</f>
        <v>130725</v>
      </c>
      <c r="P29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4" t="s">
        <v>205</v>
      </c>
      <c r="R2904" t="s">
        <v>206</v>
      </c>
      <c r="S2904" s="1">
        <v>42557</v>
      </c>
      <c r="T2904" t="s">
        <v>2777</v>
      </c>
      <c r="U2904" s="3">
        <v>2.242</v>
      </c>
      <c r="V2904" s="2">
        <f>Tabela_padrão__GM_CONTAS_PAGAR_ABERTOS[[#This Row],[PTAX DESEMB]]*Tabela_padrão__GM_CONTAS_PAGAR_ABERTOS[[#This Row],[VALOR_DOCUM]]</f>
        <v>293085.45</v>
      </c>
    </row>
    <row r="2905" spans="1:22" hidden="1" x14ac:dyDescent="0.2">
      <c r="A2905" t="s">
        <v>17</v>
      </c>
      <c r="B2905" t="s">
        <v>25</v>
      </c>
      <c r="C2905" s="1">
        <v>41865</v>
      </c>
      <c r="D2905" t="s">
        <v>60</v>
      </c>
      <c r="E2905">
        <v>13140001</v>
      </c>
      <c r="F2905" t="s">
        <v>241</v>
      </c>
      <c r="G2905" s="4">
        <v>44696</v>
      </c>
      <c r="H2905" t="s">
        <v>21</v>
      </c>
      <c r="I2905" s="2">
        <v>19667.830000000002</v>
      </c>
      <c r="K2905" s="2">
        <v>19667.830000000002</v>
      </c>
      <c r="L2905" s="3">
        <v>1</v>
      </c>
      <c r="M2905" s="2">
        <v>19667.830000000002</v>
      </c>
      <c r="N2905" s="3">
        <f t="array" ref="N2905">$D$4</f>
        <v>3.55</v>
      </c>
      <c r="O2905" s="2">
        <f t="array" ref="O2905">IF(Tabela_padrão__GM_CONTAS_PAGAR_ABERTOS[[#This Row],[SIGLA_MOEDA]]="US$",Tabela_padrão__GM_CONTAS_PAGAR_ABERTOS[[#This Row],[VALOR_DOCUM]]*$D$4,Tabela_padrão__GM_CONTAS_PAGAR_ABERTOS[[#This Row],[SALDO_CONVERTIDO]])</f>
        <v>19667.830000000002</v>
      </c>
      <c r="P29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5" t="s">
        <v>47</v>
      </c>
      <c r="R2905" t="s">
        <v>242</v>
      </c>
      <c r="S2905" s="1">
        <v>42557</v>
      </c>
      <c r="T2905" t="s">
        <v>244</v>
      </c>
      <c r="U2905" s="3">
        <v>2.2692000000000001</v>
      </c>
      <c r="V2905" s="2">
        <f>Tabela_padrão__GM_CONTAS_PAGAR_ABERTOS[[#This Row],[PTAX DESEMB]]*Tabela_padrão__GM_CONTAS_PAGAR_ABERTOS[[#This Row],[VALOR_DOCUM]]</f>
        <v>44630.239836000008</v>
      </c>
    </row>
    <row r="2906" spans="1:22" hidden="1" x14ac:dyDescent="0.2">
      <c r="A2906" t="s">
        <v>17</v>
      </c>
      <c r="B2906" t="s">
        <v>25</v>
      </c>
      <c r="C2906" s="1">
        <v>41865</v>
      </c>
      <c r="D2906" t="s">
        <v>60</v>
      </c>
      <c r="E2906">
        <v>19105002</v>
      </c>
      <c r="F2906" t="s">
        <v>241</v>
      </c>
      <c r="G2906" s="4">
        <v>44696</v>
      </c>
      <c r="H2906" t="s">
        <v>21</v>
      </c>
      <c r="I2906" s="2">
        <v>624374.97</v>
      </c>
      <c r="J2906">
        <v>187312.48</v>
      </c>
      <c r="K2906" s="2">
        <v>437062.49</v>
      </c>
      <c r="L2906" s="3">
        <v>1</v>
      </c>
      <c r="M2906" s="2">
        <v>437062.49</v>
      </c>
      <c r="N2906" s="3">
        <f t="array" ref="N2906">$D$4</f>
        <v>3.55</v>
      </c>
      <c r="O2906" s="2">
        <f t="array" ref="O2906">IF(Tabela_padrão__GM_CONTAS_PAGAR_ABERTOS[[#This Row],[SIGLA_MOEDA]]="US$",Tabela_padrão__GM_CONTAS_PAGAR_ABERTOS[[#This Row],[VALOR_DOCUM]]*$D$4,Tabela_padrão__GM_CONTAS_PAGAR_ABERTOS[[#This Row],[SALDO_CONVERTIDO]])</f>
        <v>437062.49</v>
      </c>
      <c r="P29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6" t="s">
        <v>62</v>
      </c>
      <c r="R2906" t="s">
        <v>242</v>
      </c>
      <c r="S2906" s="1">
        <v>42557</v>
      </c>
      <c r="T2906" t="s">
        <v>2069</v>
      </c>
      <c r="U2906" s="3">
        <v>2.2692000000000001</v>
      </c>
      <c r="V2906" s="2">
        <f>Tabela_padrão__GM_CONTAS_PAGAR_ABERTOS[[#This Row],[PTAX DESEMB]]*Tabela_padrão__GM_CONTAS_PAGAR_ABERTOS[[#This Row],[VALOR_DOCUM]]</f>
        <v>1416831.6819239999</v>
      </c>
    </row>
    <row r="2907" spans="1:22" hidden="1" x14ac:dyDescent="0.2">
      <c r="A2907" t="s">
        <v>17</v>
      </c>
      <c r="B2907" t="s">
        <v>18</v>
      </c>
      <c r="C2907" s="1">
        <v>42109</v>
      </c>
      <c r="D2907" t="s">
        <v>60</v>
      </c>
      <c r="E2907">
        <v>19105002</v>
      </c>
      <c r="F2907" t="s">
        <v>1288</v>
      </c>
      <c r="G2907" s="4">
        <v>44696</v>
      </c>
      <c r="H2907" t="s">
        <v>21</v>
      </c>
      <c r="I2907" s="2">
        <v>258428.57</v>
      </c>
      <c r="K2907" s="2">
        <v>258428.57</v>
      </c>
      <c r="L2907" s="3">
        <v>1</v>
      </c>
      <c r="M2907" s="2">
        <v>258428.57</v>
      </c>
      <c r="N2907" s="3">
        <f t="array" ref="N2907">$D$4</f>
        <v>3.55</v>
      </c>
      <c r="O2907" s="2">
        <f t="array" ref="O2907">IF(Tabela_padrão__GM_CONTAS_PAGAR_ABERTOS[[#This Row],[SIGLA_MOEDA]]="US$",Tabela_padrão__GM_CONTAS_PAGAR_ABERTOS[[#This Row],[VALOR_DOCUM]]*$D$4,Tabela_padrão__GM_CONTAS_PAGAR_ABERTOS[[#This Row],[SALDO_CONVERTIDO]])</f>
        <v>258428.57</v>
      </c>
      <c r="P29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7" t="s">
        <v>62</v>
      </c>
      <c r="R2907" t="s">
        <v>1289</v>
      </c>
      <c r="S2907" s="1">
        <v>42557</v>
      </c>
      <c r="T2907" t="s">
        <v>3550</v>
      </c>
      <c r="U2907" s="3">
        <v>3.0880000000000001</v>
      </c>
      <c r="V2907" s="2">
        <f>Tabela_padrão__GM_CONTAS_PAGAR_ABERTOS[[#This Row],[PTAX DESEMB]]*Tabela_padrão__GM_CONTAS_PAGAR_ABERTOS[[#This Row],[VALOR_DOCUM]]</f>
        <v>798027.42416000005</v>
      </c>
    </row>
    <row r="2908" spans="1:22" hidden="1" x14ac:dyDescent="0.2">
      <c r="A2908" t="s">
        <v>17</v>
      </c>
      <c r="B2908" t="s">
        <v>18</v>
      </c>
      <c r="C2908" s="1">
        <v>42138</v>
      </c>
      <c r="D2908" t="s">
        <v>60</v>
      </c>
      <c r="E2908">
        <v>19105002</v>
      </c>
      <c r="F2908" t="s">
        <v>296</v>
      </c>
      <c r="G2908" s="4">
        <v>44696</v>
      </c>
      <c r="H2908" t="s">
        <v>21</v>
      </c>
      <c r="I2908" s="2">
        <v>762008.24</v>
      </c>
      <c r="K2908" s="2">
        <v>762008.24</v>
      </c>
      <c r="L2908" s="3">
        <v>1</v>
      </c>
      <c r="M2908" s="2">
        <v>762008.24</v>
      </c>
      <c r="N2908" s="3">
        <f t="array" ref="N2908">$D$4</f>
        <v>3.55</v>
      </c>
      <c r="O2908" s="2">
        <f t="array" ref="O2908">IF(Tabela_padrão__GM_CONTAS_PAGAR_ABERTOS[[#This Row],[SIGLA_MOEDA]]="US$",Tabela_padrão__GM_CONTAS_PAGAR_ABERTOS[[#This Row],[VALOR_DOCUM]]*$D$4,Tabela_padrão__GM_CONTAS_PAGAR_ABERTOS[[#This Row],[SALDO_CONVERTIDO]])</f>
        <v>762008.24</v>
      </c>
      <c r="P29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08" t="s">
        <v>62</v>
      </c>
      <c r="R2908" t="s">
        <v>297</v>
      </c>
      <c r="S2908" s="1">
        <v>42557</v>
      </c>
      <c r="T2908" t="s">
        <v>5657</v>
      </c>
      <c r="U2908" s="3">
        <v>3.0103</v>
      </c>
      <c r="V2908" s="2">
        <f>Tabela_padrão__GM_CONTAS_PAGAR_ABERTOS[[#This Row],[PTAX DESEMB]]*Tabela_padrão__GM_CONTAS_PAGAR_ABERTOS[[#This Row],[VALOR_DOCUM]]</f>
        <v>2293873.4048719998</v>
      </c>
    </row>
    <row r="2909" spans="1:22" hidden="1" x14ac:dyDescent="0.2">
      <c r="A2909" t="s">
        <v>17</v>
      </c>
      <c r="B2909" t="s">
        <v>18</v>
      </c>
      <c r="C2909" s="1">
        <v>42214</v>
      </c>
      <c r="D2909" t="s">
        <v>263</v>
      </c>
      <c r="E2909">
        <v>13140003</v>
      </c>
      <c r="F2909" t="s">
        <v>344</v>
      </c>
      <c r="G2909" s="4">
        <v>44727</v>
      </c>
      <c r="H2909" t="s">
        <v>66</v>
      </c>
      <c r="I2909" s="2">
        <v>220500</v>
      </c>
      <c r="K2909" s="2">
        <v>220500</v>
      </c>
      <c r="L2909" s="3">
        <v>3.2904</v>
      </c>
      <c r="M2909" s="2">
        <v>725533.2</v>
      </c>
      <c r="N2909" s="3">
        <f t="array" ref="N2909">$D$4</f>
        <v>3.55</v>
      </c>
      <c r="O2909" s="2">
        <f t="array" ref="O2909">IF(Tabela_padrão__GM_CONTAS_PAGAR_ABERTOS[[#This Row],[SIGLA_MOEDA]]="US$",Tabela_padrão__GM_CONTAS_PAGAR_ABERTOS[[#This Row],[VALOR_DOCUM]]*$D$4,Tabela_padrão__GM_CONTAS_PAGAR_ABERTOS[[#This Row],[SALDO_CONVERTIDO]])</f>
        <v>782775</v>
      </c>
      <c r="P2909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09" t="s">
        <v>268</v>
      </c>
      <c r="R2909" t="s">
        <v>345</v>
      </c>
      <c r="S2909" s="1">
        <v>42557</v>
      </c>
      <c r="T2909" t="s">
        <v>2138</v>
      </c>
      <c r="U2909" s="3">
        <v>3.3815</v>
      </c>
      <c r="V2909" s="2">
        <f>Tabela_padrão__GM_CONTAS_PAGAR_ABERTOS[[#This Row],[PTAX DESEMB]]*Tabela_padrão__GM_CONTAS_PAGAR_ABERTOS[[#This Row],[VALOR_DOCUM]]</f>
        <v>745620.75</v>
      </c>
    </row>
    <row r="2910" spans="1:22" hidden="1" x14ac:dyDescent="0.2">
      <c r="A2910" t="s">
        <v>262</v>
      </c>
      <c r="B2910" t="s">
        <v>18</v>
      </c>
      <c r="C2910" s="1">
        <v>42023</v>
      </c>
      <c r="D2910" t="s">
        <v>263</v>
      </c>
      <c r="E2910">
        <v>13140003</v>
      </c>
      <c r="F2910" t="s">
        <v>264</v>
      </c>
      <c r="G2910" s="4">
        <v>44727</v>
      </c>
      <c r="H2910" t="s">
        <v>66</v>
      </c>
      <c r="I2910" s="2">
        <v>110590.28</v>
      </c>
      <c r="K2910" s="2">
        <v>110590.28</v>
      </c>
      <c r="L2910" s="3">
        <v>3.2904</v>
      </c>
      <c r="M2910" s="2">
        <v>363886.25731199997</v>
      </c>
      <c r="N2910" s="3">
        <f t="array" ref="N2910">$D$4</f>
        <v>3.55</v>
      </c>
      <c r="O2910" s="2">
        <f t="array" ref="O2910">IF(Tabela_padrão__GM_CONTAS_PAGAR_ABERTOS[[#This Row],[SIGLA_MOEDA]]="US$",Tabela_padrão__GM_CONTAS_PAGAR_ABERTOS[[#This Row],[VALOR_DOCUM]]*$D$4,Tabela_padrão__GM_CONTAS_PAGAR_ABERTOS[[#This Row],[SALDO_CONVERTIDO]])</f>
        <v>392595.49399999995</v>
      </c>
      <c r="P2910" s="5">
        <f>(Tabela_padrão__GM_CONTAS_PAGAR_ABERTOS[[#This Row],[Saldo Projetado]]-Tabela_padrão__GM_CONTAS_PAGAR_ABERTOS[[#This Row],[SALDO_CONVERTIDO]])/Tabela_padrão__GM_CONTAS_PAGAR_ABERTOS[[#This Row],[Saldo Projetado]]</f>
        <v>7.312676056338023E-2</v>
      </c>
      <c r="Q2910" t="s">
        <v>268</v>
      </c>
      <c r="R2910" t="s">
        <v>266</v>
      </c>
      <c r="S2910" s="1">
        <v>42557</v>
      </c>
      <c r="T2910" t="s">
        <v>3537</v>
      </c>
      <c r="U2910" s="3">
        <v>2.6193</v>
      </c>
      <c r="V2910" s="2">
        <f>Tabela_padrão__GM_CONTAS_PAGAR_ABERTOS[[#This Row],[PTAX DESEMB]]*Tabela_padrão__GM_CONTAS_PAGAR_ABERTOS[[#This Row],[VALOR_DOCUM]]</f>
        <v>289669.12040399999</v>
      </c>
    </row>
    <row r="2911" spans="1:22" hidden="1" x14ac:dyDescent="0.2">
      <c r="A2911" t="s">
        <v>17</v>
      </c>
      <c r="B2911" t="s">
        <v>25</v>
      </c>
      <c r="C2911" s="1">
        <v>41893</v>
      </c>
      <c r="D2911" t="s">
        <v>19</v>
      </c>
      <c r="E2911">
        <v>19105002</v>
      </c>
      <c r="F2911" t="s">
        <v>2070</v>
      </c>
      <c r="G2911" s="4">
        <v>44727</v>
      </c>
      <c r="H2911" t="s">
        <v>21</v>
      </c>
      <c r="I2911" s="2">
        <v>47812.5</v>
      </c>
      <c r="K2911" s="2">
        <v>47812.5</v>
      </c>
      <c r="L2911" s="3">
        <v>1</v>
      </c>
      <c r="M2911" s="2">
        <v>47812.5</v>
      </c>
      <c r="N2911" s="3">
        <f t="array" ref="N2911">$D$4</f>
        <v>3.55</v>
      </c>
      <c r="O2911" s="2">
        <f t="array" ref="O2911">IF(Tabela_padrão__GM_CONTAS_PAGAR_ABERTOS[[#This Row],[SIGLA_MOEDA]]="US$",Tabela_padrão__GM_CONTAS_PAGAR_ABERTOS[[#This Row],[VALOR_DOCUM]]*$D$4,Tabela_padrão__GM_CONTAS_PAGAR_ABERTOS[[#This Row],[SALDO_CONVERTIDO]])</f>
        <v>47812.5</v>
      </c>
      <c r="P29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1" t="s">
        <v>22</v>
      </c>
      <c r="R2911" t="s">
        <v>2071</v>
      </c>
      <c r="S2911" s="1">
        <v>42557</v>
      </c>
      <c r="T2911" t="s">
        <v>5634</v>
      </c>
      <c r="U2911" s="3">
        <v>2.2967</v>
      </c>
      <c r="V2911" s="2">
        <f>Tabela_padrão__GM_CONTAS_PAGAR_ABERTOS[[#This Row],[PTAX DESEMB]]*Tabela_padrão__GM_CONTAS_PAGAR_ABERTOS[[#This Row],[VALOR_DOCUM]]</f>
        <v>109810.96875</v>
      </c>
    </row>
    <row r="2912" spans="1:22" hidden="1" x14ac:dyDescent="0.2">
      <c r="A2912" t="s">
        <v>17</v>
      </c>
      <c r="B2912" t="s">
        <v>25</v>
      </c>
      <c r="C2912" s="1">
        <v>41893</v>
      </c>
      <c r="D2912" t="s">
        <v>19</v>
      </c>
      <c r="E2912">
        <v>13140001</v>
      </c>
      <c r="F2912" t="s">
        <v>2070</v>
      </c>
      <c r="G2912" s="4">
        <v>44727</v>
      </c>
      <c r="H2912" t="s">
        <v>21</v>
      </c>
      <c r="I2912" s="2">
        <v>2182.12</v>
      </c>
      <c r="K2912" s="2">
        <v>2182.12</v>
      </c>
      <c r="L2912" s="3">
        <v>1</v>
      </c>
      <c r="M2912" s="2">
        <v>2182.12</v>
      </c>
      <c r="N2912" s="3">
        <f t="array" ref="N2912">$D$4</f>
        <v>3.55</v>
      </c>
      <c r="O2912" s="2">
        <f t="array" ref="O2912">IF(Tabela_padrão__GM_CONTAS_PAGAR_ABERTOS[[#This Row],[SIGLA_MOEDA]]="US$",Tabela_padrão__GM_CONTAS_PAGAR_ABERTOS[[#This Row],[VALOR_DOCUM]]*$D$4,Tabela_padrão__GM_CONTAS_PAGAR_ABERTOS[[#This Row],[SALDO_CONVERTIDO]])</f>
        <v>2182.12</v>
      </c>
      <c r="P29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2" t="s">
        <v>47</v>
      </c>
      <c r="R2912" t="s">
        <v>2071</v>
      </c>
      <c r="S2912" s="1">
        <v>42557</v>
      </c>
      <c r="T2912" t="s">
        <v>5636</v>
      </c>
      <c r="U2912" s="3">
        <v>2.2967</v>
      </c>
      <c r="V2912" s="2">
        <f>Tabela_padrão__GM_CONTAS_PAGAR_ABERTOS[[#This Row],[PTAX DESEMB]]*Tabela_padrão__GM_CONTAS_PAGAR_ABERTOS[[#This Row],[VALOR_DOCUM]]</f>
        <v>5011.6750039999997</v>
      </c>
    </row>
    <row r="2913" spans="1:22" hidden="1" x14ac:dyDescent="0.2">
      <c r="A2913" t="s">
        <v>17</v>
      </c>
      <c r="B2913" t="s">
        <v>18</v>
      </c>
      <c r="C2913" s="1">
        <v>42283</v>
      </c>
      <c r="D2913" t="s">
        <v>263</v>
      </c>
      <c r="E2913">
        <v>13140003</v>
      </c>
      <c r="F2913" t="s">
        <v>372</v>
      </c>
      <c r="G2913" s="4">
        <v>44727</v>
      </c>
      <c r="H2913" t="s">
        <v>66</v>
      </c>
      <c r="I2913" s="2">
        <v>73500</v>
      </c>
      <c r="K2913" s="2">
        <v>73500</v>
      </c>
      <c r="L2913" s="3">
        <v>3.2904</v>
      </c>
      <c r="M2913" s="2">
        <v>241844.4</v>
      </c>
      <c r="N2913" s="3">
        <f t="array" ref="N2913">$D$4</f>
        <v>3.55</v>
      </c>
      <c r="O2913" s="2">
        <f t="array" ref="O2913">IF(Tabela_padrão__GM_CONTAS_PAGAR_ABERTOS[[#This Row],[SIGLA_MOEDA]]="US$",Tabela_padrão__GM_CONTAS_PAGAR_ABERTOS[[#This Row],[VALOR_DOCUM]]*$D$4,Tabela_padrão__GM_CONTAS_PAGAR_ABERTOS[[#This Row],[SALDO_CONVERTIDO]])</f>
        <v>260925</v>
      </c>
      <c r="P2913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13" t="s">
        <v>268</v>
      </c>
      <c r="R2913" t="s">
        <v>373</v>
      </c>
      <c r="S2913" s="1">
        <v>42557</v>
      </c>
      <c r="T2913" t="s">
        <v>5696</v>
      </c>
      <c r="U2913" s="3">
        <v>3.9140999999999999</v>
      </c>
      <c r="V2913" s="2">
        <f>Tabela_padrão__GM_CONTAS_PAGAR_ABERTOS[[#This Row],[PTAX DESEMB]]*Tabela_padrão__GM_CONTAS_PAGAR_ABERTOS[[#This Row],[VALOR_DOCUM]]</f>
        <v>287686.34999999998</v>
      </c>
    </row>
    <row r="2914" spans="1:22" hidden="1" x14ac:dyDescent="0.2">
      <c r="A2914" t="s">
        <v>17</v>
      </c>
      <c r="B2914" t="s">
        <v>18</v>
      </c>
      <c r="C2914" s="1">
        <v>42328</v>
      </c>
      <c r="D2914" t="s">
        <v>19</v>
      </c>
      <c r="E2914">
        <v>13140001</v>
      </c>
      <c r="F2914" t="s">
        <v>421</v>
      </c>
      <c r="G2914" s="4">
        <v>44849</v>
      </c>
      <c r="H2914" t="s">
        <v>21</v>
      </c>
      <c r="I2914" s="2">
        <v>57857.14</v>
      </c>
      <c r="K2914" s="2">
        <v>57857.14</v>
      </c>
      <c r="L2914" s="3">
        <v>1</v>
      </c>
      <c r="M2914" s="2">
        <v>57857.14</v>
      </c>
      <c r="N2914" s="3">
        <f t="array" ref="N2914">$D$4</f>
        <v>3.55</v>
      </c>
      <c r="O2914" s="2">
        <f t="array" ref="O2914">IF(Tabela_padrão__GM_CONTAS_PAGAR_ABERTOS[[#This Row],[SIGLA_MOEDA]]="US$",Tabela_padrão__GM_CONTAS_PAGAR_ABERTOS[[#This Row],[VALOR_DOCUM]]*$D$4,Tabela_padrão__GM_CONTAS_PAGAR_ABERTOS[[#This Row],[SALDO_CONVERTIDO]])</f>
        <v>57857.14</v>
      </c>
      <c r="P29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4" t="s">
        <v>47</v>
      </c>
      <c r="R2914" t="s">
        <v>422</v>
      </c>
      <c r="S2914" s="1">
        <v>42557</v>
      </c>
      <c r="T2914" t="s">
        <v>1352</v>
      </c>
      <c r="U2914" s="3">
        <v>3.7442000000000002</v>
      </c>
      <c r="V2914" s="2">
        <f>Tabela_padrão__GM_CONTAS_PAGAR_ABERTOS[[#This Row],[PTAX DESEMB]]*Tabela_padrão__GM_CONTAS_PAGAR_ABERTOS[[#This Row],[VALOR_DOCUM]]</f>
        <v>216628.703588</v>
      </c>
    </row>
    <row r="2915" spans="1:22" hidden="1" x14ac:dyDescent="0.2">
      <c r="A2915" t="s">
        <v>17</v>
      </c>
      <c r="B2915" t="s">
        <v>18</v>
      </c>
      <c r="C2915" s="1">
        <v>42328</v>
      </c>
      <c r="D2915" t="s">
        <v>19</v>
      </c>
      <c r="E2915">
        <v>19105002</v>
      </c>
      <c r="F2915" t="s">
        <v>2909</v>
      </c>
      <c r="G2915" s="4">
        <v>44849</v>
      </c>
      <c r="H2915" t="s">
        <v>21</v>
      </c>
      <c r="I2915" s="2">
        <v>385714.29</v>
      </c>
      <c r="K2915" s="2">
        <v>385714.29</v>
      </c>
      <c r="L2915" s="3">
        <v>1</v>
      </c>
      <c r="M2915" s="2">
        <v>385714.29</v>
      </c>
      <c r="N2915" s="3">
        <f t="array" ref="N2915">$D$4</f>
        <v>3.55</v>
      </c>
      <c r="O2915" s="2">
        <f t="array" ref="O2915">IF(Tabela_padrão__GM_CONTAS_PAGAR_ABERTOS[[#This Row],[SIGLA_MOEDA]]="US$",Tabela_padrão__GM_CONTAS_PAGAR_ABERTOS[[#This Row],[VALOR_DOCUM]]*$D$4,Tabela_padrão__GM_CONTAS_PAGAR_ABERTOS[[#This Row],[SALDO_CONVERTIDO]])</f>
        <v>385714.29</v>
      </c>
      <c r="P29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5" t="s">
        <v>22</v>
      </c>
      <c r="R2915" t="s">
        <v>422</v>
      </c>
      <c r="S2915" s="1">
        <v>42557</v>
      </c>
      <c r="T2915" t="s">
        <v>2911</v>
      </c>
      <c r="U2915" s="3">
        <v>3.7442000000000002</v>
      </c>
      <c r="V2915" s="2">
        <f>Tabela_padrão__GM_CONTAS_PAGAR_ABERTOS[[#This Row],[PTAX DESEMB]]*Tabela_padrão__GM_CONTAS_PAGAR_ABERTOS[[#This Row],[VALOR_DOCUM]]</f>
        <v>1444191.444618</v>
      </c>
    </row>
    <row r="2916" spans="1:22" x14ac:dyDescent="0.2">
      <c r="A2916" t="s">
        <v>262</v>
      </c>
      <c r="B2916" t="s">
        <v>18</v>
      </c>
      <c r="C2916" s="1">
        <v>42023</v>
      </c>
      <c r="D2916" t="s">
        <v>263</v>
      </c>
      <c r="E2916">
        <v>19105006</v>
      </c>
      <c r="F2916" t="s">
        <v>264</v>
      </c>
      <c r="G2916" s="4">
        <v>44910</v>
      </c>
      <c r="H2916" t="s">
        <v>66</v>
      </c>
      <c r="I2916" s="2">
        <v>2500000</v>
      </c>
      <c r="K2916" s="2">
        <v>2500000</v>
      </c>
      <c r="L2916" s="3">
        <v>3.2904</v>
      </c>
      <c r="M2916" s="2">
        <v>8226000</v>
      </c>
      <c r="N2916" s="3">
        <f t="array" ref="N2916">$D$4</f>
        <v>3.55</v>
      </c>
      <c r="O2916" s="2">
        <f t="array" ref="O2916">IF(Tabela_padrão__GM_CONTAS_PAGAR_ABERTOS[[#This Row],[SIGLA_MOEDA]]="US$",Tabela_padrão__GM_CONTAS_PAGAR_ABERTOS[[#This Row],[VALOR_DOCUM]]*$D$4,Tabela_padrão__GM_CONTAS_PAGAR_ABERTOS[[#This Row],[SALDO_CONVERTIDO]])</f>
        <v>8875000</v>
      </c>
      <c r="P2916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16" t="s">
        <v>265</v>
      </c>
      <c r="R2916" t="s">
        <v>266</v>
      </c>
      <c r="S2916" s="1">
        <v>42557</v>
      </c>
      <c r="T2916" t="s">
        <v>1278</v>
      </c>
      <c r="U2916" s="3">
        <v>2.6193</v>
      </c>
      <c r="V2916" s="2">
        <f>Tabela_padrão__GM_CONTAS_PAGAR_ABERTOS[[#This Row],[PTAX DESEMB]]*Tabela_padrão__GM_CONTAS_PAGAR_ABERTOS[[#This Row],[VALOR_DOCUM]]</f>
        <v>6548250</v>
      </c>
    </row>
    <row r="2917" spans="1:22" hidden="1" x14ac:dyDescent="0.2">
      <c r="A2917" t="s">
        <v>17</v>
      </c>
      <c r="B2917" t="s">
        <v>18</v>
      </c>
      <c r="C2917" s="1">
        <v>42283</v>
      </c>
      <c r="D2917" t="s">
        <v>263</v>
      </c>
      <c r="E2917">
        <v>13140003</v>
      </c>
      <c r="F2917" t="s">
        <v>372</v>
      </c>
      <c r="G2917" s="4">
        <v>44910</v>
      </c>
      <c r="H2917" t="s">
        <v>66</v>
      </c>
      <c r="I2917" s="2">
        <v>73500</v>
      </c>
      <c r="K2917" s="2">
        <v>73500</v>
      </c>
      <c r="L2917" s="3">
        <v>3.2904</v>
      </c>
      <c r="M2917" s="2">
        <v>241844.4</v>
      </c>
      <c r="N2917" s="3">
        <f t="array" ref="N2917">$D$4</f>
        <v>3.55</v>
      </c>
      <c r="O2917" s="2">
        <f t="array" ref="O2917">IF(Tabela_padrão__GM_CONTAS_PAGAR_ABERTOS[[#This Row],[SIGLA_MOEDA]]="US$",Tabela_padrão__GM_CONTAS_PAGAR_ABERTOS[[#This Row],[VALOR_DOCUM]]*$D$4,Tabela_padrão__GM_CONTAS_PAGAR_ABERTOS[[#This Row],[SALDO_CONVERTIDO]])</f>
        <v>260925</v>
      </c>
      <c r="P2917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17" t="s">
        <v>268</v>
      </c>
      <c r="R2917" t="s">
        <v>373</v>
      </c>
      <c r="S2917" s="1">
        <v>42557</v>
      </c>
      <c r="T2917" t="s">
        <v>1345</v>
      </c>
      <c r="U2917" s="3">
        <v>3.9140999999999999</v>
      </c>
      <c r="V2917" s="2">
        <f>Tabela_padrão__GM_CONTAS_PAGAR_ABERTOS[[#This Row],[PTAX DESEMB]]*Tabela_padrão__GM_CONTAS_PAGAR_ABERTOS[[#This Row],[VALOR_DOCUM]]</f>
        <v>287686.34999999998</v>
      </c>
    </row>
    <row r="2918" spans="1:22" hidden="1" x14ac:dyDescent="0.2">
      <c r="A2918" t="s">
        <v>285</v>
      </c>
      <c r="B2918" t="s">
        <v>18</v>
      </c>
      <c r="C2918" s="1">
        <v>42095</v>
      </c>
      <c r="D2918" t="s">
        <v>286</v>
      </c>
      <c r="E2918">
        <v>13101001</v>
      </c>
      <c r="F2918" t="s">
        <v>5651</v>
      </c>
      <c r="G2918" s="4">
        <v>42156</v>
      </c>
      <c r="H2918" t="s">
        <v>21</v>
      </c>
      <c r="I2918" s="2">
        <v>22680</v>
      </c>
      <c r="J2918">
        <v>0</v>
      </c>
      <c r="K2918" s="2">
        <v>22680</v>
      </c>
      <c r="L2918" s="3">
        <v>1</v>
      </c>
      <c r="M2918" s="2">
        <v>22680</v>
      </c>
      <c r="N2918" s="3">
        <f t="array" ref="N2918">$D$4</f>
        <v>3.55</v>
      </c>
      <c r="O2918" s="2">
        <f t="array" ref="O2918">IF(Tabela_padrão__GM_CONTAS_PAGAR_ABERTOS[[#This Row],[SIGLA_MOEDA]]="US$",Tabela_padrão__GM_CONTAS_PAGAR_ABERTOS[[#This Row],[VALOR_DOCUM]]*$D$4,Tabela_padrão__GM_CONTAS_PAGAR_ABERTOS[[#This Row],[SALDO_CONVERTIDO]])</f>
        <v>22680</v>
      </c>
      <c r="P29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8" t="s">
        <v>28</v>
      </c>
      <c r="R2918" t="s">
        <v>288</v>
      </c>
      <c r="S2918" s="1">
        <v>42557</v>
      </c>
      <c r="T2918" t="s">
        <v>5652</v>
      </c>
      <c r="U2918" s="3">
        <v>3.2080000000000002</v>
      </c>
      <c r="V2918" s="2">
        <f>Tabela_padrão__GM_CONTAS_PAGAR_ABERTOS[[#This Row],[PTAX DESEMB]]*Tabela_padrão__GM_CONTAS_PAGAR_ABERTOS[[#This Row],[VALOR_DOCUM]]</f>
        <v>72757.440000000002</v>
      </c>
    </row>
    <row r="2919" spans="1:22" hidden="1" x14ac:dyDescent="0.2">
      <c r="A2919" t="s">
        <v>285</v>
      </c>
      <c r="B2919" t="s">
        <v>18</v>
      </c>
      <c r="C2919" s="1">
        <v>42095</v>
      </c>
      <c r="D2919" t="s">
        <v>286</v>
      </c>
      <c r="E2919">
        <v>13101001</v>
      </c>
      <c r="F2919" t="s">
        <v>5653</v>
      </c>
      <c r="G2919" s="4">
        <v>42156</v>
      </c>
      <c r="H2919" t="s">
        <v>21</v>
      </c>
      <c r="I2919" s="2">
        <v>17393.400000000001</v>
      </c>
      <c r="J2919">
        <v>0</v>
      </c>
      <c r="K2919" s="2">
        <v>17393.400000000001</v>
      </c>
      <c r="L2919" s="3">
        <v>1</v>
      </c>
      <c r="M2919" s="2">
        <v>17393.400000000001</v>
      </c>
      <c r="N2919" s="3">
        <f t="array" ref="N2919">$D$4</f>
        <v>3.55</v>
      </c>
      <c r="O2919" s="2">
        <f t="array" ref="O2919">IF(Tabela_padrão__GM_CONTAS_PAGAR_ABERTOS[[#This Row],[SIGLA_MOEDA]]="US$",Tabela_padrão__GM_CONTAS_PAGAR_ABERTOS[[#This Row],[VALOR_DOCUM]]*$D$4,Tabela_padrão__GM_CONTAS_PAGAR_ABERTOS[[#This Row],[SALDO_CONVERTIDO]])</f>
        <v>17393.400000000001</v>
      </c>
      <c r="P29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19" t="s">
        <v>28</v>
      </c>
      <c r="R2919" t="s">
        <v>288</v>
      </c>
      <c r="S2919" s="1">
        <v>42557</v>
      </c>
      <c r="T2919" t="s">
        <v>5654</v>
      </c>
      <c r="U2919" s="3">
        <v>3.2080000000000002</v>
      </c>
      <c r="V2919" s="2">
        <f>Tabela_padrão__GM_CONTAS_PAGAR_ABERTOS[[#This Row],[PTAX DESEMB]]*Tabela_padrão__GM_CONTAS_PAGAR_ABERTOS[[#This Row],[VALOR_DOCUM]]</f>
        <v>55798.027200000011</v>
      </c>
    </row>
    <row r="2920" spans="1:22" hidden="1" x14ac:dyDescent="0.2">
      <c r="A2920" t="s">
        <v>285</v>
      </c>
      <c r="B2920" t="s">
        <v>18</v>
      </c>
      <c r="C2920" s="1">
        <v>42124</v>
      </c>
      <c r="D2920" t="s">
        <v>286</v>
      </c>
      <c r="E2920">
        <v>13101001</v>
      </c>
      <c r="F2920" t="s">
        <v>5655</v>
      </c>
      <c r="G2920" s="4">
        <v>42156</v>
      </c>
      <c r="H2920" t="s">
        <v>21</v>
      </c>
      <c r="I2920" s="2">
        <v>17334</v>
      </c>
      <c r="J2920">
        <v>0</v>
      </c>
      <c r="K2920" s="2">
        <v>17334</v>
      </c>
      <c r="L2920" s="3">
        <v>1</v>
      </c>
      <c r="M2920" s="2">
        <v>17334</v>
      </c>
      <c r="N2920" s="3">
        <f t="array" ref="N2920">$D$4</f>
        <v>3.55</v>
      </c>
      <c r="O2920" s="2">
        <f t="array" ref="O2920">IF(Tabela_padrão__GM_CONTAS_PAGAR_ABERTOS[[#This Row],[SIGLA_MOEDA]]="US$",Tabela_padrão__GM_CONTAS_PAGAR_ABERTOS[[#This Row],[VALOR_DOCUM]]*$D$4,Tabela_padrão__GM_CONTAS_PAGAR_ABERTOS[[#This Row],[SALDO_CONVERTIDO]])</f>
        <v>17334</v>
      </c>
      <c r="P29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20" t="s">
        <v>28</v>
      </c>
      <c r="R2920" t="s">
        <v>288</v>
      </c>
      <c r="S2920" s="1">
        <v>42557</v>
      </c>
      <c r="T2920" t="s">
        <v>5656</v>
      </c>
      <c r="U2920" s="3">
        <v>2.9375</v>
      </c>
      <c r="V2920" s="2">
        <f>Tabela_padrão__GM_CONTAS_PAGAR_ABERTOS[[#This Row],[PTAX DESEMB]]*Tabela_padrão__GM_CONTAS_PAGAR_ABERTOS[[#This Row],[VALOR_DOCUM]]</f>
        <v>50918.625</v>
      </c>
    </row>
    <row r="2921" spans="1:22" hidden="1" x14ac:dyDescent="0.2">
      <c r="A2921" t="s">
        <v>262</v>
      </c>
      <c r="B2921" t="s">
        <v>18</v>
      </c>
      <c r="C2921" s="1">
        <v>42023</v>
      </c>
      <c r="D2921" t="s">
        <v>263</v>
      </c>
      <c r="E2921">
        <v>13140003</v>
      </c>
      <c r="F2921" t="s">
        <v>264</v>
      </c>
      <c r="G2921" s="4">
        <v>44910</v>
      </c>
      <c r="H2921" t="s">
        <v>66</v>
      </c>
      <c r="I2921" s="2">
        <v>111197.92</v>
      </c>
      <c r="K2921" s="2">
        <v>111197.92</v>
      </c>
      <c r="L2921" s="3">
        <v>3.2904</v>
      </c>
      <c r="M2921" s="2">
        <v>365885.63596799999</v>
      </c>
      <c r="N2921" s="3">
        <f t="array" ref="N2921">$D$4</f>
        <v>3.55</v>
      </c>
      <c r="O2921" s="2">
        <f t="array" ref="O2921">IF(Tabela_padrão__GM_CONTAS_PAGAR_ABERTOS[[#This Row],[SIGLA_MOEDA]]="US$",Tabela_padrão__GM_CONTAS_PAGAR_ABERTOS[[#This Row],[VALOR_DOCUM]]*$D$4,Tabela_padrão__GM_CONTAS_PAGAR_ABERTOS[[#This Row],[SALDO_CONVERTIDO]])</f>
        <v>394752.61599999998</v>
      </c>
      <c r="P2921" s="5">
        <f>(Tabela_padrão__GM_CONTAS_PAGAR_ABERTOS[[#This Row],[Saldo Projetado]]-Tabela_padrão__GM_CONTAS_PAGAR_ABERTOS[[#This Row],[SALDO_CONVERTIDO]])/Tabela_padrão__GM_CONTAS_PAGAR_ABERTOS[[#This Row],[Saldo Projetado]]</f>
        <v>7.3126760563380272E-2</v>
      </c>
      <c r="Q2921" t="s">
        <v>268</v>
      </c>
      <c r="R2921" t="s">
        <v>266</v>
      </c>
      <c r="S2921" s="1">
        <v>42557</v>
      </c>
      <c r="T2921" t="s">
        <v>2095</v>
      </c>
      <c r="U2921" s="3">
        <v>2.6193</v>
      </c>
      <c r="V2921" s="2">
        <f>Tabela_padrão__GM_CONTAS_PAGAR_ABERTOS[[#This Row],[PTAX DESEMB]]*Tabela_padrão__GM_CONTAS_PAGAR_ABERTOS[[#This Row],[VALOR_DOCUM]]</f>
        <v>291260.71185600001</v>
      </c>
    </row>
    <row r="2922" spans="1:22" x14ac:dyDescent="0.2">
      <c r="A2922" t="s">
        <v>17</v>
      </c>
      <c r="B2922" t="s">
        <v>18</v>
      </c>
      <c r="C2922" s="1">
        <v>42283</v>
      </c>
      <c r="D2922" t="s">
        <v>263</v>
      </c>
      <c r="E2922">
        <v>19105006</v>
      </c>
      <c r="F2922" t="s">
        <v>372</v>
      </c>
      <c r="G2922" s="4">
        <v>44910</v>
      </c>
      <c r="H2922" t="s">
        <v>66</v>
      </c>
      <c r="I2922" s="2">
        <v>500000</v>
      </c>
      <c r="K2922" s="2">
        <v>500000</v>
      </c>
      <c r="L2922" s="3">
        <v>3.2904</v>
      </c>
      <c r="M2922" s="2">
        <v>1645200</v>
      </c>
      <c r="N2922" s="3">
        <f t="array" ref="N2922">$D$4</f>
        <v>3.55</v>
      </c>
      <c r="O2922" s="2">
        <f t="array" ref="O2922">IF(Tabela_padrão__GM_CONTAS_PAGAR_ABERTOS[[#This Row],[SIGLA_MOEDA]]="US$",Tabela_padrão__GM_CONTAS_PAGAR_ABERTOS[[#This Row],[VALOR_DOCUM]]*$D$4,Tabela_padrão__GM_CONTAS_PAGAR_ABERTOS[[#This Row],[SALDO_CONVERTIDO]])</f>
        <v>1775000</v>
      </c>
      <c r="P2922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22" t="s">
        <v>265</v>
      </c>
      <c r="R2922" t="s">
        <v>373</v>
      </c>
      <c r="S2922" s="1">
        <v>42557</v>
      </c>
      <c r="T2922" t="s">
        <v>3586</v>
      </c>
      <c r="U2922" s="3">
        <v>3.9140999999999999</v>
      </c>
      <c r="V2922" s="2">
        <f>Tabela_padrão__GM_CONTAS_PAGAR_ABERTOS[[#This Row],[PTAX DESEMB]]*Tabela_padrão__GM_CONTAS_PAGAR_ABERTOS[[#This Row],[VALOR_DOCUM]]</f>
        <v>1957050</v>
      </c>
    </row>
    <row r="2923" spans="1:22" x14ac:dyDescent="0.2">
      <c r="A2923" t="s">
        <v>17</v>
      </c>
      <c r="B2923" t="s">
        <v>18</v>
      </c>
      <c r="C2923" s="1">
        <v>42214</v>
      </c>
      <c r="D2923" t="s">
        <v>263</v>
      </c>
      <c r="E2923">
        <v>19105006</v>
      </c>
      <c r="F2923" t="s">
        <v>344</v>
      </c>
      <c r="G2923" s="4">
        <v>44910</v>
      </c>
      <c r="H2923" t="s">
        <v>66</v>
      </c>
      <c r="I2923" s="2">
        <v>1500000</v>
      </c>
      <c r="K2923" s="2">
        <v>1500000</v>
      </c>
      <c r="L2923" s="3">
        <v>3.2904</v>
      </c>
      <c r="M2923" s="2">
        <v>4935600</v>
      </c>
      <c r="N2923" s="3">
        <f t="array" ref="N2923">$D$4</f>
        <v>3.55</v>
      </c>
      <c r="O2923" s="2">
        <f t="array" ref="O2923">IF(Tabela_padrão__GM_CONTAS_PAGAR_ABERTOS[[#This Row],[SIGLA_MOEDA]]="US$",Tabela_padrão__GM_CONTAS_PAGAR_ABERTOS[[#This Row],[VALOR_DOCUM]]*$D$4,Tabela_padrão__GM_CONTAS_PAGAR_ABERTOS[[#This Row],[SALDO_CONVERTIDO]])</f>
        <v>5325000</v>
      </c>
      <c r="P292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23" t="s">
        <v>265</v>
      </c>
      <c r="R2923" t="s">
        <v>345</v>
      </c>
      <c r="S2923" s="1">
        <v>42557</v>
      </c>
      <c r="T2923" t="s">
        <v>4982</v>
      </c>
      <c r="U2923" s="3">
        <v>3.3815</v>
      </c>
      <c r="V2923" s="2">
        <f>Tabela_padrão__GM_CONTAS_PAGAR_ABERTOS[[#This Row],[PTAX DESEMB]]*Tabela_padrão__GM_CONTAS_PAGAR_ABERTOS[[#This Row],[VALOR_DOCUM]]</f>
        <v>5072250</v>
      </c>
    </row>
    <row r="2924" spans="1:22" hidden="1" x14ac:dyDescent="0.2">
      <c r="A2924" t="s">
        <v>17</v>
      </c>
      <c r="B2924" t="s">
        <v>18</v>
      </c>
      <c r="C2924" s="1">
        <v>42214</v>
      </c>
      <c r="D2924" t="s">
        <v>263</v>
      </c>
      <c r="E2924">
        <v>13140003</v>
      </c>
      <c r="F2924" t="s">
        <v>344</v>
      </c>
      <c r="G2924" s="4">
        <v>44910</v>
      </c>
      <c r="H2924" t="s">
        <v>66</v>
      </c>
      <c r="I2924" s="2">
        <v>220500</v>
      </c>
      <c r="K2924" s="2">
        <v>220500</v>
      </c>
      <c r="L2924" s="3">
        <v>3.2904</v>
      </c>
      <c r="M2924" s="2">
        <v>725533.2</v>
      </c>
      <c r="N2924" s="3">
        <f t="array" ref="N2924">$D$4</f>
        <v>3.55</v>
      </c>
      <c r="O2924" s="2">
        <f t="array" ref="O2924">IF(Tabela_padrão__GM_CONTAS_PAGAR_ABERTOS[[#This Row],[SIGLA_MOEDA]]="US$",Tabela_padrão__GM_CONTAS_PAGAR_ABERTOS[[#This Row],[VALOR_DOCUM]]*$D$4,Tabela_padrão__GM_CONTAS_PAGAR_ABERTOS[[#This Row],[SALDO_CONVERTIDO]])</f>
        <v>782775</v>
      </c>
      <c r="P2924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24" t="s">
        <v>268</v>
      </c>
      <c r="R2924" t="s">
        <v>345</v>
      </c>
      <c r="S2924" s="1">
        <v>42557</v>
      </c>
      <c r="T2924" t="s">
        <v>5673</v>
      </c>
      <c r="U2924" s="3">
        <v>3.3815</v>
      </c>
      <c r="V2924" s="2">
        <f>Tabela_padrão__GM_CONTAS_PAGAR_ABERTOS[[#This Row],[PTAX DESEMB]]*Tabela_padrão__GM_CONTAS_PAGAR_ABERTOS[[#This Row],[VALOR_DOCUM]]</f>
        <v>745620.75</v>
      </c>
    </row>
    <row r="2925" spans="1:22" hidden="1" x14ac:dyDescent="0.2">
      <c r="A2925" t="s">
        <v>17</v>
      </c>
      <c r="B2925" t="s">
        <v>202</v>
      </c>
      <c r="C2925" s="1">
        <v>41736</v>
      </c>
      <c r="D2925" t="s">
        <v>203</v>
      </c>
      <c r="E2925">
        <v>13140001</v>
      </c>
      <c r="F2925" t="s">
        <v>204</v>
      </c>
      <c r="G2925" s="4">
        <v>44995</v>
      </c>
      <c r="H2925" t="s">
        <v>21</v>
      </c>
      <c r="I2925" s="2">
        <v>126429.44</v>
      </c>
      <c r="K2925" s="2">
        <v>126429.44</v>
      </c>
      <c r="L2925" s="3">
        <v>1</v>
      </c>
      <c r="M2925" s="2">
        <v>126429.44</v>
      </c>
      <c r="N2925" s="3">
        <f t="array" ref="N2925">$D$4</f>
        <v>3.55</v>
      </c>
      <c r="O2925" s="2">
        <f t="array" ref="O2925">IF(Tabela_padrão__GM_CONTAS_PAGAR_ABERTOS[[#This Row],[SIGLA_MOEDA]]="US$",Tabela_padrão__GM_CONTAS_PAGAR_ABERTOS[[#This Row],[VALOR_DOCUM]]*$D$4,Tabela_padrão__GM_CONTAS_PAGAR_ABERTOS[[#This Row],[SALDO_CONVERTIDO]])</f>
        <v>126429.44</v>
      </c>
      <c r="P29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25" t="s">
        <v>47</v>
      </c>
      <c r="R2925" t="s">
        <v>206</v>
      </c>
      <c r="S2925" s="1">
        <v>42557</v>
      </c>
      <c r="T2925" t="s">
        <v>2778</v>
      </c>
      <c r="U2925" s="3">
        <v>2.242</v>
      </c>
      <c r="V2925" s="2">
        <f>Tabela_padrão__GM_CONTAS_PAGAR_ABERTOS[[#This Row],[PTAX DESEMB]]*Tabela_padrão__GM_CONTAS_PAGAR_ABERTOS[[#This Row],[VALOR_DOCUM]]</f>
        <v>283454.80447999999</v>
      </c>
    </row>
    <row r="2926" spans="1:22" hidden="1" x14ac:dyDescent="0.2">
      <c r="A2926" t="s">
        <v>17</v>
      </c>
      <c r="B2926" t="s">
        <v>202</v>
      </c>
      <c r="C2926" s="1">
        <v>41736</v>
      </c>
      <c r="D2926" t="s">
        <v>203</v>
      </c>
      <c r="E2926">
        <v>19105002</v>
      </c>
      <c r="F2926" t="s">
        <v>204</v>
      </c>
      <c r="G2926" s="4">
        <v>44995</v>
      </c>
      <c r="H2926" t="s">
        <v>21</v>
      </c>
      <c r="I2926" s="2">
        <v>130725</v>
      </c>
      <c r="K2926" s="2">
        <v>130725</v>
      </c>
      <c r="L2926" s="3">
        <v>1</v>
      </c>
      <c r="M2926" s="2">
        <v>130725</v>
      </c>
      <c r="N2926" s="3">
        <f t="array" ref="N2926">$D$4</f>
        <v>3.55</v>
      </c>
      <c r="O2926" s="2">
        <f t="array" ref="O2926">IF(Tabela_padrão__GM_CONTAS_PAGAR_ABERTOS[[#This Row],[SIGLA_MOEDA]]="US$",Tabela_padrão__GM_CONTAS_PAGAR_ABERTOS[[#This Row],[VALOR_DOCUM]]*$D$4,Tabela_padrão__GM_CONTAS_PAGAR_ABERTOS[[#This Row],[SALDO_CONVERTIDO]])</f>
        <v>130725</v>
      </c>
      <c r="P29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26" t="s">
        <v>205</v>
      </c>
      <c r="R2926" t="s">
        <v>206</v>
      </c>
      <c r="S2926" s="1">
        <v>42557</v>
      </c>
      <c r="T2926" t="s">
        <v>3492</v>
      </c>
      <c r="U2926" s="3">
        <v>2.242</v>
      </c>
      <c r="V2926" s="2">
        <f>Tabela_padrão__GM_CONTAS_PAGAR_ABERTOS[[#This Row],[PTAX DESEMB]]*Tabela_padrão__GM_CONTAS_PAGAR_ABERTOS[[#This Row],[VALOR_DOCUM]]</f>
        <v>293085.45</v>
      </c>
    </row>
    <row r="2927" spans="1:22" hidden="1" x14ac:dyDescent="0.2">
      <c r="A2927" t="s">
        <v>17</v>
      </c>
      <c r="B2927" t="s">
        <v>18</v>
      </c>
      <c r="C2927" s="1">
        <v>42283</v>
      </c>
      <c r="D2927" t="s">
        <v>263</v>
      </c>
      <c r="E2927">
        <v>13140003</v>
      </c>
      <c r="F2927" t="s">
        <v>372</v>
      </c>
      <c r="G2927" s="4">
        <v>45092</v>
      </c>
      <c r="H2927" t="s">
        <v>66</v>
      </c>
      <c r="I2927" s="2">
        <v>55125</v>
      </c>
      <c r="K2927" s="2">
        <v>55125</v>
      </c>
      <c r="L2927" s="3">
        <v>3.2904</v>
      </c>
      <c r="M2927" s="2">
        <v>181383.3</v>
      </c>
      <c r="N2927" s="3">
        <f t="array" ref="N2927">$D$4</f>
        <v>3.55</v>
      </c>
      <c r="O2927" s="2">
        <f t="array" ref="O2927">IF(Tabela_padrão__GM_CONTAS_PAGAR_ABERTOS[[#This Row],[SIGLA_MOEDA]]="US$",Tabela_padrão__GM_CONTAS_PAGAR_ABERTOS[[#This Row],[VALOR_DOCUM]]*$D$4,Tabela_padrão__GM_CONTAS_PAGAR_ABERTOS[[#This Row],[SALDO_CONVERTIDO]])</f>
        <v>195693.75</v>
      </c>
      <c r="P2927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27" t="s">
        <v>268</v>
      </c>
      <c r="R2927" t="s">
        <v>373</v>
      </c>
      <c r="S2927" s="1">
        <v>42557</v>
      </c>
      <c r="T2927" t="s">
        <v>377</v>
      </c>
      <c r="U2927" s="3">
        <v>3.9140999999999999</v>
      </c>
      <c r="V2927" s="2">
        <f>Tabela_padrão__GM_CONTAS_PAGAR_ABERTOS[[#This Row],[PTAX DESEMB]]*Tabela_padrão__GM_CONTAS_PAGAR_ABERTOS[[#This Row],[VALOR_DOCUM]]</f>
        <v>215764.76249999998</v>
      </c>
    </row>
    <row r="2928" spans="1:22" hidden="1" x14ac:dyDescent="0.2">
      <c r="A2928" t="s">
        <v>17</v>
      </c>
      <c r="B2928" t="s">
        <v>323</v>
      </c>
      <c r="C2928" s="1">
        <v>42186</v>
      </c>
      <c r="D2928" t="s">
        <v>324</v>
      </c>
      <c r="E2928">
        <v>13103005</v>
      </c>
      <c r="F2928" t="s">
        <v>325</v>
      </c>
      <c r="G2928" s="4">
        <v>42702</v>
      </c>
      <c r="H2928" t="s">
        <v>21</v>
      </c>
      <c r="I2928" s="2">
        <v>3160</v>
      </c>
      <c r="K2928" s="2">
        <v>3160</v>
      </c>
      <c r="L2928" s="3">
        <v>1</v>
      </c>
      <c r="M2928" s="2">
        <v>3160</v>
      </c>
      <c r="N2928" s="3">
        <f t="array" ref="N2928">$D$4</f>
        <v>3.55</v>
      </c>
      <c r="O2928" s="2">
        <f t="array" ref="O2928">IF(Tabela_padrão__GM_CONTAS_PAGAR_ABERTOS[[#This Row],[SIGLA_MOEDA]]="US$",Tabela_padrão__GM_CONTAS_PAGAR_ABERTOS[[#This Row],[VALOR_DOCUM]]*$D$4,Tabela_padrão__GM_CONTAS_PAGAR_ABERTOS[[#This Row],[SALDO_CONVERTIDO]])</f>
        <v>3160</v>
      </c>
      <c r="P29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28" t="s">
        <v>28</v>
      </c>
      <c r="R2928" t="s">
        <v>326</v>
      </c>
      <c r="S2928" s="1">
        <v>42557</v>
      </c>
      <c r="T2928" t="s">
        <v>5664</v>
      </c>
      <c r="U2928" s="3">
        <v>3.1025999999999998</v>
      </c>
      <c r="V2928" s="2">
        <f>Tabela_padrão__GM_CONTAS_PAGAR_ABERTOS[[#This Row],[PTAX DESEMB]]*Tabela_padrão__GM_CONTAS_PAGAR_ABERTOS[[#This Row],[VALOR_DOCUM]]</f>
        <v>9804.2159999999985</v>
      </c>
    </row>
    <row r="2929" spans="1:22" hidden="1" x14ac:dyDescent="0.2">
      <c r="A2929" t="s">
        <v>17</v>
      </c>
      <c r="B2929" t="s">
        <v>323</v>
      </c>
      <c r="C2929" s="1">
        <v>42186</v>
      </c>
      <c r="D2929" t="s">
        <v>324</v>
      </c>
      <c r="E2929">
        <v>13103005</v>
      </c>
      <c r="F2929" t="s">
        <v>325</v>
      </c>
      <c r="G2929" s="4">
        <v>42822</v>
      </c>
      <c r="H2929" t="s">
        <v>21</v>
      </c>
      <c r="I2929" s="2">
        <v>3160</v>
      </c>
      <c r="K2929" s="2">
        <v>3160</v>
      </c>
      <c r="L2929" s="3">
        <v>1</v>
      </c>
      <c r="M2929" s="2">
        <v>3160</v>
      </c>
      <c r="N2929" s="3">
        <f t="array" ref="N2929">$D$4</f>
        <v>3.55</v>
      </c>
      <c r="O2929" s="2">
        <f t="array" ref="O2929">IF(Tabela_padrão__GM_CONTAS_PAGAR_ABERTOS[[#This Row],[SIGLA_MOEDA]]="US$",Tabela_padrão__GM_CONTAS_PAGAR_ABERTOS[[#This Row],[VALOR_DOCUM]]*$D$4,Tabela_padrão__GM_CONTAS_PAGAR_ABERTOS[[#This Row],[SALDO_CONVERTIDO]])</f>
        <v>3160</v>
      </c>
      <c r="P29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29" t="s">
        <v>28</v>
      </c>
      <c r="R2929" t="s">
        <v>326</v>
      </c>
      <c r="S2929" s="1">
        <v>42557</v>
      </c>
      <c r="T2929" t="s">
        <v>5665</v>
      </c>
      <c r="U2929" s="3">
        <v>3.1025999999999998</v>
      </c>
      <c r="V2929" s="2">
        <f>Tabela_padrão__GM_CONTAS_PAGAR_ABERTOS[[#This Row],[PTAX DESEMB]]*Tabela_padrão__GM_CONTAS_PAGAR_ABERTOS[[#This Row],[VALOR_DOCUM]]</f>
        <v>9804.2159999999985</v>
      </c>
    </row>
    <row r="2930" spans="1:22" hidden="1" x14ac:dyDescent="0.2">
      <c r="A2930" t="s">
        <v>17</v>
      </c>
      <c r="B2930" t="s">
        <v>323</v>
      </c>
      <c r="C2930" s="1">
        <v>42186</v>
      </c>
      <c r="D2930" t="s">
        <v>324</v>
      </c>
      <c r="E2930">
        <v>13103005</v>
      </c>
      <c r="F2930" t="s">
        <v>328</v>
      </c>
      <c r="G2930" s="4">
        <v>42732</v>
      </c>
      <c r="H2930" t="s">
        <v>21</v>
      </c>
      <c r="I2930" s="2">
        <v>1900</v>
      </c>
      <c r="K2930" s="2">
        <v>1900</v>
      </c>
      <c r="L2930" s="3">
        <v>1</v>
      </c>
      <c r="M2930" s="2">
        <v>1900</v>
      </c>
      <c r="N2930" s="3">
        <f t="array" ref="N2930">$D$4</f>
        <v>3.55</v>
      </c>
      <c r="O2930" s="2">
        <f t="array" ref="O2930">IF(Tabela_padrão__GM_CONTAS_PAGAR_ABERTOS[[#This Row],[SIGLA_MOEDA]]="US$",Tabela_padrão__GM_CONTAS_PAGAR_ABERTOS[[#This Row],[VALOR_DOCUM]]*$D$4,Tabela_padrão__GM_CONTAS_PAGAR_ABERTOS[[#This Row],[SALDO_CONVERTIDO]])</f>
        <v>1900</v>
      </c>
      <c r="P29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0" t="s">
        <v>28</v>
      </c>
      <c r="R2930" t="s">
        <v>326</v>
      </c>
      <c r="S2930" s="1">
        <v>42557</v>
      </c>
      <c r="T2930" t="s">
        <v>5666</v>
      </c>
      <c r="U2930" s="3">
        <v>3.1025999999999998</v>
      </c>
      <c r="V2930" s="2">
        <f>Tabela_padrão__GM_CONTAS_PAGAR_ABERTOS[[#This Row],[PTAX DESEMB]]*Tabela_padrão__GM_CONTAS_PAGAR_ABERTOS[[#This Row],[VALOR_DOCUM]]</f>
        <v>5894.94</v>
      </c>
    </row>
    <row r="2931" spans="1:22" hidden="1" x14ac:dyDescent="0.2">
      <c r="A2931" t="s">
        <v>17</v>
      </c>
      <c r="B2931" t="s">
        <v>330</v>
      </c>
      <c r="C2931" s="1">
        <v>42186</v>
      </c>
      <c r="D2931" t="s">
        <v>324</v>
      </c>
      <c r="E2931">
        <v>13103006</v>
      </c>
      <c r="F2931" t="s">
        <v>331</v>
      </c>
      <c r="G2931" s="4">
        <v>42671</v>
      </c>
      <c r="H2931" t="s">
        <v>21</v>
      </c>
      <c r="I2931" s="2">
        <v>7680</v>
      </c>
      <c r="K2931" s="2">
        <v>7680</v>
      </c>
      <c r="L2931" s="3">
        <v>1</v>
      </c>
      <c r="M2931" s="2">
        <v>7680</v>
      </c>
      <c r="N2931" s="3">
        <f t="array" ref="N2931">$D$4</f>
        <v>3.55</v>
      </c>
      <c r="O2931" s="2">
        <f t="array" ref="O2931">IF(Tabela_padrão__GM_CONTAS_PAGAR_ABERTOS[[#This Row],[SIGLA_MOEDA]]="US$",Tabela_padrão__GM_CONTAS_PAGAR_ABERTOS[[#This Row],[VALOR_DOCUM]]*$D$4,Tabela_padrão__GM_CONTAS_PAGAR_ABERTOS[[#This Row],[SALDO_CONVERTIDO]])</f>
        <v>7680</v>
      </c>
      <c r="P29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1" t="s">
        <v>28</v>
      </c>
      <c r="R2931" t="s">
        <v>332</v>
      </c>
      <c r="S2931" s="1">
        <v>42557</v>
      </c>
      <c r="T2931" t="s">
        <v>5667</v>
      </c>
      <c r="U2931" s="3">
        <v>3.1025999999999998</v>
      </c>
      <c r="V2931" s="2">
        <f>Tabela_padrão__GM_CONTAS_PAGAR_ABERTOS[[#This Row],[PTAX DESEMB]]*Tabela_padrão__GM_CONTAS_PAGAR_ABERTOS[[#This Row],[VALOR_DOCUM]]</f>
        <v>23827.967999999997</v>
      </c>
    </row>
    <row r="2932" spans="1:22" hidden="1" x14ac:dyDescent="0.2">
      <c r="A2932" t="s">
        <v>285</v>
      </c>
      <c r="B2932" t="s">
        <v>18</v>
      </c>
      <c r="C2932" s="1">
        <v>42205</v>
      </c>
      <c r="D2932" t="s">
        <v>286</v>
      </c>
      <c r="E2932">
        <v>13101001</v>
      </c>
      <c r="F2932" t="s">
        <v>5668</v>
      </c>
      <c r="G2932" s="4">
        <v>42267</v>
      </c>
      <c r="H2932" t="s">
        <v>21</v>
      </c>
      <c r="I2932" s="2">
        <v>8856</v>
      </c>
      <c r="J2932">
        <v>0</v>
      </c>
      <c r="K2932" s="2">
        <v>8856</v>
      </c>
      <c r="L2932" s="3">
        <v>1</v>
      </c>
      <c r="M2932" s="2">
        <v>8856</v>
      </c>
      <c r="N2932" s="3">
        <f t="array" ref="N2932">$D$4</f>
        <v>3.55</v>
      </c>
      <c r="O2932" s="2">
        <f t="array" ref="O2932">IF(Tabela_padrão__GM_CONTAS_PAGAR_ABERTOS[[#This Row],[SIGLA_MOEDA]]="US$",Tabela_padrão__GM_CONTAS_PAGAR_ABERTOS[[#This Row],[VALOR_DOCUM]]*$D$4,Tabela_padrão__GM_CONTAS_PAGAR_ABERTOS[[#This Row],[SALDO_CONVERTIDO]])</f>
        <v>8856</v>
      </c>
      <c r="P29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2" t="s">
        <v>28</v>
      </c>
      <c r="R2932" t="s">
        <v>342</v>
      </c>
      <c r="S2932" s="1">
        <v>42557</v>
      </c>
      <c r="T2932" t="s">
        <v>5669</v>
      </c>
      <c r="U2932" s="3">
        <v>3.1831999999999998</v>
      </c>
      <c r="V2932" s="2">
        <f>Tabela_padrão__GM_CONTAS_PAGAR_ABERTOS[[#This Row],[PTAX DESEMB]]*Tabela_padrão__GM_CONTAS_PAGAR_ABERTOS[[#This Row],[VALOR_DOCUM]]</f>
        <v>28190.419199999997</v>
      </c>
    </row>
    <row r="2933" spans="1:22" hidden="1" x14ac:dyDescent="0.2">
      <c r="A2933" t="s">
        <v>17</v>
      </c>
      <c r="B2933" t="s">
        <v>18</v>
      </c>
      <c r="C2933" s="1">
        <v>42214</v>
      </c>
      <c r="D2933" t="s">
        <v>263</v>
      </c>
      <c r="E2933">
        <v>13140003</v>
      </c>
      <c r="F2933" t="s">
        <v>344</v>
      </c>
      <c r="G2933" s="4">
        <v>45092</v>
      </c>
      <c r="H2933" t="s">
        <v>66</v>
      </c>
      <c r="I2933" s="2">
        <v>165375</v>
      </c>
      <c r="K2933" s="2">
        <v>165375</v>
      </c>
      <c r="L2933" s="3">
        <v>3.2904</v>
      </c>
      <c r="M2933" s="2">
        <v>544149.9</v>
      </c>
      <c r="N2933" s="3">
        <f t="array" ref="N2933">$D$4</f>
        <v>3.55</v>
      </c>
      <c r="O2933" s="2">
        <f t="array" ref="O2933">IF(Tabela_padrão__GM_CONTAS_PAGAR_ABERTOS[[#This Row],[SIGLA_MOEDA]]="US$",Tabela_padrão__GM_CONTAS_PAGAR_ABERTOS[[#This Row],[VALOR_DOCUM]]*$D$4,Tabela_padrão__GM_CONTAS_PAGAR_ABERTOS[[#This Row],[SALDO_CONVERTIDO]])</f>
        <v>587081.25</v>
      </c>
      <c r="P2933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933" t="s">
        <v>268</v>
      </c>
      <c r="R2933" t="s">
        <v>345</v>
      </c>
      <c r="S2933" s="1">
        <v>42557</v>
      </c>
      <c r="T2933" t="s">
        <v>1318</v>
      </c>
      <c r="U2933" s="3">
        <v>3.3815</v>
      </c>
      <c r="V2933" s="2">
        <f>Tabela_padrão__GM_CONTAS_PAGAR_ABERTOS[[#This Row],[PTAX DESEMB]]*Tabela_padrão__GM_CONTAS_PAGAR_ABERTOS[[#This Row],[VALOR_DOCUM]]</f>
        <v>559215.5625</v>
      </c>
    </row>
    <row r="2934" spans="1:22" hidden="1" x14ac:dyDescent="0.2">
      <c r="A2934" t="s">
        <v>17</v>
      </c>
      <c r="B2934" t="s">
        <v>18</v>
      </c>
      <c r="C2934" s="1">
        <v>42283</v>
      </c>
      <c r="D2934" t="s">
        <v>263</v>
      </c>
      <c r="E2934">
        <v>13140003</v>
      </c>
      <c r="F2934" t="s">
        <v>372</v>
      </c>
      <c r="G2934" s="4">
        <v>45275</v>
      </c>
      <c r="H2934" t="s">
        <v>66</v>
      </c>
      <c r="I2934" s="2">
        <v>55125</v>
      </c>
      <c r="K2934" s="2">
        <v>55125</v>
      </c>
      <c r="L2934" s="3">
        <v>3.2904</v>
      </c>
      <c r="M2934" s="2">
        <v>181383.3</v>
      </c>
      <c r="N2934" s="3">
        <f t="array" ref="N2934">$D$4</f>
        <v>3.55</v>
      </c>
      <c r="O2934" s="2">
        <f t="array" ref="O2934">IF(Tabela_padrão__GM_CONTAS_PAGAR_ABERTOS[[#This Row],[SIGLA_MOEDA]]="US$",Tabela_padrão__GM_CONTAS_PAGAR_ABERTOS[[#This Row],[VALOR_DOCUM]]*$D$4,Tabela_padrão__GM_CONTAS_PAGAR_ABERTOS[[#This Row],[SALDO_CONVERTIDO]])</f>
        <v>195693.75</v>
      </c>
      <c r="P2934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34" t="s">
        <v>268</v>
      </c>
      <c r="R2934" t="s">
        <v>373</v>
      </c>
      <c r="S2934" s="1">
        <v>42557</v>
      </c>
      <c r="T2934" t="s">
        <v>378</v>
      </c>
      <c r="U2934" s="3">
        <v>3.9140999999999999</v>
      </c>
      <c r="V2934" s="2">
        <f>Tabela_padrão__GM_CONTAS_PAGAR_ABERTOS[[#This Row],[PTAX DESEMB]]*Tabela_padrão__GM_CONTAS_PAGAR_ABERTOS[[#This Row],[VALOR_DOCUM]]</f>
        <v>215764.76249999998</v>
      </c>
    </row>
    <row r="2935" spans="1:22" x14ac:dyDescent="0.2">
      <c r="A2935" t="s">
        <v>17</v>
      </c>
      <c r="B2935" t="s">
        <v>18</v>
      </c>
      <c r="C2935" s="1">
        <v>42214</v>
      </c>
      <c r="D2935" t="s">
        <v>263</v>
      </c>
      <c r="E2935">
        <v>19105006</v>
      </c>
      <c r="F2935" t="s">
        <v>344</v>
      </c>
      <c r="G2935" s="4">
        <v>45275</v>
      </c>
      <c r="H2935" t="s">
        <v>66</v>
      </c>
      <c r="I2935" s="2">
        <v>1500000</v>
      </c>
      <c r="K2935" s="2">
        <v>1500000</v>
      </c>
      <c r="L2935" s="3">
        <v>3.2904</v>
      </c>
      <c r="M2935" s="2">
        <v>4935600</v>
      </c>
      <c r="N2935" s="3">
        <f t="array" ref="N2935">$D$4</f>
        <v>3.55</v>
      </c>
      <c r="O2935" s="2">
        <f t="array" ref="O2935">IF(Tabela_padrão__GM_CONTAS_PAGAR_ABERTOS[[#This Row],[SIGLA_MOEDA]]="US$",Tabela_padrão__GM_CONTAS_PAGAR_ABERTOS[[#This Row],[VALOR_DOCUM]]*$D$4,Tabela_padrão__GM_CONTAS_PAGAR_ABERTOS[[#This Row],[SALDO_CONVERTIDO]])</f>
        <v>5325000</v>
      </c>
      <c r="P2935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35" t="s">
        <v>265</v>
      </c>
      <c r="R2935" t="s">
        <v>345</v>
      </c>
      <c r="S2935" s="1">
        <v>42557</v>
      </c>
      <c r="T2935" t="s">
        <v>2136</v>
      </c>
      <c r="U2935" s="3">
        <v>3.3815</v>
      </c>
      <c r="V2935" s="2">
        <f>Tabela_padrão__GM_CONTAS_PAGAR_ABERTOS[[#This Row],[PTAX DESEMB]]*Tabela_padrão__GM_CONTAS_PAGAR_ABERTOS[[#This Row],[VALOR_DOCUM]]</f>
        <v>5072250</v>
      </c>
    </row>
    <row r="2936" spans="1:22" hidden="1" x14ac:dyDescent="0.2">
      <c r="A2936" t="s">
        <v>17</v>
      </c>
      <c r="B2936" t="s">
        <v>18</v>
      </c>
      <c r="C2936" s="1">
        <v>42214</v>
      </c>
      <c r="D2936" t="s">
        <v>263</v>
      </c>
      <c r="E2936">
        <v>13140003</v>
      </c>
      <c r="F2936" t="s">
        <v>344</v>
      </c>
      <c r="G2936" s="4">
        <v>45275</v>
      </c>
      <c r="H2936" t="s">
        <v>66</v>
      </c>
      <c r="I2936" s="2">
        <v>165375</v>
      </c>
      <c r="K2936" s="2">
        <v>165375</v>
      </c>
      <c r="L2936" s="3">
        <v>3.2904</v>
      </c>
      <c r="M2936" s="2">
        <v>544149.9</v>
      </c>
      <c r="N2936" s="3">
        <f t="array" ref="N2936">$D$4</f>
        <v>3.55</v>
      </c>
      <c r="O2936" s="2">
        <f t="array" ref="O2936">IF(Tabela_padrão__GM_CONTAS_PAGAR_ABERTOS[[#This Row],[SIGLA_MOEDA]]="US$",Tabela_padrão__GM_CONTAS_PAGAR_ABERTOS[[#This Row],[VALOR_DOCUM]]*$D$4,Tabela_padrão__GM_CONTAS_PAGAR_ABERTOS[[#This Row],[SALDO_CONVERTIDO]])</f>
        <v>587081.25</v>
      </c>
      <c r="P2936" s="5">
        <f>(Tabela_padrão__GM_CONTAS_PAGAR_ABERTOS[[#This Row],[Saldo Projetado]]-Tabela_padrão__GM_CONTAS_PAGAR_ABERTOS[[#This Row],[SALDO_CONVERTIDO]])/Tabela_padrão__GM_CONTAS_PAGAR_ABERTOS[[#This Row],[Saldo Projetado]]</f>
        <v>7.3126760563380244E-2</v>
      </c>
      <c r="Q2936" t="s">
        <v>268</v>
      </c>
      <c r="R2936" t="s">
        <v>345</v>
      </c>
      <c r="S2936" s="1">
        <v>42557</v>
      </c>
      <c r="T2936" t="s">
        <v>2139</v>
      </c>
      <c r="U2936" s="3">
        <v>3.3815</v>
      </c>
      <c r="V2936" s="2">
        <f>Tabela_padrão__GM_CONTAS_PAGAR_ABERTOS[[#This Row],[PTAX DESEMB]]*Tabela_padrão__GM_CONTAS_PAGAR_ABERTOS[[#This Row],[VALOR_DOCUM]]</f>
        <v>559215.5625</v>
      </c>
    </row>
    <row r="2937" spans="1:22" hidden="1" x14ac:dyDescent="0.2">
      <c r="A2937" t="s">
        <v>285</v>
      </c>
      <c r="B2937" t="s">
        <v>18</v>
      </c>
      <c r="C2937" s="1">
        <v>42213</v>
      </c>
      <c r="D2937" t="s">
        <v>336</v>
      </c>
      <c r="E2937">
        <v>13130024</v>
      </c>
      <c r="F2937" t="s">
        <v>27</v>
      </c>
      <c r="G2937" s="4">
        <v>42674</v>
      </c>
      <c r="H2937" t="s">
        <v>21</v>
      </c>
      <c r="I2937" s="2">
        <v>20000</v>
      </c>
      <c r="K2937" s="2">
        <v>20000</v>
      </c>
      <c r="L2937" s="3">
        <v>1</v>
      </c>
      <c r="M2937" s="2">
        <v>20000</v>
      </c>
      <c r="N2937" s="3">
        <f t="array" ref="N2937">$D$4</f>
        <v>3.55</v>
      </c>
      <c r="O2937" s="2">
        <f t="array" ref="O2937">IF(Tabela_padrão__GM_CONTAS_PAGAR_ABERTOS[[#This Row],[SIGLA_MOEDA]]="US$",Tabela_padrão__GM_CONTAS_PAGAR_ABERTOS[[#This Row],[VALOR_DOCUM]]*$D$4,Tabela_padrão__GM_CONTAS_PAGAR_ABERTOS[[#This Row],[SALDO_CONVERTIDO]])</f>
        <v>20000</v>
      </c>
      <c r="P29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7" t="s">
        <v>28</v>
      </c>
      <c r="R2937" t="s">
        <v>5674</v>
      </c>
      <c r="S2937" s="1">
        <v>42557</v>
      </c>
      <c r="T2937" t="s">
        <v>5675</v>
      </c>
      <c r="U2937" s="3">
        <v>3.3557000000000001</v>
      </c>
      <c r="V2937" s="2">
        <f>Tabela_padrão__GM_CONTAS_PAGAR_ABERTOS[[#This Row],[PTAX DESEMB]]*Tabela_padrão__GM_CONTAS_PAGAR_ABERTOS[[#This Row],[VALOR_DOCUM]]</f>
        <v>67114</v>
      </c>
    </row>
    <row r="2938" spans="1:22" hidden="1" x14ac:dyDescent="0.2">
      <c r="A2938" t="s">
        <v>17</v>
      </c>
      <c r="B2938" t="s">
        <v>18</v>
      </c>
      <c r="C2938" s="1">
        <v>42220</v>
      </c>
      <c r="D2938" t="s">
        <v>352</v>
      </c>
      <c r="E2938">
        <v>13106006</v>
      </c>
      <c r="F2938" t="s">
        <v>353</v>
      </c>
      <c r="G2938" s="4">
        <v>42835</v>
      </c>
      <c r="H2938" t="s">
        <v>21</v>
      </c>
      <c r="I2938" s="2">
        <v>2000</v>
      </c>
      <c r="K2938" s="2">
        <v>2000</v>
      </c>
      <c r="L2938" s="3">
        <v>1</v>
      </c>
      <c r="M2938" s="2">
        <v>2000</v>
      </c>
      <c r="N2938" s="3">
        <f t="array" ref="N2938">$D$4</f>
        <v>3.55</v>
      </c>
      <c r="O2938" s="2">
        <f t="array" ref="O2938">IF(Tabela_padrão__GM_CONTAS_PAGAR_ABERTOS[[#This Row],[SIGLA_MOEDA]]="US$",Tabela_padrão__GM_CONTAS_PAGAR_ABERTOS[[#This Row],[VALOR_DOCUM]]*$D$4,Tabela_padrão__GM_CONTAS_PAGAR_ABERTOS[[#This Row],[SALDO_CONVERTIDO]])</f>
        <v>2000</v>
      </c>
      <c r="P29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8" t="s">
        <v>354</v>
      </c>
      <c r="R2938" t="s">
        <v>355</v>
      </c>
      <c r="S2938" s="1">
        <v>42557</v>
      </c>
      <c r="T2938" t="s">
        <v>5676</v>
      </c>
      <c r="U2938" s="3">
        <v>3.4424999999999999</v>
      </c>
      <c r="V2938" s="2">
        <f>Tabela_padrão__GM_CONTAS_PAGAR_ABERTOS[[#This Row],[PTAX DESEMB]]*Tabela_padrão__GM_CONTAS_PAGAR_ABERTOS[[#This Row],[VALOR_DOCUM]]</f>
        <v>6885</v>
      </c>
    </row>
    <row r="2939" spans="1:22" hidden="1" x14ac:dyDescent="0.2">
      <c r="A2939" t="s">
        <v>17</v>
      </c>
      <c r="B2939" t="s">
        <v>25</v>
      </c>
      <c r="C2939" s="1">
        <v>42217</v>
      </c>
      <c r="D2939" t="s">
        <v>5677</v>
      </c>
      <c r="E2939">
        <v>13115026</v>
      </c>
      <c r="F2939" t="s">
        <v>5678</v>
      </c>
      <c r="G2939" s="4">
        <v>42674</v>
      </c>
      <c r="H2939" t="s">
        <v>21</v>
      </c>
      <c r="I2939" s="2">
        <v>57730.38</v>
      </c>
      <c r="J2939">
        <v>40000</v>
      </c>
      <c r="K2939" s="2">
        <v>17730.38</v>
      </c>
      <c r="L2939" s="3">
        <v>1</v>
      </c>
      <c r="M2939" s="2">
        <v>17730.38</v>
      </c>
      <c r="N2939" s="3">
        <f t="array" ref="N2939">$D$4</f>
        <v>3.55</v>
      </c>
      <c r="O2939" s="2">
        <f t="array" ref="O2939">IF(Tabela_padrão__GM_CONTAS_PAGAR_ABERTOS[[#This Row],[SIGLA_MOEDA]]="US$",Tabela_padrão__GM_CONTAS_PAGAR_ABERTOS[[#This Row],[VALOR_DOCUM]]*$D$4,Tabela_padrão__GM_CONTAS_PAGAR_ABERTOS[[#This Row],[SALDO_CONVERTIDO]])</f>
        <v>17730.38</v>
      </c>
      <c r="P29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39" t="s">
        <v>5679</v>
      </c>
      <c r="R2939" t="s">
        <v>5680</v>
      </c>
      <c r="S2939" s="1">
        <v>42557</v>
      </c>
      <c r="T2939" t="s">
        <v>5681</v>
      </c>
      <c r="U2939" s="3">
        <v>3.3940000000000001</v>
      </c>
      <c r="V2939" s="2">
        <f>Tabela_padrão__GM_CONTAS_PAGAR_ABERTOS[[#This Row],[PTAX DESEMB]]*Tabela_padrão__GM_CONTAS_PAGAR_ABERTOS[[#This Row],[VALOR_DOCUM]]</f>
        <v>195936.90972</v>
      </c>
    </row>
    <row r="2940" spans="1:22" hidden="1" x14ac:dyDescent="0.2">
      <c r="A2940" t="s">
        <v>17</v>
      </c>
      <c r="B2940" t="s">
        <v>160</v>
      </c>
      <c r="C2940" s="1">
        <v>42264</v>
      </c>
      <c r="D2940" t="s">
        <v>400</v>
      </c>
      <c r="E2940">
        <v>13101001</v>
      </c>
      <c r="F2940" t="s">
        <v>5682</v>
      </c>
      <c r="G2940" s="4">
        <v>42643</v>
      </c>
      <c r="H2940" t="s">
        <v>66</v>
      </c>
      <c r="I2940" s="2">
        <v>11250</v>
      </c>
      <c r="J2940">
        <v>0</v>
      </c>
      <c r="K2940" s="2">
        <v>11250</v>
      </c>
      <c r="L2940" s="3">
        <v>3.2904</v>
      </c>
      <c r="M2940" s="2">
        <v>37017</v>
      </c>
      <c r="N2940" s="3">
        <f t="array" ref="N2940">$D$4</f>
        <v>3.55</v>
      </c>
      <c r="O2940" s="2">
        <f t="array" ref="O2940">IF(Tabela_padrão__GM_CONTAS_PAGAR_ABERTOS[[#This Row],[SIGLA_MOEDA]]="US$",Tabela_padrão__GM_CONTAS_PAGAR_ABERTOS[[#This Row],[VALOR_DOCUM]]*$D$4,Tabela_padrão__GM_CONTAS_PAGAR_ABERTOS[[#This Row],[SALDO_CONVERTIDO]])</f>
        <v>39937.5</v>
      </c>
      <c r="P2940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40" t="s">
        <v>28</v>
      </c>
      <c r="R2940" t="s">
        <v>492</v>
      </c>
      <c r="S2940" s="1">
        <v>42557</v>
      </c>
      <c r="T2940" t="s">
        <v>5683</v>
      </c>
      <c r="U2940" s="3">
        <v>3.8368000000000002</v>
      </c>
      <c r="V2940" s="2">
        <f>Tabela_padrão__GM_CONTAS_PAGAR_ABERTOS[[#This Row],[PTAX DESEMB]]*Tabela_padrão__GM_CONTAS_PAGAR_ABERTOS[[#This Row],[VALOR_DOCUM]]</f>
        <v>43164</v>
      </c>
    </row>
    <row r="2941" spans="1:22" x14ac:dyDescent="0.2">
      <c r="A2941" t="s">
        <v>17</v>
      </c>
      <c r="B2941" t="s">
        <v>18</v>
      </c>
      <c r="C2941" s="1">
        <v>42283</v>
      </c>
      <c r="D2941" t="s">
        <v>263</v>
      </c>
      <c r="E2941">
        <v>19105006</v>
      </c>
      <c r="F2941" t="s">
        <v>372</v>
      </c>
      <c r="G2941" s="4">
        <v>45275</v>
      </c>
      <c r="H2941" t="s">
        <v>66</v>
      </c>
      <c r="I2941" s="2">
        <v>500000</v>
      </c>
      <c r="K2941" s="2">
        <v>500000</v>
      </c>
      <c r="L2941" s="3">
        <v>3.2904</v>
      </c>
      <c r="M2941" s="2">
        <v>1645200</v>
      </c>
      <c r="N2941" s="3">
        <f t="array" ref="N2941">$D$4</f>
        <v>3.55</v>
      </c>
      <c r="O2941" s="2">
        <f t="array" ref="O2941">IF(Tabela_padrão__GM_CONTAS_PAGAR_ABERTOS[[#This Row],[SIGLA_MOEDA]]="US$",Tabela_padrão__GM_CONTAS_PAGAR_ABERTOS[[#This Row],[VALOR_DOCUM]]*$D$4,Tabela_padrão__GM_CONTAS_PAGAR_ABERTOS[[#This Row],[SALDO_CONVERTIDO]])</f>
        <v>1775000</v>
      </c>
      <c r="P2941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41" t="s">
        <v>265</v>
      </c>
      <c r="R2941" t="s">
        <v>373</v>
      </c>
      <c r="S2941" s="1">
        <v>42557</v>
      </c>
      <c r="T2941" t="s">
        <v>2882</v>
      </c>
      <c r="U2941" s="3">
        <v>3.9140999999999999</v>
      </c>
      <c r="V2941" s="2">
        <f>Tabela_padrão__GM_CONTAS_PAGAR_ABERTOS[[#This Row],[PTAX DESEMB]]*Tabela_padrão__GM_CONTAS_PAGAR_ABERTOS[[#This Row],[VALOR_DOCUM]]</f>
        <v>1957050</v>
      </c>
    </row>
    <row r="2942" spans="1:22" hidden="1" x14ac:dyDescent="0.2">
      <c r="A2942" t="s">
        <v>17</v>
      </c>
      <c r="B2942" t="s">
        <v>202</v>
      </c>
      <c r="C2942" s="1">
        <v>41736</v>
      </c>
      <c r="D2942" t="s">
        <v>203</v>
      </c>
      <c r="E2942">
        <v>19105002</v>
      </c>
      <c r="F2942" t="s">
        <v>204</v>
      </c>
      <c r="G2942" s="4">
        <v>45361</v>
      </c>
      <c r="H2942" t="s">
        <v>21</v>
      </c>
      <c r="I2942" s="2">
        <v>130725</v>
      </c>
      <c r="K2942" s="2">
        <v>130725</v>
      </c>
      <c r="L2942" s="3">
        <v>1</v>
      </c>
      <c r="M2942" s="2">
        <v>130725</v>
      </c>
      <c r="N2942" s="3">
        <f t="array" ref="N2942">$D$4</f>
        <v>3.55</v>
      </c>
      <c r="O2942" s="2">
        <f t="array" ref="O2942">IF(Tabela_padrão__GM_CONTAS_PAGAR_ABERTOS[[#This Row],[SIGLA_MOEDA]]="US$",Tabela_padrão__GM_CONTAS_PAGAR_ABERTOS[[#This Row],[VALOR_DOCUM]]*$D$4,Tabela_padrão__GM_CONTAS_PAGAR_ABERTOS[[#This Row],[SALDO_CONVERTIDO]])</f>
        <v>130725</v>
      </c>
      <c r="P29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42" t="s">
        <v>205</v>
      </c>
      <c r="R2942" t="s">
        <v>206</v>
      </c>
      <c r="S2942" s="1">
        <v>42557</v>
      </c>
      <c r="T2942" t="s">
        <v>208</v>
      </c>
      <c r="U2942" s="3">
        <v>2.242</v>
      </c>
      <c r="V2942" s="2">
        <f>Tabela_padrão__GM_CONTAS_PAGAR_ABERTOS[[#This Row],[PTAX DESEMB]]*Tabela_padrão__GM_CONTAS_PAGAR_ABERTOS[[#This Row],[VALOR_DOCUM]]</f>
        <v>293085.45</v>
      </c>
    </row>
    <row r="2943" spans="1:22" hidden="1" x14ac:dyDescent="0.2">
      <c r="A2943" t="s">
        <v>17</v>
      </c>
      <c r="B2943" t="s">
        <v>202</v>
      </c>
      <c r="C2943" s="1">
        <v>41736</v>
      </c>
      <c r="D2943" t="s">
        <v>203</v>
      </c>
      <c r="E2943">
        <v>13140001</v>
      </c>
      <c r="F2943" t="s">
        <v>204</v>
      </c>
      <c r="G2943" s="4">
        <v>45361</v>
      </c>
      <c r="H2943" t="s">
        <v>21</v>
      </c>
      <c r="I2943" s="2">
        <v>70200.41</v>
      </c>
      <c r="K2943" s="2">
        <v>70200.41</v>
      </c>
      <c r="L2943" s="3">
        <v>1</v>
      </c>
      <c r="M2943" s="2">
        <v>70200.41</v>
      </c>
      <c r="N2943" s="3">
        <f t="array" ref="N2943">$D$4</f>
        <v>3.55</v>
      </c>
      <c r="O2943" s="2">
        <f t="array" ref="O2943">IF(Tabela_padrão__GM_CONTAS_PAGAR_ABERTOS[[#This Row],[SIGLA_MOEDA]]="US$",Tabela_padrão__GM_CONTAS_PAGAR_ABERTOS[[#This Row],[VALOR_DOCUM]]*$D$4,Tabela_padrão__GM_CONTAS_PAGAR_ABERTOS[[#This Row],[SALDO_CONVERTIDO]])</f>
        <v>70200.41</v>
      </c>
      <c r="P29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43" t="s">
        <v>47</v>
      </c>
      <c r="R2943" t="s">
        <v>206</v>
      </c>
      <c r="S2943" s="1">
        <v>42557</v>
      </c>
      <c r="T2943" t="s">
        <v>4201</v>
      </c>
      <c r="U2943" s="3">
        <v>2.242</v>
      </c>
      <c r="V2943" s="2">
        <f>Tabela_padrão__GM_CONTAS_PAGAR_ABERTOS[[#This Row],[PTAX DESEMB]]*Tabela_padrão__GM_CONTAS_PAGAR_ABERTOS[[#This Row],[VALOR_DOCUM]]</f>
        <v>157389.31922</v>
      </c>
    </row>
    <row r="2944" spans="1:22" hidden="1" x14ac:dyDescent="0.2">
      <c r="A2944" t="s">
        <v>17</v>
      </c>
      <c r="B2944" t="s">
        <v>18</v>
      </c>
      <c r="C2944" s="1">
        <v>42283</v>
      </c>
      <c r="D2944" t="s">
        <v>263</v>
      </c>
      <c r="E2944">
        <v>13140003</v>
      </c>
      <c r="F2944" t="s">
        <v>372</v>
      </c>
      <c r="G2944" s="4">
        <v>45458</v>
      </c>
      <c r="H2944" t="s">
        <v>66</v>
      </c>
      <c r="I2944" s="2">
        <v>36750</v>
      </c>
      <c r="K2944" s="2">
        <v>36750</v>
      </c>
      <c r="L2944" s="3">
        <v>3.2904</v>
      </c>
      <c r="M2944" s="2">
        <v>120922.2</v>
      </c>
      <c r="N2944" s="3">
        <f t="array" ref="N2944">$D$4</f>
        <v>3.55</v>
      </c>
      <c r="O2944" s="2">
        <f t="array" ref="O2944">IF(Tabela_padrão__GM_CONTAS_PAGAR_ABERTOS[[#This Row],[SIGLA_MOEDA]]="US$",Tabela_padrão__GM_CONTAS_PAGAR_ABERTOS[[#This Row],[VALOR_DOCUM]]*$D$4,Tabela_padrão__GM_CONTAS_PAGAR_ABERTOS[[#This Row],[SALDO_CONVERTIDO]])</f>
        <v>130462.5</v>
      </c>
      <c r="P2944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44" t="s">
        <v>268</v>
      </c>
      <c r="R2944" t="s">
        <v>373</v>
      </c>
      <c r="S2944" s="1">
        <v>42557</v>
      </c>
      <c r="T2944" t="s">
        <v>2158</v>
      </c>
      <c r="U2944" s="3">
        <v>3.9140999999999999</v>
      </c>
      <c r="V2944" s="2">
        <f>Tabela_padrão__GM_CONTAS_PAGAR_ABERTOS[[#This Row],[PTAX DESEMB]]*Tabela_padrão__GM_CONTAS_PAGAR_ABERTOS[[#This Row],[VALOR_DOCUM]]</f>
        <v>143843.17499999999</v>
      </c>
    </row>
    <row r="2945" spans="1:22" hidden="1" x14ac:dyDescent="0.2">
      <c r="A2945" t="s">
        <v>17</v>
      </c>
      <c r="B2945" t="s">
        <v>18</v>
      </c>
      <c r="C2945" s="1">
        <v>42214</v>
      </c>
      <c r="D2945" t="s">
        <v>263</v>
      </c>
      <c r="E2945">
        <v>13140003</v>
      </c>
      <c r="F2945" t="s">
        <v>344</v>
      </c>
      <c r="G2945" s="4">
        <v>45458</v>
      </c>
      <c r="H2945" t="s">
        <v>66</v>
      </c>
      <c r="I2945" s="2">
        <v>110250</v>
      </c>
      <c r="K2945" s="2">
        <v>110250</v>
      </c>
      <c r="L2945" s="3">
        <v>3.2904</v>
      </c>
      <c r="M2945" s="2">
        <v>362766.6</v>
      </c>
      <c r="N2945" s="3">
        <f t="array" ref="N2945">$D$4</f>
        <v>3.55</v>
      </c>
      <c r="O2945" s="2">
        <f t="array" ref="O2945">IF(Tabela_padrão__GM_CONTAS_PAGAR_ABERTOS[[#This Row],[SIGLA_MOEDA]]="US$",Tabela_padrão__GM_CONTAS_PAGAR_ABERTOS[[#This Row],[VALOR_DOCUM]]*$D$4,Tabela_padrão__GM_CONTAS_PAGAR_ABERTOS[[#This Row],[SALDO_CONVERTIDO]])</f>
        <v>391387.5</v>
      </c>
      <c r="P2945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45" t="s">
        <v>268</v>
      </c>
      <c r="R2945" t="s">
        <v>345</v>
      </c>
      <c r="S2945" s="1">
        <v>42557</v>
      </c>
      <c r="T2945" t="s">
        <v>2860</v>
      </c>
      <c r="U2945" s="3">
        <v>3.3815</v>
      </c>
      <c r="V2945" s="2">
        <f>Tabela_padrão__GM_CONTAS_PAGAR_ABERTOS[[#This Row],[PTAX DESEMB]]*Tabela_padrão__GM_CONTAS_PAGAR_ABERTOS[[#This Row],[VALOR_DOCUM]]</f>
        <v>372810.375</v>
      </c>
    </row>
    <row r="2946" spans="1:22" hidden="1" x14ac:dyDescent="0.2">
      <c r="A2946" t="s">
        <v>17</v>
      </c>
      <c r="B2946" t="s">
        <v>18</v>
      </c>
      <c r="C2946" s="1">
        <v>42283</v>
      </c>
      <c r="D2946" t="s">
        <v>263</v>
      </c>
      <c r="E2946">
        <v>13140003</v>
      </c>
      <c r="F2946" t="s">
        <v>372</v>
      </c>
      <c r="G2946" s="4">
        <v>45641</v>
      </c>
      <c r="H2946" t="s">
        <v>66</v>
      </c>
      <c r="I2946" s="2">
        <v>36750</v>
      </c>
      <c r="K2946" s="2">
        <v>36750</v>
      </c>
      <c r="L2946" s="3">
        <v>3.2904</v>
      </c>
      <c r="M2946" s="2">
        <v>120922.2</v>
      </c>
      <c r="N2946" s="3">
        <f t="array" ref="N2946">$D$4</f>
        <v>3.55</v>
      </c>
      <c r="O2946" s="2">
        <f t="array" ref="O2946">IF(Tabela_padrão__GM_CONTAS_PAGAR_ABERTOS[[#This Row],[SIGLA_MOEDA]]="US$",Tabela_padrão__GM_CONTAS_PAGAR_ABERTOS[[#This Row],[VALOR_DOCUM]]*$D$4,Tabela_padrão__GM_CONTAS_PAGAR_ABERTOS[[#This Row],[SALDO_CONVERTIDO]])</f>
        <v>130462.5</v>
      </c>
      <c r="P2946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46" t="s">
        <v>268</v>
      </c>
      <c r="R2946" t="s">
        <v>373</v>
      </c>
      <c r="S2946" s="1">
        <v>42557</v>
      </c>
      <c r="T2946" t="s">
        <v>379</v>
      </c>
      <c r="U2946" s="3">
        <v>3.9140999999999999</v>
      </c>
      <c r="V2946" s="2">
        <f>Tabela_padrão__GM_CONTAS_PAGAR_ABERTOS[[#This Row],[PTAX DESEMB]]*Tabela_padrão__GM_CONTAS_PAGAR_ABERTOS[[#This Row],[VALOR_DOCUM]]</f>
        <v>143843.17499999999</v>
      </c>
    </row>
    <row r="2947" spans="1:22" x14ac:dyDescent="0.2">
      <c r="A2947" t="s">
        <v>17</v>
      </c>
      <c r="B2947" t="s">
        <v>18</v>
      </c>
      <c r="C2947" s="1">
        <v>42214</v>
      </c>
      <c r="D2947" t="s">
        <v>263</v>
      </c>
      <c r="E2947">
        <v>19105006</v>
      </c>
      <c r="F2947" t="s">
        <v>344</v>
      </c>
      <c r="G2947" s="4">
        <v>45641</v>
      </c>
      <c r="H2947" t="s">
        <v>66</v>
      </c>
      <c r="I2947" s="2">
        <v>1500000</v>
      </c>
      <c r="K2947" s="2">
        <v>1500000</v>
      </c>
      <c r="L2947" s="3">
        <v>3.2904</v>
      </c>
      <c r="M2947" s="2">
        <v>4935600</v>
      </c>
      <c r="N2947" s="3">
        <f t="array" ref="N2947">$D$4</f>
        <v>3.55</v>
      </c>
      <c r="O2947" s="2">
        <f t="array" ref="O2947">IF(Tabela_padrão__GM_CONTAS_PAGAR_ABERTOS[[#This Row],[SIGLA_MOEDA]]="US$",Tabela_padrão__GM_CONTAS_PAGAR_ABERTOS[[#This Row],[VALOR_DOCUM]]*$D$4,Tabela_padrão__GM_CONTAS_PAGAR_ABERTOS[[#This Row],[SALDO_CONVERTIDO]])</f>
        <v>5325000</v>
      </c>
      <c r="P294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47" t="s">
        <v>265</v>
      </c>
      <c r="R2947" t="s">
        <v>345</v>
      </c>
      <c r="S2947" s="1">
        <v>42557</v>
      </c>
      <c r="T2947" t="s">
        <v>3572</v>
      </c>
      <c r="U2947" s="3">
        <v>3.3815</v>
      </c>
      <c r="V2947" s="2">
        <f>Tabela_padrão__GM_CONTAS_PAGAR_ABERTOS[[#This Row],[PTAX DESEMB]]*Tabela_padrão__GM_CONTAS_PAGAR_ABERTOS[[#This Row],[VALOR_DOCUM]]</f>
        <v>5072250</v>
      </c>
    </row>
    <row r="2948" spans="1:22" hidden="1" x14ac:dyDescent="0.2">
      <c r="A2948" t="s">
        <v>17</v>
      </c>
      <c r="B2948" t="s">
        <v>18</v>
      </c>
      <c r="C2948" s="1">
        <v>42214</v>
      </c>
      <c r="D2948" t="s">
        <v>263</v>
      </c>
      <c r="E2948">
        <v>13140003</v>
      </c>
      <c r="F2948" t="s">
        <v>344</v>
      </c>
      <c r="G2948" s="4">
        <v>45641</v>
      </c>
      <c r="H2948" t="s">
        <v>66</v>
      </c>
      <c r="I2948" s="2">
        <v>110250</v>
      </c>
      <c r="K2948" s="2">
        <v>110250</v>
      </c>
      <c r="L2948" s="3">
        <v>3.2904</v>
      </c>
      <c r="M2948" s="2">
        <v>362766.6</v>
      </c>
      <c r="N2948" s="3">
        <f t="array" ref="N2948">$D$4</f>
        <v>3.55</v>
      </c>
      <c r="O2948" s="2">
        <f t="array" ref="O2948">IF(Tabela_padrão__GM_CONTAS_PAGAR_ABERTOS[[#This Row],[SIGLA_MOEDA]]="US$",Tabela_padrão__GM_CONTAS_PAGAR_ABERTOS[[#This Row],[VALOR_DOCUM]]*$D$4,Tabela_padrão__GM_CONTAS_PAGAR_ABERTOS[[#This Row],[SALDO_CONVERTIDO]])</f>
        <v>391387.5</v>
      </c>
      <c r="P2948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48" t="s">
        <v>268</v>
      </c>
      <c r="R2948" t="s">
        <v>345</v>
      </c>
      <c r="S2948" s="1">
        <v>42557</v>
      </c>
      <c r="T2948" t="s">
        <v>4984</v>
      </c>
      <c r="U2948" s="3">
        <v>3.3815</v>
      </c>
      <c r="V2948" s="2">
        <f>Tabela_padrão__GM_CONTAS_PAGAR_ABERTOS[[#This Row],[PTAX DESEMB]]*Tabela_padrão__GM_CONTAS_PAGAR_ABERTOS[[#This Row],[VALOR_DOCUM]]</f>
        <v>372810.375</v>
      </c>
    </row>
    <row r="2949" spans="1:22" x14ac:dyDescent="0.2">
      <c r="A2949" t="s">
        <v>17</v>
      </c>
      <c r="B2949" t="s">
        <v>18</v>
      </c>
      <c r="C2949" s="1">
        <v>42283</v>
      </c>
      <c r="D2949" t="s">
        <v>263</v>
      </c>
      <c r="E2949">
        <v>19105006</v>
      </c>
      <c r="F2949" t="s">
        <v>372</v>
      </c>
      <c r="G2949" s="4">
        <v>45641</v>
      </c>
      <c r="H2949" t="s">
        <v>66</v>
      </c>
      <c r="I2949" s="2">
        <v>500000</v>
      </c>
      <c r="K2949" s="2">
        <v>500000</v>
      </c>
      <c r="L2949" s="3">
        <v>3.2904</v>
      </c>
      <c r="M2949" s="2">
        <v>1645200</v>
      </c>
      <c r="N2949" s="3">
        <f t="array" ref="N2949">$D$4</f>
        <v>3.55</v>
      </c>
      <c r="O2949" s="2">
        <f t="array" ref="O2949">IF(Tabela_padrão__GM_CONTAS_PAGAR_ABERTOS[[#This Row],[SIGLA_MOEDA]]="US$",Tabela_padrão__GM_CONTAS_PAGAR_ABERTOS[[#This Row],[VALOR_DOCUM]]*$D$4,Tabela_padrão__GM_CONTAS_PAGAR_ABERTOS[[#This Row],[SALDO_CONVERTIDO]])</f>
        <v>1775000</v>
      </c>
      <c r="P2949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49" t="s">
        <v>265</v>
      </c>
      <c r="R2949" t="s">
        <v>373</v>
      </c>
      <c r="S2949" s="1">
        <v>42557</v>
      </c>
      <c r="T2949" t="s">
        <v>5692</v>
      </c>
      <c r="U2949" s="3">
        <v>3.9140999999999999</v>
      </c>
      <c r="V2949" s="2">
        <f>Tabela_padrão__GM_CONTAS_PAGAR_ABERTOS[[#This Row],[PTAX DESEMB]]*Tabela_padrão__GM_CONTAS_PAGAR_ABERTOS[[#This Row],[VALOR_DOCUM]]</f>
        <v>1957050</v>
      </c>
    </row>
    <row r="2950" spans="1:22" hidden="1" x14ac:dyDescent="0.2">
      <c r="A2950" t="s">
        <v>17</v>
      </c>
      <c r="B2950" t="s">
        <v>18</v>
      </c>
      <c r="C2950" s="1">
        <v>42214</v>
      </c>
      <c r="D2950" t="s">
        <v>263</v>
      </c>
      <c r="E2950">
        <v>13140003</v>
      </c>
      <c r="F2950" t="s">
        <v>344</v>
      </c>
      <c r="G2950" s="4">
        <v>45823</v>
      </c>
      <c r="H2950" t="s">
        <v>66</v>
      </c>
      <c r="I2950" s="2">
        <v>55125</v>
      </c>
      <c r="K2950" s="2">
        <v>55125</v>
      </c>
      <c r="L2950" s="3">
        <v>3.2904</v>
      </c>
      <c r="M2950" s="2">
        <v>181383.3</v>
      </c>
      <c r="N2950" s="3">
        <f t="array" ref="N2950">$D$4</f>
        <v>3.55</v>
      </c>
      <c r="O2950" s="2">
        <f t="array" ref="O2950">IF(Tabela_padrão__GM_CONTAS_PAGAR_ABERTOS[[#This Row],[SIGLA_MOEDA]]="US$",Tabela_padrão__GM_CONTAS_PAGAR_ABERTOS[[#This Row],[VALOR_DOCUM]]*$D$4,Tabela_padrão__GM_CONTAS_PAGAR_ABERTOS[[#This Row],[SALDO_CONVERTIDO]])</f>
        <v>195693.75</v>
      </c>
      <c r="P2950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50" t="s">
        <v>268</v>
      </c>
      <c r="R2950" t="s">
        <v>345</v>
      </c>
      <c r="S2950" s="1">
        <v>42557</v>
      </c>
      <c r="T2950" t="s">
        <v>2861</v>
      </c>
      <c r="U2950" s="3">
        <v>3.3815</v>
      </c>
      <c r="V2950" s="2">
        <f>Tabela_padrão__GM_CONTAS_PAGAR_ABERTOS[[#This Row],[PTAX DESEMB]]*Tabela_padrão__GM_CONTAS_PAGAR_ABERTOS[[#This Row],[VALOR_DOCUM]]</f>
        <v>186405.1875</v>
      </c>
    </row>
    <row r="2951" spans="1:22" hidden="1" x14ac:dyDescent="0.2">
      <c r="A2951" t="s">
        <v>17</v>
      </c>
      <c r="B2951" t="s">
        <v>18</v>
      </c>
      <c r="C2951" s="1">
        <v>42283</v>
      </c>
      <c r="D2951" t="s">
        <v>263</v>
      </c>
      <c r="E2951">
        <v>13140003</v>
      </c>
      <c r="F2951" t="s">
        <v>372</v>
      </c>
      <c r="G2951" s="4">
        <v>45823</v>
      </c>
      <c r="H2951" t="s">
        <v>66</v>
      </c>
      <c r="I2951" s="2">
        <v>18375</v>
      </c>
      <c r="K2951" s="2">
        <v>18375</v>
      </c>
      <c r="L2951" s="3">
        <v>3.2904</v>
      </c>
      <c r="M2951" s="2">
        <v>60461.1</v>
      </c>
      <c r="N2951" s="3">
        <f t="array" ref="N2951">$D$4</f>
        <v>3.55</v>
      </c>
      <c r="O2951" s="2">
        <f t="array" ref="O2951">IF(Tabela_padrão__GM_CONTAS_PAGAR_ABERTOS[[#This Row],[SIGLA_MOEDA]]="US$",Tabela_padrão__GM_CONTAS_PAGAR_ABERTOS[[#This Row],[VALOR_DOCUM]]*$D$4,Tabela_padrão__GM_CONTAS_PAGAR_ABERTOS[[#This Row],[SALDO_CONVERTIDO]])</f>
        <v>65231.25</v>
      </c>
      <c r="P2951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51" t="s">
        <v>268</v>
      </c>
      <c r="R2951" t="s">
        <v>373</v>
      </c>
      <c r="S2951" s="1">
        <v>42557</v>
      </c>
      <c r="T2951" t="s">
        <v>3589</v>
      </c>
      <c r="U2951" s="3">
        <v>3.9140999999999999</v>
      </c>
      <c r="V2951" s="2">
        <f>Tabela_padrão__GM_CONTAS_PAGAR_ABERTOS[[#This Row],[PTAX DESEMB]]*Tabela_padrão__GM_CONTAS_PAGAR_ABERTOS[[#This Row],[VALOR_DOCUM]]</f>
        <v>71921.587499999994</v>
      </c>
    </row>
    <row r="2952" spans="1:22" hidden="1" x14ac:dyDescent="0.2">
      <c r="A2952" t="s">
        <v>17</v>
      </c>
      <c r="B2952" t="s">
        <v>18</v>
      </c>
      <c r="C2952" s="1">
        <v>42214</v>
      </c>
      <c r="D2952" t="s">
        <v>263</v>
      </c>
      <c r="E2952">
        <v>13140003</v>
      </c>
      <c r="F2952" t="s">
        <v>344</v>
      </c>
      <c r="G2952" s="4">
        <v>46006</v>
      </c>
      <c r="H2952" t="s">
        <v>66</v>
      </c>
      <c r="I2952" s="2">
        <v>55125</v>
      </c>
      <c r="K2952" s="2">
        <v>55125</v>
      </c>
      <c r="L2952" s="3">
        <v>3.2904</v>
      </c>
      <c r="M2952" s="2">
        <v>181383.3</v>
      </c>
      <c r="N2952" s="3">
        <f t="array" ref="N2952">$D$4</f>
        <v>3.55</v>
      </c>
      <c r="O2952" s="2">
        <f t="array" ref="O2952">IF(Tabela_padrão__GM_CONTAS_PAGAR_ABERTOS[[#This Row],[SIGLA_MOEDA]]="US$",Tabela_padrão__GM_CONTAS_PAGAR_ABERTOS[[#This Row],[VALOR_DOCUM]]*$D$4,Tabela_padrão__GM_CONTAS_PAGAR_ABERTOS[[#This Row],[SALDO_CONVERTIDO]])</f>
        <v>195693.75</v>
      </c>
      <c r="P2952" s="5">
        <f>(Tabela_padrão__GM_CONTAS_PAGAR_ABERTOS[[#This Row],[Saldo Projetado]]-Tabela_padrão__GM_CONTAS_PAGAR_ABERTOS[[#This Row],[SALDO_CONVERTIDO]])/Tabela_padrão__GM_CONTAS_PAGAR_ABERTOS[[#This Row],[Saldo Projetado]]</f>
        <v>7.3126760563380341E-2</v>
      </c>
      <c r="Q2952" t="s">
        <v>268</v>
      </c>
      <c r="R2952" t="s">
        <v>345</v>
      </c>
      <c r="S2952" s="1">
        <v>42557</v>
      </c>
      <c r="T2952" t="s">
        <v>1319</v>
      </c>
      <c r="U2952" s="3">
        <v>3.3815</v>
      </c>
      <c r="V2952" s="2">
        <f>Tabela_padrão__GM_CONTAS_PAGAR_ABERTOS[[#This Row],[PTAX DESEMB]]*Tabela_padrão__GM_CONTAS_PAGAR_ABERTOS[[#This Row],[VALOR_DOCUM]]</f>
        <v>186405.1875</v>
      </c>
    </row>
    <row r="2953" spans="1:22" x14ac:dyDescent="0.2">
      <c r="A2953" t="s">
        <v>17</v>
      </c>
      <c r="B2953" t="s">
        <v>18</v>
      </c>
      <c r="C2953" s="1">
        <v>42214</v>
      </c>
      <c r="D2953" t="s">
        <v>263</v>
      </c>
      <c r="E2953">
        <v>19105006</v>
      </c>
      <c r="F2953" t="s">
        <v>344</v>
      </c>
      <c r="G2953" s="4">
        <v>46006</v>
      </c>
      <c r="H2953" t="s">
        <v>66</v>
      </c>
      <c r="I2953" s="2">
        <v>1500000</v>
      </c>
      <c r="K2953" s="2">
        <v>1500000</v>
      </c>
      <c r="L2953" s="3">
        <v>3.2904</v>
      </c>
      <c r="M2953" s="2">
        <v>4935600</v>
      </c>
      <c r="N2953" s="3">
        <f t="array" ref="N2953">$D$4</f>
        <v>3.55</v>
      </c>
      <c r="O2953" s="2">
        <f t="array" ref="O2953">IF(Tabela_padrão__GM_CONTAS_PAGAR_ABERTOS[[#This Row],[SIGLA_MOEDA]]="US$",Tabela_padrão__GM_CONTAS_PAGAR_ABERTOS[[#This Row],[VALOR_DOCUM]]*$D$4,Tabela_padrão__GM_CONTAS_PAGAR_ABERTOS[[#This Row],[SALDO_CONVERTIDO]])</f>
        <v>5325000</v>
      </c>
      <c r="P2953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53" t="s">
        <v>265</v>
      </c>
      <c r="R2953" t="s">
        <v>345</v>
      </c>
      <c r="S2953" s="1">
        <v>42557</v>
      </c>
      <c r="T2953" t="s">
        <v>2858</v>
      </c>
      <c r="U2953" s="3">
        <v>3.3815</v>
      </c>
      <c r="V2953" s="2">
        <f>Tabela_padrão__GM_CONTAS_PAGAR_ABERTOS[[#This Row],[PTAX DESEMB]]*Tabela_padrão__GM_CONTAS_PAGAR_ABERTOS[[#This Row],[VALOR_DOCUM]]</f>
        <v>5072250</v>
      </c>
    </row>
    <row r="2954" spans="1:22" hidden="1" x14ac:dyDescent="0.2">
      <c r="A2954" t="s">
        <v>17</v>
      </c>
      <c r="B2954" t="s">
        <v>323</v>
      </c>
      <c r="C2954" s="1">
        <v>42268</v>
      </c>
      <c r="D2954" t="s">
        <v>386</v>
      </c>
      <c r="E2954">
        <v>13101001</v>
      </c>
      <c r="F2954" t="s">
        <v>5697</v>
      </c>
      <c r="G2954" s="4">
        <v>42677</v>
      </c>
      <c r="H2954" t="s">
        <v>66</v>
      </c>
      <c r="I2954" s="2">
        <v>7053.8</v>
      </c>
      <c r="J2954">
        <v>0</v>
      </c>
      <c r="K2954" s="2">
        <v>7053.8</v>
      </c>
      <c r="L2954" s="3">
        <v>3.2904</v>
      </c>
      <c r="M2954" s="2">
        <v>23209.823520000002</v>
      </c>
      <c r="N2954" s="3">
        <f t="array" ref="N2954">$D$4</f>
        <v>3.55</v>
      </c>
      <c r="O2954" s="2">
        <f t="array" ref="O2954">IF(Tabela_padrão__GM_CONTAS_PAGAR_ABERTOS[[#This Row],[SIGLA_MOEDA]]="US$",Tabela_padrão__GM_CONTAS_PAGAR_ABERTOS[[#This Row],[VALOR_DOCUM]]*$D$4,Tabela_padrão__GM_CONTAS_PAGAR_ABERTOS[[#This Row],[SALDO_CONVERTIDO]])</f>
        <v>25040.989999999998</v>
      </c>
      <c r="P2954" s="5">
        <f>(Tabela_padrão__GM_CONTAS_PAGAR_ABERTOS[[#This Row],[Saldo Projetado]]-Tabela_padrão__GM_CONTAS_PAGAR_ABERTOS[[#This Row],[SALDO_CONVERTIDO]])/Tabela_padrão__GM_CONTAS_PAGAR_ABERTOS[[#This Row],[Saldo Projetado]]</f>
        <v>7.3126760563380133E-2</v>
      </c>
      <c r="Q2954" t="s">
        <v>28</v>
      </c>
      <c r="R2954" t="s">
        <v>388</v>
      </c>
      <c r="S2954" s="1">
        <v>42557</v>
      </c>
      <c r="T2954" t="s">
        <v>5698</v>
      </c>
      <c r="U2954" s="3">
        <v>3.9020999999999999</v>
      </c>
      <c r="V2954" s="2">
        <f>Tabela_padrão__GM_CONTAS_PAGAR_ABERTOS[[#This Row],[PTAX DESEMB]]*Tabela_padrão__GM_CONTAS_PAGAR_ABERTOS[[#This Row],[VALOR_DOCUM]]</f>
        <v>27524.632979999998</v>
      </c>
    </row>
    <row r="2955" spans="1:22" hidden="1" x14ac:dyDescent="0.2">
      <c r="A2955" t="s">
        <v>17</v>
      </c>
      <c r="B2955" t="s">
        <v>202</v>
      </c>
      <c r="C2955" s="1">
        <v>42327</v>
      </c>
      <c r="D2955" t="s">
        <v>400</v>
      </c>
      <c r="E2955">
        <v>13101001</v>
      </c>
      <c r="F2955" t="s">
        <v>5699</v>
      </c>
      <c r="G2955" s="4">
        <v>42643</v>
      </c>
      <c r="H2955" t="s">
        <v>66</v>
      </c>
      <c r="I2955" s="2">
        <v>12870</v>
      </c>
      <c r="J2955">
        <v>0</v>
      </c>
      <c r="K2955" s="2">
        <v>12870</v>
      </c>
      <c r="L2955" s="3">
        <v>3.2904</v>
      </c>
      <c r="M2955" s="2">
        <v>42347.447999999997</v>
      </c>
      <c r="N2955" s="3">
        <f t="array" ref="N2955">$D$4</f>
        <v>3.55</v>
      </c>
      <c r="O2955" s="2">
        <f t="array" ref="O2955">IF(Tabela_padrão__GM_CONTAS_PAGAR_ABERTOS[[#This Row],[SIGLA_MOEDA]]="US$",Tabela_padrão__GM_CONTAS_PAGAR_ABERTOS[[#This Row],[VALOR_DOCUM]]*$D$4,Tabela_padrão__GM_CONTAS_PAGAR_ABERTOS[[#This Row],[SALDO_CONVERTIDO]])</f>
        <v>45688.5</v>
      </c>
      <c r="P2955" s="5">
        <f>(Tabela_padrão__GM_CONTAS_PAGAR_ABERTOS[[#This Row],[Saldo Projetado]]-Tabela_padrão__GM_CONTAS_PAGAR_ABERTOS[[#This Row],[SALDO_CONVERTIDO]])/Tabela_padrão__GM_CONTAS_PAGAR_ABERTOS[[#This Row],[Saldo Projetado]]</f>
        <v>7.3126760563380355E-2</v>
      </c>
      <c r="Q2955" t="s">
        <v>28</v>
      </c>
      <c r="R2955" t="s">
        <v>402</v>
      </c>
      <c r="S2955" s="1">
        <v>42557</v>
      </c>
      <c r="T2955" t="s">
        <v>5700</v>
      </c>
      <c r="U2955" s="3">
        <v>3.7921</v>
      </c>
      <c r="V2955" s="2">
        <f>Tabela_padrão__GM_CONTAS_PAGAR_ABERTOS[[#This Row],[PTAX DESEMB]]*Tabela_padrão__GM_CONTAS_PAGAR_ABERTOS[[#This Row],[VALOR_DOCUM]]</f>
        <v>48804.326999999997</v>
      </c>
    </row>
    <row r="2956" spans="1:22" hidden="1" x14ac:dyDescent="0.2">
      <c r="A2956" t="s">
        <v>17</v>
      </c>
      <c r="B2956" t="s">
        <v>18</v>
      </c>
      <c r="C2956" s="1">
        <v>42376</v>
      </c>
      <c r="D2956" t="s">
        <v>429</v>
      </c>
      <c r="E2956">
        <v>13180004</v>
      </c>
      <c r="F2956" t="s">
        <v>430</v>
      </c>
      <c r="G2956" s="4">
        <v>42648</v>
      </c>
      <c r="H2956" t="s">
        <v>21</v>
      </c>
      <c r="I2956" s="2">
        <v>30000</v>
      </c>
      <c r="K2956" s="2">
        <v>30000</v>
      </c>
      <c r="L2956" s="3">
        <v>1</v>
      </c>
      <c r="M2956" s="2">
        <v>30000</v>
      </c>
      <c r="N2956" s="3">
        <f t="array" ref="N2956">$D$4</f>
        <v>3.55</v>
      </c>
      <c r="O2956" s="2">
        <f t="array" ref="O2956">IF(Tabela_padrão__GM_CONTAS_PAGAR_ABERTOS[[#This Row],[SIGLA_MOEDA]]="US$",Tabela_padrão__GM_CONTAS_PAGAR_ABERTOS[[#This Row],[VALOR_DOCUM]]*$D$4,Tabela_padrão__GM_CONTAS_PAGAR_ABERTOS[[#This Row],[SALDO_CONVERTIDO]])</f>
        <v>30000</v>
      </c>
      <c r="P29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56" t="s">
        <v>414</v>
      </c>
      <c r="R2956" t="s">
        <v>431</v>
      </c>
      <c r="S2956" s="1">
        <v>42557</v>
      </c>
      <c r="T2956" t="s">
        <v>5701</v>
      </c>
      <c r="U2956" s="3">
        <v>4.0303000000000004</v>
      </c>
      <c r="V2956" s="2">
        <f>Tabela_padrão__GM_CONTAS_PAGAR_ABERTOS[[#This Row],[PTAX DESEMB]]*Tabela_padrão__GM_CONTAS_PAGAR_ABERTOS[[#This Row],[VALOR_DOCUM]]</f>
        <v>120909.00000000001</v>
      </c>
    </row>
    <row r="2957" spans="1:22" hidden="1" x14ac:dyDescent="0.2">
      <c r="A2957" t="s">
        <v>17</v>
      </c>
      <c r="B2957" t="s">
        <v>18</v>
      </c>
      <c r="C2957" s="1">
        <v>42376</v>
      </c>
      <c r="D2957" t="s">
        <v>429</v>
      </c>
      <c r="E2957">
        <v>13180004</v>
      </c>
      <c r="F2957" t="s">
        <v>430</v>
      </c>
      <c r="G2957" s="4">
        <v>42740</v>
      </c>
      <c r="H2957" t="s">
        <v>21</v>
      </c>
      <c r="I2957" s="2">
        <v>30000</v>
      </c>
      <c r="K2957" s="2">
        <v>30000</v>
      </c>
      <c r="L2957" s="3">
        <v>1</v>
      </c>
      <c r="M2957" s="2">
        <v>30000</v>
      </c>
      <c r="N2957" s="3">
        <f t="array" ref="N2957">$D$4</f>
        <v>3.55</v>
      </c>
      <c r="O2957" s="2">
        <f t="array" ref="O2957">IF(Tabela_padrão__GM_CONTAS_PAGAR_ABERTOS[[#This Row],[SIGLA_MOEDA]]="US$",Tabela_padrão__GM_CONTAS_PAGAR_ABERTOS[[#This Row],[VALOR_DOCUM]]*$D$4,Tabela_padrão__GM_CONTAS_PAGAR_ABERTOS[[#This Row],[SALDO_CONVERTIDO]])</f>
        <v>30000</v>
      </c>
      <c r="P29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57" t="s">
        <v>414</v>
      </c>
      <c r="R2957" t="s">
        <v>431</v>
      </c>
      <c r="S2957" s="1">
        <v>42557</v>
      </c>
      <c r="T2957" t="s">
        <v>5702</v>
      </c>
      <c r="U2957" s="3">
        <v>4.0303000000000004</v>
      </c>
      <c r="V2957" s="2">
        <f>Tabela_padrão__GM_CONTAS_PAGAR_ABERTOS[[#This Row],[PTAX DESEMB]]*Tabela_padrão__GM_CONTAS_PAGAR_ABERTOS[[#This Row],[VALOR_DOCUM]]</f>
        <v>120909.00000000001</v>
      </c>
    </row>
    <row r="2958" spans="1:22" hidden="1" x14ac:dyDescent="0.2">
      <c r="A2958" t="s">
        <v>17</v>
      </c>
      <c r="B2958" t="s">
        <v>323</v>
      </c>
      <c r="C2958" s="1">
        <v>42388</v>
      </c>
      <c r="D2958" t="s">
        <v>855</v>
      </c>
      <c r="E2958">
        <v>13101001</v>
      </c>
      <c r="F2958" t="s">
        <v>5703</v>
      </c>
      <c r="G2958" s="4">
        <v>42399</v>
      </c>
      <c r="H2958" t="s">
        <v>21</v>
      </c>
      <c r="I2958" s="2">
        <v>29000</v>
      </c>
      <c r="J2958">
        <v>0</v>
      </c>
      <c r="K2958" s="2">
        <v>29000</v>
      </c>
      <c r="L2958" s="3">
        <v>1</v>
      </c>
      <c r="M2958" s="2">
        <v>29000</v>
      </c>
      <c r="N2958" s="3">
        <f t="array" ref="N2958">$D$4</f>
        <v>3.55</v>
      </c>
      <c r="O2958" s="2">
        <f t="array" ref="O2958">IF(Tabela_padrão__GM_CONTAS_PAGAR_ABERTOS[[#This Row],[SIGLA_MOEDA]]="US$",Tabela_padrão__GM_CONTAS_PAGAR_ABERTOS[[#This Row],[VALOR_DOCUM]]*$D$4,Tabela_padrão__GM_CONTAS_PAGAR_ABERTOS[[#This Row],[SALDO_CONVERTIDO]])</f>
        <v>29000</v>
      </c>
      <c r="P29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58" t="s">
        <v>28</v>
      </c>
      <c r="R2958" t="s">
        <v>1362</v>
      </c>
      <c r="S2958" s="1">
        <v>42557</v>
      </c>
      <c r="T2958" t="s">
        <v>5704</v>
      </c>
      <c r="U2958" s="3">
        <v>4.0364000000000004</v>
      </c>
      <c r="V2958" s="2">
        <f>Tabela_padrão__GM_CONTAS_PAGAR_ABERTOS[[#This Row],[PTAX DESEMB]]*Tabela_padrão__GM_CONTAS_PAGAR_ABERTOS[[#This Row],[VALOR_DOCUM]]</f>
        <v>117055.6</v>
      </c>
    </row>
    <row r="2959" spans="1:22" hidden="1" x14ac:dyDescent="0.2">
      <c r="A2959" t="s">
        <v>17</v>
      </c>
      <c r="B2959" t="s">
        <v>323</v>
      </c>
      <c r="C2959" s="1">
        <v>42374</v>
      </c>
      <c r="D2959" t="s">
        <v>433</v>
      </c>
      <c r="E2959">
        <v>13115012</v>
      </c>
      <c r="F2959" t="s">
        <v>438</v>
      </c>
      <c r="G2959" s="4">
        <v>42592</v>
      </c>
      <c r="H2959" t="s">
        <v>21</v>
      </c>
      <c r="I2959" s="2">
        <v>850</v>
      </c>
      <c r="K2959" s="2">
        <v>850</v>
      </c>
      <c r="L2959" s="3">
        <v>1</v>
      </c>
      <c r="M2959" s="2">
        <v>850</v>
      </c>
      <c r="N2959" s="3">
        <f t="array" ref="N2959">$D$4</f>
        <v>3.55</v>
      </c>
      <c r="O2959" s="2">
        <f t="array" ref="O2959">IF(Tabela_padrão__GM_CONTAS_PAGAR_ABERTOS[[#This Row],[SIGLA_MOEDA]]="US$",Tabela_padrão__GM_CONTAS_PAGAR_ABERTOS[[#This Row],[VALOR_DOCUM]]*$D$4,Tabela_padrão__GM_CONTAS_PAGAR_ABERTOS[[#This Row],[SALDO_CONVERTIDO]])</f>
        <v>850</v>
      </c>
      <c r="P29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59" t="s">
        <v>435</v>
      </c>
      <c r="R2959" t="s">
        <v>439</v>
      </c>
      <c r="S2959" s="1">
        <v>42557</v>
      </c>
      <c r="T2959" t="s">
        <v>5705</v>
      </c>
      <c r="U2959" s="3">
        <v>4.0387000000000004</v>
      </c>
      <c r="V2959" s="2">
        <f>Tabela_padrão__GM_CONTAS_PAGAR_ABERTOS[[#This Row],[PTAX DESEMB]]*Tabela_padrão__GM_CONTAS_PAGAR_ABERTOS[[#This Row],[VALOR_DOCUM]]</f>
        <v>3432.8950000000004</v>
      </c>
    </row>
    <row r="2960" spans="1:22" hidden="1" x14ac:dyDescent="0.2">
      <c r="A2960" t="s">
        <v>17</v>
      </c>
      <c r="B2960" t="s">
        <v>18</v>
      </c>
      <c r="C2960" s="1">
        <v>42376</v>
      </c>
      <c r="D2960" t="s">
        <v>578</v>
      </c>
      <c r="E2960">
        <v>13180002</v>
      </c>
      <c r="F2960" t="s">
        <v>413</v>
      </c>
      <c r="G2960" s="4">
        <v>42679</v>
      </c>
      <c r="H2960" t="s">
        <v>21</v>
      </c>
      <c r="I2960" s="2">
        <v>34000</v>
      </c>
      <c r="K2960" s="2">
        <v>34000</v>
      </c>
      <c r="L2960" s="3">
        <v>1</v>
      </c>
      <c r="M2960" s="2">
        <v>34000</v>
      </c>
      <c r="N2960" s="3">
        <f t="array" ref="N2960">$D$4</f>
        <v>3.55</v>
      </c>
      <c r="O2960" s="2">
        <f t="array" ref="O2960">IF(Tabela_padrão__GM_CONTAS_PAGAR_ABERTOS[[#This Row],[SIGLA_MOEDA]]="US$",Tabela_padrão__GM_CONTAS_PAGAR_ABERTOS[[#This Row],[VALOR_DOCUM]]*$D$4,Tabela_padrão__GM_CONTAS_PAGAR_ABERTOS[[#This Row],[SALDO_CONVERTIDO]])</f>
        <v>34000</v>
      </c>
      <c r="P29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0" t="s">
        <v>414</v>
      </c>
      <c r="R2960" t="s">
        <v>1365</v>
      </c>
      <c r="S2960" s="1">
        <v>42557</v>
      </c>
      <c r="T2960" t="s">
        <v>5706</v>
      </c>
      <c r="U2960" s="3">
        <v>4.0303000000000004</v>
      </c>
      <c r="V2960" s="2">
        <f>Tabela_padrão__GM_CONTAS_PAGAR_ABERTOS[[#This Row],[PTAX DESEMB]]*Tabela_padrão__GM_CONTAS_PAGAR_ABERTOS[[#This Row],[VALOR_DOCUM]]</f>
        <v>137030.20000000001</v>
      </c>
    </row>
    <row r="2961" spans="1:22" hidden="1" x14ac:dyDescent="0.2">
      <c r="A2961" t="s">
        <v>17</v>
      </c>
      <c r="B2961" t="s">
        <v>25</v>
      </c>
      <c r="C2961" s="1">
        <v>42374</v>
      </c>
      <c r="D2961" t="s">
        <v>360</v>
      </c>
      <c r="E2961">
        <v>13115026</v>
      </c>
      <c r="F2961" t="s">
        <v>441</v>
      </c>
      <c r="G2961" s="4">
        <v>42679</v>
      </c>
      <c r="H2961" t="s">
        <v>21</v>
      </c>
      <c r="I2961" s="2">
        <v>530</v>
      </c>
      <c r="K2961" s="2">
        <v>530</v>
      </c>
      <c r="L2961" s="3">
        <v>1</v>
      </c>
      <c r="M2961" s="2">
        <v>530</v>
      </c>
      <c r="N2961" s="3">
        <f t="array" ref="N2961">$D$4</f>
        <v>3.55</v>
      </c>
      <c r="O2961" s="2">
        <f t="array" ref="O2961">IF(Tabela_padrão__GM_CONTAS_PAGAR_ABERTOS[[#This Row],[SIGLA_MOEDA]]="US$",Tabela_padrão__GM_CONTAS_PAGAR_ABERTOS[[#This Row],[VALOR_DOCUM]]*$D$4,Tabela_padrão__GM_CONTAS_PAGAR_ABERTOS[[#This Row],[SALDO_CONVERTIDO]])</f>
        <v>530</v>
      </c>
      <c r="P29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1" t="s">
        <v>442</v>
      </c>
      <c r="R2961" t="s">
        <v>443</v>
      </c>
      <c r="S2961" s="1">
        <v>42557</v>
      </c>
      <c r="T2961" t="s">
        <v>5707</v>
      </c>
      <c r="U2961" s="3">
        <v>4.0387000000000004</v>
      </c>
      <c r="V2961" s="2">
        <f>Tabela_padrão__GM_CONTAS_PAGAR_ABERTOS[[#This Row],[PTAX DESEMB]]*Tabela_padrão__GM_CONTAS_PAGAR_ABERTOS[[#This Row],[VALOR_DOCUM]]</f>
        <v>2140.5110000000004</v>
      </c>
    </row>
    <row r="2962" spans="1:22" hidden="1" x14ac:dyDescent="0.2">
      <c r="A2962" t="s">
        <v>17</v>
      </c>
      <c r="B2962" t="s">
        <v>18</v>
      </c>
      <c r="C2962" s="1">
        <v>42283</v>
      </c>
      <c r="D2962" t="s">
        <v>263</v>
      </c>
      <c r="E2962">
        <v>13140003</v>
      </c>
      <c r="F2962" t="s">
        <v>372</v>
      </c>
      <c r="G2962" s="4">
        <v>46006</v>
      </c>
      <c r="H2962" t="s">
        <v>66</v>
      </c>
      <c r="I2962" s="2">
        <v>18375</v>
      </c>
      <c r="K2962" s="2">
        <v>18375</v>
      </c>
      <c r="L2962" s="3">
        <v>3.2904</v>
      </c>
      <c r="M2962" s="2">
        <v>60461.1</v>
      </c>
      <c r="N2962" s="3">
        <f t="array" ref="N2962">$D$4</f>
        <v>3.55</v>
      </c>
      <c r="O2962" s="2">
        <f t="array" ref="O2962">IF(Tabela_padrão__GM_CONTAS_PAGAR_ABERTOS[[#This Row],[SIGLA_MOEDA]]="US$",Tabela_padrão__GM_CONTAS_PAGAR_ABERTOS[[#This Row],[VALOR_DOCUM]]*$D$4,Tabela_padrão__GM_CONTAS_PAGAR_ABERTOS[[#This Row],[SALDO_CONVERTIDO]])</f>
        <v>65231.25</v>
      </c>
      <c r="P2962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2962" t="s">
        <v>268</v>
      </c>
      <c r="R2962" t="s">
        <v>373</v>
      </c>
      <c r="S2962" s="1">
        <v>42557</v>
      </c>
      <c r="T2962" t="s">
        <v>4284</v>
      </c>
      <c r="U2962" s="3">
        <v>3.9140999999999999</v>
      </c>
      <c r="V2962" s="2">
        <f>Tabela_padrão__GM_CONTAS_PAGAR_ABERTOS[[#This Row],[PTAX DESEMB]]*Tabela_padrão__GM_CONTAS_PAGAR_ABERTOS[[#This Row],[VALOR_DOCUM]]</f>
        <v>71921.587499999994</v>
      </c>
    </row>
    <row r="2963" spans="1:22" hidden="1" x14ac:dyDescent="0.2">
      <c r="A2963" t="s">
        <v>17</v>
      </c>
      <c r="B2963" t="s">
        <v>25</v>
      </c>
      <c r="C2963" s="1">
        <v>42387</v>
      </c>
      <c r="D2963" t="s">
        <v>4304</v>
      </c>
      <c r="E2963">
        <v>13101001</v>
      </c>
      <c r="F2963" t="s">
        <v>5709</v>
      </c>
      <c r="G2963" s="4">
        <v>42614</v>
      </c>
      <c r="H2963" t="s">
        <v>21</v>
      </c>
      <c r="I2963" s="2">
        <v>36990</v>
      </c>
      <c r="J2963">
        <v>0</v>
      </c>
      <c r="K2963" s="2">
        <v>36990</v>
      </c>
      <c r="L2963" s="3">
        <v>1</v>
      </c>
      <c r="M2963" s="2">
        <v>36990</v>
      </c>
      <c r="N2963" s="3">
        <f t="array" ref="N2963">$D$4</f>
        <v>3.55</v>
      </c>
      <c r="O2963" s="2">
        <f t="array" ref="O2963">IF(Tabela_padrão__GM_CONTAS_PAGAR_ABERTOS[[#This Row],[SIGLA_MOEDA]]="US$",Tabela_padrão__GM_CONTAS_PAGAR_ABERTOS[[#This Row],[VALOR_DOCUM]]*$D$4,Tabela_padrão__GM_CONTAS_PAGAR_ABERTOS[[#This Row],[SALDO_CONVERTIDO]])</f>
        <v>36990</v>
      </c>
      <c r="P29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3" t="s">
        <v>28</v>
      </c>
      <c r="R2963" t="s">
        <v>2939</v>
      </c>
      <c r="S2963" s="1">
        <v>42557</v>
      </c>
      <c r="T2963" t="s">
        <v>5710</v>
      </c>
      <c r="U2963" s="3">
        <v>4.0401999999999996</v>
      </c>
      <c r="V2963" s="2">
        <f>Tabela_padrão__GM_CONTAS_PAGAR_ABERTOS[[#This Row],[PTAX DESEMB]]*Tabela_padrão__GM_CONTAS_PAGAR_ABERTOS[[#This Row],[VALOR_DOCUM]]</f>
        <v>149446.99799999999</v>
      </c>
    </row>
    <row r="2964" spans="1:22" hidden="1" x14ac:dyDescent="0.2">
      <c r="A2964" t="s">
        <v>17</v>
      </c>
      <c r="B2964" t="s">
        <v>25</v>
      </c>
      <c r="C2964" s="1">
        <v>42412</v>
      </c>
      <c r="D2964" t="s">
        <v>2194</v>
      </c>
      <c r="E2964">
        <v>13101001</v>
      </c>
      <c r="F2964" t="s">
        <v>5711</v>
      </c>
      <c r="G2964" s="4">
        <v>42643</v>
      </c>
      <c r="H2964" t="s">
        <v>66</v>
      </c>
      <c r="I2964" s="2">
        <v>78292.5</v>
      </c>
      <c r="J2964">
        <v>0</v>
      </c>
      <c r="K2964" s="2">
        <v>78292.5</v>
      </c>
      <c r="L2964" s="3">
        <v>3.2904</v>
      </c>
      <c r="M2964" s="2">
        <v>257613.64199999999</v>
      </c>
      <c r="N2964" s="3">
        <f t="array" ref="N2964">$D$4</f>
        <v>3.55</v>
      </c>
      <c r="O2964" s="2">
        <f t="array" ref="O2964">IF(Tabela_padrão__GM_CONTAS_PAGAR_ABERTOS[[#This Row],[SIGLA_MOEDA]]="US$",Tabela_padrão__GM_CONTAS_PAGAR_ABERTOS[[#This Row],[VALOR_DOCUM]]*$D$4,Tabela_padrão__GM_CONTAS_PAGAR_ABERTOS[[#This Row],[SALDO_CONVERTIDO]])</f>
        <v>277938.375</v>
      </c>
      <c r="P2964" s="5">
        <f>(Tabela_padrão__GM_CONTAS_PAGAR_ABERTOS[[#This Row],[Saldo Projetado]]-Tabela_padrão__GM_CONTAS_PAGAR_ABERTOS[[#This Row],[SALDO_CONVERTIDO]])/Tabela_padrão__GM_CONTAS_PAGAR_ABERTOS[[#This Row],[Saldo Projetado]]</f>
        <v>7.3126760563380314E-2</v>
      </c>
      <c r="Q2964" t="s">
        <v>28</v>
      </c>
      <c r="R2964" t="s">
        <v>2196</v>
      </c>
      <c r="S2964" s="1">
        <v>42557</v>
      </c>
      <c r="T2964" t="s">
        <v>5712</v>
      </c>
      <c r="U2964" s="3">
        <v>3.9641999999999999</v>
      </c>
      <c r="V2964" s="2">
        <f>Tabela_padrão__GM_CONTAS_PAGAR_ABERTOS[[#This Row],[PTAX DESEMB]]*Tabela_padrão__GM_CONTAS_PAGAR_ABERTOS[[#This Row],[VALOR_DOCUM]]</f>
        <v>310367.12849999999</v>
      </c>
    </row>
    <row r="2965" spans="1:22" hidden="1" x14ac:dyDescent="0.2">
      <c r="A2965" t="s">
        <v>17</v>
      </c>
      <c r="B2965" t="s">
        <v>18</v>
      </c>
      <c r="C2965" s="1">
        <v>42403</v>
      </c>
      <c r="D2965" t="s">
        <v>4311</v>
      </c>
      <c r="E2965">
        <v>19105029</v>
      </c>
      <c r="F2965" t="s">
        <v>4312</v>
      </c>
      <c r="G2965" s="4">
        <v>42646</v>
      </c>
      <c r="H2965" t="s">
        <v>21</v>
      </c>
      <c r="I2965" s="2">
        <v>3228.75</v>
      </c>
      <c r="J2965">
        <v>0</v>
      </c>
      <c r="K2965" s="2">
        <v>3228.75</v>
      </c>
      <c r="L2965" s="3">
        <v>1</v>
      </c>
      <c r="M2965" s="2">
        <v>3228.75</v>
      </c>
      <c r="N2965" s="3">
        <f t="array" ref="N2965">$D$4</f>
        <v>3.55</v>
      </c>
      <c r="O2965" s="2">
        <f t="array" ref="O2965">IF(Tabela_padrão__GM_CONTAS_PAGAR_ABERTOS[[#This Row],[SIGLA_MOEDA]]="US$",Tabela_padrão__GM_CONTAS_PAGAR_ABERTOS[[#This Row],[VALOR_DOCUM]]*$D$4,Tabela_padrão__GM_CONTAS_PAGAR_ABERTOS[[#This Row],[SALDO_CONVERTIDO]])</f>
        <v>3228.75</v>
      </c>
      <c r="P29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5" t="s">
        <v>338</v>
      </c>
      <c r="R2965" t="s">
        <v>5713</v>
      </c>
      <c r="S2965" s="1">
        <v>42557</v>
      </c>
      <c r="T2965" t="s">
        <v>5714</v>
      </c>
      <c r="U2965" s="3">
        <v>3.9918999999999998</v>
      </c>
      <c r="V2965" s="2">
        <f>Tabela_padrão__GM_CONTAS_PAGAR_ABERTOS[[#This Row],[PTAX DESEMB]]*Tabela_padrão__GM_CONTAS_PAGAR_ABERTOS[[#This Row],[VALOR_DOCUM]]</f>
        <v>12888.847124999998</v>
      </c>
    </row>
    <row r="2966" spans="1:22" hidden="1" x14ac:dyDescent="0.2">
      <c r="A2966" t="s">
        <v>17</v>
      </c>
      <c r="B2966" t="s">
        <v>18</v>
      </c>
      <c r="C2966" s="1">
        <v>42395</v>
      </c>
      <c r="D2966" t="s">
        <v>461</v>
      </c>
      <c r="E2966">
        <v>13130007</v>
      </c>
      <c r="F2966" t="s">
        <v>462</v>
      </c>
      <c r="G2966" s="4">
        <v>42679</v>
      </c>
      <c r="H2966" t="s">
        <v>21</v>
      </c>
      <c r="I2966" s="2">
        <v>550</v>
      </c>
      <c r="K2966" s="2">
        <v>550</v>
      </c>
      <c r="L2966" s="3">
        <v>1</v>
      </c>
      <c r="M2966" s="2">
        <v>550</v>
      </c>
      <c r="N2966" s="3">
        <f t="array" ref="N2966">$D$4</f>
        <v>3.55</v>
      </c>
      <c r="O2966" s="2">
        <f t="array" ref="O2966">IF(Tabela_padrão__GM_CONTAS_PAGAR_ABERTOS[[#This Row],[SIGLA_MOEDA]]="US$",Tabela_padrão__GM_CONTAS_PAGAR_ABERTOS[[#This Row],[VALOR_DOCUM]]*$D$4,Tabela_padrão__GM_CONTAS_PAGAR_ABERTOS[[#This Row],[SALDO_CONVERTIDO]])</f>
        <v>550</v>
      </c>
      <c r="P29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6" t="s">
        <v>463</v>
      </c>
      <c r="R2966" t="s">
        <v>464</v>
      </c>
      <c r="S2966" s="1">
        <v>42557</v>
      </c>
      <c r="T2966" t="s">
        <v>5715</v>
      </c>
      <c r="U2966" s="3">
        <v>4.1002000000000001</v>
      </c>
      <c r="V2966" s="2">
        <f>Tabela_padrão__GM_CONTAS_PAGAR_ABERTOS[[#This Row],[PTAX DESEMB]]*Tabela_padrão__GM_CONTAS_PAGAR_ABERTOS[[#This Row],[VALOR_DOCUM]]</f>
        <v>2255.11</v>
      </c>
    </row>
    <row r="2967" spans="1:22" hidden="1" x14ac:dyDescent="0.2">
      <c r="A2967" t="s">
        <v>17</v>
      </c>
      <c r="B2967" t="s">
        <v>18</v>
      </c>
      <c r="C2967" s="1">
        <v>42395</v>
      </c>
      <c r="D2967" t="s">
        <v>461</v>
      </c>
      <c r="E2967">
        <v>13130007</v>
      </c>
      <c r="F2967" t="s">
        <v>462</v>
      </c>
      <c r="G2967" s="4">
        <v>42709</v>
      </c>
      <c r="H2967" t="s">
        <v>21</v>
      </c>
      <c r="I2967" s="2">
        <v>550</v>
      </c>
      <c r="K2967" s="2">
        <v>550</v>
      </c>
      <c r="L2967" s="3">
        <v>1</v>
      </c>
      <c r="M2967" s="2">
        <v>550</v>
      </c>
      <c r="N2967" s="3">
        <f t="array" ref="N2967">$D$4</f>
        <v>3.55</v>
      </c>
      <c r="O2967" s="2">
        <f t="array" ref="O2967">IF(Tabela_padrão__GM_CONTAS_PAGAR_ABERTOS[[#This Row],[SIGLA_MOEDA]]="US$",Tabela_padrão__GM_CONTAS_PAGAR_ABERTOS[[#This Row],[VALOR_DOCUM]]*$D$4,Tabela_padrão__GM_CONTAS_PAGAR_ABERTOS[[#This Row],[SALDO_CONVERTIDO]])</f>
        <v>550</v>
      </c>
      <c r="P29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7" t="s">
        <v>463</v>
      </c>
      <c r="R2967" t="s">
        <v>464</v>
      </c>
      <c r="S2967" s="1">
        <v>42557</v>
      </c>
      <c r="T2967" t="s">
        <v>5716</v>
      </c>
      <c r="U2967" s="3">
        <v>4.1002000000000001</v>
      </c>
      <c r="V2967" s="2">
        <f>Tabela_padrão__GM_CONTAS_PAGAR_ABERTOS[[#This Row],[PTAX DESEMB]]*Tabela_padrão__GM_CONTAS_PAGAR_ABERTOS[[#This Row],[VALOR_DOCUM]]</f>
        <v>2255.11</v>
      </c>
    </row>
    <row r="2968" spans="1:22" hidden="1" x14ac:dyDescent="0.2">
      <c r="A2968" t="s">
        <v>17</v>
      </c>
      <c r="B2968" t="s">
        <v>18</v>
      </c>
      <c r="C2968" s="1">
        <v>42398</v>
      </c>
      <c r="D2968" t="s">
        <v>470</v>
      </c>
      <c r="E2968">
        <v>19105029</v>
      </c>
      <c r="F2968" t="s">
        <v>1383</v>
      </c>
      <c r="G2968" s="4">
        <v>42684</v>
      </c>
      <c r="H2968" t="s">
        <v>21</v>
      </c>
      <c r="I2968" s="2">
        <v>26700</v>
      </c>
      <c r="K2968" s="2">
        <v>26700</v>
      </c>
      <c r="L2968" s="3">
        <v>1</v>
      </c>
      <c r="M2968" s="2">
        <v>26700</v>
      </c>
      <c r="N2968" s="3">
        <f t="array" ref="N2968">$D$4</f>
        <v>3.55</v>
      </c>
      <c r="O2968" s="2">
        <f t="array" ref="O2968">IF(Tabela_padrão__GM_CONTAS_PAGAR_ABERTOS[[#This Row],[SIGLA_MOEDA]]="US$",Tabela_padrão__GM_CONTAS_PAGAR_ABERTOS[[#This Row],[VALOR_DOCUM]]*$D$4,Tabela_padrão__GM_CONTAS_PAGAR_ABERTOS[[#This Row],[SALDO_CONVERTIDO]])</f>
        <v>26700</v>
      </c>
      <c r="P29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8" t="s">
        <v>338</v>
      </c>
      <c r="R2968" t="s">
        <v>1384</v>
      </c>
      <c r="S2968" s="1">
        <v>42557</v>
      </c>
      <c r="T2968" t="s">
        <v>5717</v>
      </c>
      <c r="U2968" s="3">
        <v>4.0838000000000001</v>
      </c>
      <c r="V2968" s="2">
        <f>Tabela_padrão__GM_CONTAS_PAGAR_ABERTOS[[#This Row],[PTAX DESEMB]]*Tabela_padrão__GM_CONTAS_PAGAR_ABERTOS[[#This Row],[VALOR_DOCUM]]</f>
        <v>109037.46</v>
      </c>
    </row>
    <row r="2969" spans="1:22" hidden="1" x14ac:dyDescent="0.2">
      <c r="A2969" t="s">
        <v>17</v>
      </c>
      <c r="B2969" t="s">
        <v>330</v>
      </c>
      <c r="C2969" s="1">
        <v>42412</v>
      </c>
      <c r="D2969" t="s">
        <v>466</v>
      </c>
      <c r="E2969">
        <v>13103006</v>
      </c>
      <c r="F2969" t="s">
        <v>1387</v>
      </c>
      <c r="G2969" s="4">
        <v>42667</v>
      </c>
      <c r="H2969" t="s">
        <v>21</v>
      </c>
      <c r="I2969" s="2">
        <v>1265.48</v>
      </c>
      <c r="K2969" s="2">
        <v>1265.48</v>
      </c>
      <c r="L2969" s="3">
        <v>1</v>
      </c>
      <c r="M2969" s="2">
        <v>1265.48</v>
      </c>
      <c r="N2969" s="3">
        <f t="array" ref="N2969">$D$4</f>
        <v>3.55</v>
      </c>
      <c r="O2969" s="2">
        <f t="array" ref="O2969">IF(Tabela_padrão__GM_CONTAS_PAGAR_ABERTOS[[#This Row],[SIGLA_MOEDA]]="US$",Tabela_padrão__GM_CONTAS_PAGAR_ABERTOS[[#This Row],[VALOR_DOCUM]]*$D$4,Tabela_padrão__GM_CONTAS_PAGAR_ABERTOS[[#This Row],[SALDO_CONVERTIDO]])</f>
        <v>1265.48</v>
      </c>
      <c r="P29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69" t="s">
        <v>28</v>
      </c>
      <c r="S2969" s="1">
        <v>42557</v>
      </c>
      <c r="T2969" t="s">
        <v>5718</v>
      </c>
      <c r="U2969" s="3">
        <v>3.9641999999999999</v>
      </c>
      <c r="V2969" s="2">
        <f>Tabela_padrão__GM_CONTAS_PAGAR_ABERTOS[[#This Row],[PTAX DESEMB]]*Tabela_padrão__GM_CONTAS_PAGAR_ABERTOS[[#This Row],[VALOR_DOCUM]]</f>
        <v>5016.6158160000005</v>
      </c>
    </row>
    <row r="2970" spans="1:22" hidden="1" x14ac:dyDescent="0.2">
      <c r="A2970" t="s">
        <v>17</v>
      </c>
      <c r="B2970" t="s">
        <v>330</v>
      </c>
      <c r="C2970" s="1">
        <v>42412</v>
      </c>
      <c r="D2970" t="s">
        <v>466</v>
      </c>
      <c r="E2970">
        <v>13103006</v>
      </c>
      <c r="F2970" t="s">
        <v>1387</v>
      </c>
      <c r="G2970" s="4">
        <v>42728</v>
      </c>
      <c r="H2970" t="s">
        <v>21</v>
      </c>
      <c r="I2970" s="2">
        <v>1265.48</v>
      </c>
      <c r="K2970" s="2">
        <v>1265.48</v>
      </c>
      <c r="L2970" s="3">
        <v>1</v>
      </c>
      <c r="M2970" s="2">
        <v>1265.48</v>
      </c>
      <c r="N2970" s="3">
        <f t="array" ref="N2970">$D$4</f>
        <v>3.55</v>
      </c>
      <c r="O2970" s="2">
        <f t="array" ref="O2970">IF(Tabela_padrão__GM_CONTAS_PAGAR_ABERTOS[[#This Row],[SIGLA_MOEDA]]="US$",Tabela_padrão__GM_CONTAS_PAGAR_ABERTOS[[#This Row],[VALOR_DOCUM]]*$D$4,Tabela_padrão__GM_CONTAS_PAGAR_ABERTOS[[#This Row],[SALDO_CONVERTIDO]])</f>
        <v>1265.48</v>
      </c>
      <c r="P29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0" t="s">
        <v>28</v>
      </c>
      <c r="S2970" s="1">
        <v>42557</v>
      </c>
      <c r="T2970" t="s">
        <v>5719</v>
      </c>
      <c r="U2970" s="3">
        <v>3.9641999999999999</v>
      </c>
      <c r="V2970" s="2">
        <f>Tabela_padrão__GM_CONTAS_PAGAR_ABERTOS[[#This Row],[PTAX DESEMB]]*Tabela_padrão__GM_CONTAS_PAGAR_ABERTOS[[#This Row],[VALOR_DOCUM]]</f>
        <v>5016.6158160000005</v>
      </c>
    </row>
    <row r="2971" spans="1:22" hidden="1" x14ac:dyDescent="0.2">
      <c r="A2971" t="s">
        <v>17</v>
      </c>
      <c r="B2971" t="s">
        <v>330</v>
      </c>
      <c r="C2971" s="1">
        <v>42412</v>
      </c>
      <c r="D2971" t="s">
        <v>466</v>
      </c>
      <c r="E2971">
        <v>13103006</v>
      </c>
      <c r="F2971" t="s">
        <v>1387</v>
      </c>
      <c r="G2971" s="4">
        <v>42879</v>
      </c>
      <c r="H2971" t="s">
        <v>21</v>
      </c>
      <c r="I2971" s="2">
        <v>1265.49</v>
      </c>
      <c r="K2971" s="2">
        <v>1265.49</v>
      </c>
      <c r="L2971" s="3">
        <v>1</v>
      </c>
      <c r="M2971" s="2">
        <v>1265.49</v>
      </c>
      <c r="N2971" s="3">
        <f t="array" ref="N2971">$D$4</f>
        <v>3.55</v>
      </c>
      <c r="O2971" s="2">
        <f t="array" ref="O2971">IF(Tabela_padrão__GM_CONTAS_PAGAR_ABERTOS[[#This Row],[SIGLA_MOEDA]]="US$",Tabela_padrão__GM_CONTAS_PAGAR_ABERTOS[[#This Row],[VALOR_DOCUM]]*$D$4,Tabela_padrão__GM_CONTAS_PAGAR_ABERTOS[[#This Row],[SALDO_CONVERTIDO]])</f>
        <v>1265.49</v>
      </c>
      <c r="P29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1" t="s">
        <v>28</v>
      </c>
      <c r="S2971" s="1">
        <v>42557</v>
      </c>
      <c r="T2971" t="s">
        <v>5720</v>
      </c>
      <c r="U2971" s="3">
        <v>3.9641999999999999</v>
      </c>
      <c r="V2971" s="2">
        <f>Tabela_padrão__GM_CONTAS_PAGAR_ABERTOS[[#This Row],[PTAX DESEMB]]*Tabela_padrão__GM_CONTAS_PAGAR_ABERTOS[[#This Row],[VALOR_DOCUM]]</f>
        <v>5016.6554580000002</v>
      </c>
    </row>
    <row r="2972" spans="1:22" hidden="1" x14ac:dyDescent="0.2">
      <c r="A2972" t="s">
        <v>17</v>
      </c>
      <c r="B2972" t="s">
        <v>330</v>
      </c>
      <c r="C2972" s="1">
        <v>42412</v>
      </c>
      <c r="D2972" t="s">
        <v>466</v>
      </c>
      <c r="E2972">
        <v>13103006</v>
      </c>
      <c r="F2972" t="s">
        <v>1387</v>
      </c>
      <c r="G2972" s="4">
        <v>42940</v>
      </c>
      <c r="H2972" t="s">
        <v>21</v>
      </c>
      <c r="I2972" s="2">
        <v>1265.49</v>
      </c>
      <c r="K2972" s="2">
        <v>1265.49</v>
      </c>
      <c r="L2972" s="3">
        <v>1</v>
      </c>
      <c r="M2972" s="2">
        <v>1265.49</v>
      </c>
      <c r="N2972" s="3">
        <f t="array" ref="N2972">$D$4</f>
        <v>3.55</v>
      </c>
      <c r="O2972" s="2">
        <f t="array" ref="O2972">IF(Tabela_padrão__GM_CONTAS_PAGAR_ABERTOS[[#This Row],[SIGLA_MOEDA]]="US$",Tabela_padrão__GM_CONTAS_PAGAR_ABERTOS[[#This Row],[VALOR_DOCUM]]*$D$4,Tabela_padrão__GM_CONTAS_PAGAR_ABERTOS[[#This Row],[SALDO_CONVERTIDO]])</f>
        <v>1265.49</v>
      </c>
      <c r="P29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2" t="s">
        <v>28</v>
      </c>
      <c r="S2972" s="1">
        <v>42557</v>
      </c>
      <c r="T2972" t="s">
        <v>5721</v>
      </c>
      <c r="U2972" s="3">
        <v>3.9641999999999999</v>
      </c>
      <c r="V2972" s="2">
        <f>Tabela_padrão__GM_CONTAS_PAGAR_ABERTOS[[#This Row],[PTAX DESEMB]]*Tabela_padrão__GM_CONTAS_PAGAR_ABERTOS[[#This Row],[VALOR_DOCUM]]</f>
        <v>5016.6554580000002</v>
      </c>
    </row>
    <row r="2973" spans="1:22" hidden="1" x14ac:dyDescent="0.2">
      <c r="A2973" t="s">
        <v>17</v>
      </c>
      <c r="B2973" t="s">
        <v>323</v>
      </c>
      <c r="C2973" s="1">
        <v>42411</v>
      </c>
      <c r="D2973" t="s">
        <v>1391</v>
      </c>
      <c r="E2973">
        <v>13103006</v>
      </c>
      <c r="F2973" t="s">
        <v>1392</v>
      </c>
      <c r="G2973" s="4">
        <v>42566</v>
      </c>
      <c r="H2973" t="s">
        <v>21</v>
      </c>
      <c r="I2973" s="2">
        <v>8146.25</v>
      </c>
      <c r="K2973" s="2">
        <v>8146.25</v>
      </c>
      <c r="L2973" s="3">
        <v>1</v>
      </c>
      <c r="M2973" s="2">
        <v>8146.25</v>
      </c>
      <c r="N2973" s="3">
        <f t="array" ref="N2973">$D$4</f>
        <v>3.55</v>
      </c>
      <c r="O2973" s="2">
        <f t="array" ref="O2973">IF(Tabela_padrão__GM_CONTAS_PAGAR_ABERTOS[[#This Row],[SIGLA_MOEDA]]="US$",Tabela_padrão__GM_CONTAS_PAGAR_ABERTOS[[#This Row],[VALOR_DOCUM]]*$D$4,Tabela_padrão__GM_CONTAS_PAGAR_ABERTOS[[#This Row],[SALDO_CONVERTIDO]])</f>
        <v>8146.25</v>
      </c>
      <c r="P29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3" t="s">
        <v>28</v>
      </c>
      <c r="R2973" t="s">
        <v>326</v>
      </c>
      <c r="S2973" s="1">
        <v>42557</v>
      </c>
      <c r="T2973" t="s">
        <v>5722</v>
      </c>
      <c r="U2973" s="3">
        <v>3.9411999999999998</v>
      </c>
      <c r="V2973" s="2">
        <f>Tabela_padrão__GM_CONTAS_PAGAR_ABERTOS[[#This Row],[PTAX DESEMB]]*Tabela_padrão__GM_CONTAS_PAGAR_ABERTOS[[#This Row],[VALOR_DOCUM]]</f>
        <v>32106.000499999998</v>
      </c>
    </row>
    <row r="2974" spans="1:22" hidden="1" x14ac:dyDescent="0.2">
      <c r="A2974" t="s">
        <v>17</v>
      </c>
      <c r="B2974" t="s">
        <v>323</v>
      </c>
      <c r="C2974" s="1">
        <v>42411</v>
      </c>
      <c r="D2974" t="s">
        <v>1391</v>
      </c>
      <c r="E2974">
        <v>13103006</v>
      </c>
      <c r="F2974" t="s">
        <v>1392</v>
      </c>
      <c r="G2974" s="4">
        <v>42750</v>
      </c>
      <c r="H2974" t="s">
        <v>21</v>
      </c>
      <c r="I2974" s="2">
        <v>8146.25</v>
      </c>
      <c r="K2974" s="2">
        <v>8146.25</v>
      </c>
      <c r="L2974" s="3">
        <v>1</v>
      </c>
      <c r="M2974" s="2">
        <v>8146.25</v>
      </c>
      <c r="N2974" s="3">
        <f t="array" ref="N2974">$D$4</f>
        <v>3.55</v>
      </c>
      <c r="O2974" s="2">
        <f t="array" ref="O2974">IF(Tabela_padrão__GM_CONTAS_PAGAR_ABERTOS[[#This Row],[SIGLA_MOEDA]]="US$",Tabela_padrão__GM_CONTAS_PAGAR_ABERTOS[[#This Row],[VALOR_DOCUM]]*$D$4,Tabela_padrão__GM_CONTAS_PAGAR_ABERTOS[[#This Row],[SALDO_CONVERTIDO]])</f>
        <v>8146.25</v>
      </c>
      <c r="P29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4" t="s">
        <v>28</v>
      </c>
      <c r="R2974" t="s">
        <v>326</v>
      </c>
      <c r="S2974" s="1">
        <v>42557</v>
      </c>
      <c r="T2974" t="s">
        <v>5723</v>
      </c>
      <c r="U2974" s="3">
        <v>3.9411999999999998</v>
      </c>
      <c r="V2974" s="2">
        <f>Tabela_padrão__GM_CONTAS_PAGAR_ABERTOS[[#This Row],[PTAX DESEMB]]*Tabela_padrão__GM_CONTAS_PAGAR_ABERTOS[[#This Row],[VALOR_DOCUM]]</f>
        <v>32106.000499999998</v>
      </c>
    </row>
    <row r="2975" spans="1:22" hidden="1" x14ac:dyDescent="0.2">
      <c r="A2975" t="s">
        <v>17</v>
      </c>
      <c r="B2975" t="s">
        <v>18</v>
      </c>
      <c r="C2975" s="1">
        <v>42396</v>
      </c>
      <c r="D2975" t="s">
        <v>474</v>
      </c>
      <c r="E2975">
        <v>19105029</v>
      </c>
      <c r="F2975" t="s">
        <v>475</v>
      </c>
      <c r="G2975" s="4">
        <v>42566</v>
      </c>
      <c r="H2975" t="s">
        <v>21</v>
      </c>
      <c r="I2975" s="2">
        <v>39410</v>
      </c>
      <c r="K2975" s="2">
        <v>39410</v>
      </c>
      <c r="L2975" s="3">
        <v>1</v>
      </c>
      <c r="M2975" s="2">
        <v>39410</v>
      </c>
      <c r="N2975" s="3">
        <f t="array" ref="N2975">$D$4</f>
        <v>3.55</v>
      </c>
      <c r="O2975" s="2">
        <f t="array" ref="O2975">IF(Tabela_padrão__GM_CONTAS_PAGAR_ABERTOS[[#This Row],[SIGLA_MOEDA]]="US$",Tabela_padrão__GM_CONTAS_PAGAR_ABERTOS[[#This Row],[VALOR_DOCUM]]*$D$4,Tabela_padrão__GM_CONTAS_PAGAR_ABERTOS[[#This Row],[SALDO_CONVERTIDO]])</f>
        <v>39410</v>
      </c>
      <c r="P29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5" t="s">
        <v>338</v>
      </c>
      <c r="R2975" t="s">
        <v>476</v>
      </c>
      <c r="S2975" s="1">
        <v>42557</v>
      </c>
      <c r="T2975" t="s">
        <v>5724</v>
      </c>
      <c r="U2975" s="3">
        <v>4.0967000000000002</v>
      </c>
      <c r="V2975" s="2">
        <f>Tabela_padrão__GM_CONTAS_PAGAR_ABERTOS[[#This Row],[PTAX DESEMB]]*Tabela_padrão__GM_CONTAS_PAGAR_ABERTOS[[#This Row],[VALOR_DOCUM]]</f>
        <v>161450.94700000001</v>
      </c>
    </row>
    <row r="2976" spans="1:22" hidden="1" x14ac:dyDescent="0.2">
      <c r="A2976" t="s">
        <v>17</v>
      </c>
      <c r="B2976" t="s">
        <v>80</v>
      </c>
      <c r="C2976" s="1">
        <v>42397</v>
      </c>
      <c r="D2976" t="s">
        <v>855</v>
      </c>
      <c r="E2976">
        <v>13101001</v>
      </c>
      <c r="F2976" t="s">
        <v>5725</v>
      </c>
      <c r="G2976" s="4">
        <v>42490</v>
      </c>
      <c r="H2976" t="s">
        <v>21</v>
      </c>
      <c r="I2976" s="2">
        <v>7750</v>
      </c>
      <c r="J2976">
        <v>0</v>
      </c>
      <c r="K2976" s="2">
        <v>7750</v>
      </c>
      <c r="L2976" s="3">
        <v>1</v>
      </c>
      <c r="M2976" s="2">
        <v>7750</v>
      </c>
      <c r="N2976" s="3">
        <f t="array" ref="N2976">$D$4</f>
        <v>3.55</v>
      </c>
      <c r="O2976" s="2">
        <f t="array" ref="O2976">IF(Tabela_padrão__GM_CONTAS_PAGAR_ABERTOS[[#This Row],[SIGLA_MOEDA]]="US$",Tabela_padrão__GM_CONTAS_PAGAR_ABERTOS[[#This Row],[VALOR_DOCUM]]*$D$4,Tabela_padrão__GM_CONTAS_PAGAR_ABERTOS[[#This Row],[SALDO_CONVERTIDO]])</f>
        <v>7750</v>
      </c>
      <c r="P29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6" t="s">
        <v>28</v>
      </c>
      <c r="R2976" t="s">
        <v>480</v>
      </c>
      <c r="S2976" s="1">
        <v>42557</v>
      </c>
      <c r="T2976" t="s">
        <v>5726</v>
      </c>
      <c r="U2976" s="3">
        <v>4.0448000000000004</v>
      </c>
      <c r="V2976" s="2">
        <f>Tabela_padrão__GM_CONTAS_PAGAR_ABERTOS[[#This Row],[PTAX DESEMB]]*Tabela_padrão__GM_CONTAS_PAGAR_ABERTOS[[#This Row],[VALOR_DOCUM]]</f>
        <v>31347.200000000004</v>
      </c>
    </row>
    <row r="2977" spans="1:22" x14ac:dyDescent="0.2">
      <c r="A2977" t="s">
        <v>17</v>
      </c>
      <c r="B2977" t="s">
        <v>18</v>
      </c>
      <c r="C2977" s="1">
        <v>42283</v>
      </c>
      <c r="D2977" t="s">
        <v>263</v>
      </c>
      <c r="E2977">
        <v>19105006</v>
      </c>
      <c r="F2977" t="s">
        <v>372</v>
      </c>
      <c r="G2977" s="4">
        <v>46006</v>
      </c>
      <c r="H2977" t="s">
        <v>66</v>
      </c>
      <c r="I2977" s="2">
        <v>500000</v>
      </c>
      <c r="K2977" s="2">
        <v>500000</v>
      </c>
      <c r="L2977" s="3">
        <v>3.2904</v>
      </c>
      <c r="M2977" s="2">
        <v>1645200</v>
      </c>
      <c r="N2977" s="3">
        <f t="array" ref="N2977">$D$4</f>
        <v>3.55</v>
      </c>
      <c r="O2977" s="2">
        <f t="array" ref="O2977">IF(Tabela_padrão__GM_CONTAS_PAGAR_ABERTOS[[#This Row],[SIGLA_MOEDA]]="US$",Tabela_padrão__GM_CONTAS_PAGAR_ABERTOS[[#This Row],[VALOR_DOCUM]]*$D$4,Tabela_padrão__GM_CONTAS_PAGAR_ABERTOS[[#This Row],[SALDO_CONVERTIDO]])</f>
        <v>1775000</v>
      </c>
      <c r="P2977" s="5">
        <f>(Tabela_padrão__GM_CONTAS_PAGAR_ABERTOS[[#This Row],[Saldo Projetado]]-Tabela_padrão__GM_CONTAS_PAGAR_ABERTOS[[#This Row],[SALDO_CONVERTIDO]])/Tabela_padrão__GM_CONTAS_PAGAR_ABERTOS[[#This Row],[Saldo Projetado]]</f>
        <v>7.3126760563380286E-2</v>
      </c>
      <c r="Q2977" t="s">
        <v>265</v>
      </c>
      <c r="R2977" t="s">
        <v>373</v>
      </c>
      <c r="S2977" s="1">
        <v>42557</v>
      </c>
      <c r="T2977" t="s">
        <v>5693</v>
      </c>
      <c r="U2977" s="3">
        <v>3.9140999999999999</v>
      </c>
      <c r="V2977" s="2">
        <f>Tabela_padrão__GM_CONTAS_PAGAR_ABERTOS[[#This Row],[PTAX DESEMB]]*Tabela_padrão__GM_CONTAS_PAGAR_ABERTOS[[#This Row],[VALOR_DOCUM]]</f>
        <v>1957050</v>
      </c>
    </row>
    <row r="2978" spans="1:22" hidden="1" x14ac:dyDescent="0.2">
      <c r="A2978" t="s">
        <v>17</v>
      </c>
      <c r="B2978" t="s">
        <v>18</v>
      </c>
      <c r="C2978" s="1">
        <v>42434</v>
      </c>
      <c r="D2978" t="s">
        <v>1397</v>
      </c>
      <c r="E2978">
        <v>13130017</v>
      </c>
      <c r="F2978" t="s">
        <v>1398</v>
      </c>
      <c r="G2978" s="4">
        <v>42587</v>
      </c>
      <c r="H2978" t="s">
        <v>21</v>
      </c>
      <c r="I2978" s="2">
        <v>4655.8</v>
      </c>
      <c r="K2978" s="2">
        <v>4655.8</v>
      </c>
      <c r="L2978" s="3">
        <v>1</v>
      </c>
      <c r="M2978" s="2">
        <v>4655.8</v>
      </c>
      <c r="N2978" s="3">
        <f t="array" ref="N2978">$D$4</f>
        <v>3.55</v>
      </c>
      <c r="O2978" s="2">
        <f t="array" ref="O2978">IF(Tabela_padrão__GM_CONTAS_PAGAR_ABERTOS[[#This Row],[SIGLA_MOEDA]]="US$",Tabela_padrão__GM_CONTAS_PAGAR_ABERTOS[[#This Row],[VALOR_DOCUM]]*$D$4,Tabela_padrão__GM_CONTAS_PAGAR_ABERTOS[[#This Row],[SALDO_CONVERTIDO]])</f>
        <v>4655.8</v>
      </c>
      <c r="P29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8" t="s">
        <v>458</v>
      </c>
      <c r="R2978" t="s">
        <v>1399</v>
      </c>
      <c r="S2978" s="1">
        <v>42557</v>
      </c>
      <c r="T2978" t="s">
        <v>5729</v>
      </c>
      <c r="U2978" s="3">
        <v>3.7187999999999999</v>
      </c>
      <c r="V2978" s="2">
        <f>Tabela_padrão__GM_CONTAS_PAGAR_ABERTOS[[#This Row],[PTAX DESEMB]]*Tabela_padrão__GM_CONTAS_PAGAR_ABERTOS[[#This Row],[VALOR_DOCUM]]</f>
        <v>17313.98904</v>
      </c>
    </row>
    <row r="2979" spans="1:22" hidden="1" x14ac:dyDescent="0.2">
      <c r="A2979" t="s">
        <v>17</v>
      </c>
      <c r="B2979" t="s">
        <v>18</v>
      </c>
      <c r="C2979" s="1">
        <v>42434</v>
      </c>
      <c r="D2979" t="s">
        <v>1397</v>
      </c>
      <c r="E2979">
        <v>13130017</v>
      </c>
      <c r="F2979" t="s">
        <v>1398</v>
      </c>
      <c r="G2979" s="4">
        <v>42709</v>
      </c>
      <c r="H2979" t="s">
        <v>21</v>
      </c>
      <c r="I2979" s="2">
        <v>4655.8</v>
      </c>
      <c r="K2979" s="2">
        <v>4655.8</v>
      </c>
      <c r="L2979" s="3">
        <v>1</v>
      </c>
      <c r="M2979" s="2">
        <v>4655.8</v>
      </c>
      <c r="N2979" s="3">
        <f t="array" ref="N2979">$D$4</f>
        <v>3.55</v>
      </c>
      <c r="O2979" s="2">
        <f t="array" ref="O2979">IF(Tabela_padrão__GM_CONTAS_PAGAR_ABERTOS[[#This Row],[SIGLA_MOEDA]]="US$",Tabela_padrão__GM_CONTAS_PAGAR_ABERTOS[[#This Row],[VALOR_DOCUM]]*$D$4,Tabela_padrão__GM_CONTAS_PAGAR_ABERTOS[[#This Row],[SALDO_CONVERTIDO]])</f>
        <v>4655.8</v>
      </c>
      <c r="P29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79" t="s">
        <v>458</v>
      </c>
      <c r="R2979" t="s">
        <v>1399</v>
      </c>
      <c r="S2979" s="1">
        <v>42557</v>
      </c>
      <c r="T2979" t="s">
        <v>5730</v>
      </c>
      <c r="U2979" s="3">
        <v>3.7187999999999999</v>
      </c>
      <c r="V2979" s="2">
        <f>Tabela_padrão__GM_CONTAS_PAGAR_ABERTOS[[#This Row],[PTAX DESEMB]]*Tabela_padrão__GM_CONTAS_PAGAR_ABERTOS[[#This Row],[VALOR_DOCUM]]</f>
        <v>17313.98904</v>
      </c>
    </row>
    <row r="2980" spans="1:22" hidden="1" x14ac:dyDescent="0.2">
      <c r="A2980" t="s">
        <v>17</v>
      </c>
      <c r="B2980" t="s">
        <v>18</v>
      </c>
      <c r="C2980" s="1">
        <v>42434</v>
      </c>
      <c r="D2980" t="s">
        <v>1397</v>
      </c>
      <c r="E2980">
        <v>13130017</v>
      </c>
      <c r="F2980" t="s">
        <v>1398</v>
      </c>
      <c r="G2980" s="4">
        <v>42740</v>
      </c>
      <c r="H2980" t="s">
        <v>21</v>
      </c>
      <c r="I2980" s="2">
        <v>4655.8</v>
      </c>
      <c r="K2980" s="2">
        <v>4655.8</v>
      </c>
      <c r="L2980" s="3">
        <v>1</v>
      </c>
      <c r="M2980" s="2">
        <v>4655.8</v>
      </c>
      <c r="N2980" s="3">
        <f t="array" ref="N2980">$D$4</f>
        <v>3.55</v>
      </c>
      <c r="O2980" s="2">
        <f t="array" ref="O2980">IF(Tabela_padrão__GM_CONTAS_PAGAR_ABERTOS[[#This Row],[SIGLA_MOEDA]]="US$",Tabela_padrão__GM_CONTAS_PAGAR_ABERTOS[[#This Row],[VALOR_DOCUM]]*$D$4,Tabela_padrão__GM_CONTAS_PAGAR_ABERTOS[[#This Row],[SALDO_CONVERTIDO]])</f>
        <v>4655.8</v>
      </c>
      <c r="P29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0" t="s">
        <v>458</v>
      </c>
      <c r="R2980" t="s">
        <v>1399</v>
      </c>
      <c r="S2980" s="1">
        <v>42557</v>
      </c>
      <c r="T2980" t="s">
        <v>5731</v>
      </c>
      <c r="U2980" s="3">
        <v>3.7187999999999999</v>
      </c>
      <c r="V2980" s="2">
        <f>Tabela_padrão__GM_CONTAS_PAGAR_ABERTOS[[#This Row],[PTAX DESEMB]]*Tabela_padrão__GM_CONTAS_PAGAR_ABERTOS[[#This Row],[VALOR_DOCUM]]</f>
        <v>17313.98904</v>
      </c>
    </row>
    <row r="2981" spans="1:22" hidden="1" x14ac:dyDescent="0.2">
      <c r="A2981" t="s">
        <v>17</v>
      </c>
      <c r="B2981" t="s">
        <v>330</v>
      </c>
      <c r="C2981" s="1">
        <v>42401</v>
      </c>
      <c r="D2981" t="s">
        <v>466</v>
      </c>
      <c r="E2981">
        <v>13103006</v>
      </c>
      <c r="F2981" t="s">
        <v>467</v>
      </c>
      <c r="G2981" s="4">
        <v>42759</v>
      </c>
      <c r="H2981" t="s">
        <v>21</v>
      </c>
      <c r="I2981" s="2">
        <v>2574.52</v>
      </c>
      <c r="K2981" s="2">
        <v>2574.52</v>
      </c>
      <c r="L2981" s="3">
        <v>1</v>
      </c>
      <c r="M2981" s="2">
        <v>2574.52</v>
      </c>
      <c r="N2981" s="3">
        <f t="array" ref="N2981">$D$4</f>
        <v>3.55</v>
      </c>
      <c r="O2981" s="2">
        <f t="array" ref="O2981">IF(Tabela_padrão__GM_CONTAS_PAGAR_ABERTOS[[#This Row],[SIGLA_MOEDA]]="US$",Tabela_padrão__GM_CONTAS_PAGAR_ABERTOS[[#This Row],[VALOR_DOCUM]]*$D$4,Tabela_padrão__GM_CONTAS_PAGAR_ABERTOS[[#This Row],[SALDO_CONVERTIDO]])</f>
        <v>2574.52</v>
      </c>
      <c r="P29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1" t="s">
        <v>28</v>
      </c>
      <c r="S2981" s="1">
        <v>42557</v>
      </c>
      <c r="T2981" t="s">
        <v>5732</v>
      </c>
      <c r="U2981" s="3">
        <v>4.0427999999999997</v>
      </c>
      <c r="V2981" s="2">
        <f>Tabela_padrão__GM_CONTAS_PAGAR_ABERTOS[[#This Row],[PTAX DESEMB]]*Tabela_padrão__GM_CONTAS_PAGAR_ABERTOS[[#This Row],[VALOR_DOCUM]]</f>
        <v>10408.269456</v>
      </c>
    </row>
    <row r="2982" spans="1:22" hidden="1" x14ac:dyDescent="0.2">
      <c r="A2982" t="s">
        <v>285</v>
      </c>
      <c r="B2982" t="s">
        <v>18</v>
      </c>
      <c r="C2982" s="1">
        <v>42415</v>
      </c>
      <c r="D2982" t="s">
        <v>474</v>
      </c>
      <c r="E2982">
        <v>15101003</v>
      </c>
      <c r="F2982" t="s">
        <v>27</v>
      </c>
      <c r="G2982" s="4">
        <v>42566</v>
      </c>
      <c r="H2982" t="s">
        <v>21</v>
      </c>
      <c r="I2982" s="2">
        <v>39410</v>
      </c>
      <c r="K2982" s="2">
        <v>39410</v>
      </c>
      <c r="L2982" s="3">
        <v>1</v>
      </c>
      <c r="M2982" s="2">
        <v>39410</v>
      </c>
      <c r="N2982" s="3">
        <f t="array" ref="N2982">$D$4</f>
        <v>3.55</v>
      </c>
      <c r="O2982" s="2">
        <f t="array" ref="O2982">IF(Tabela_padrão__GM_CONTAS_PAGAR_ABERTOS[[#This Row],[SIGLA_MOEDA]]="US$",Tabela_padrão__GM_CONTAS_PAGAR_ABERTOS[[#This Row],[VALOR_DOCUM]]*$D$4,Tabela_padrão__GM_CONTAS_PAGAR_ABERTOS[[#This Row],[SALDO_CONVERTIDO]])</f>
        <v>39410</v>
      </c>
      <c r="P29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2" t="s">
        <v>494</v>
      </c>
      <c r="R2982" t="s">
        <v>476</v>
      </c>
      <c r="S2982" s="1">
        <v>42557</v>
      </c>
      <c r="T2982" t="s">
        <v>5733</v>
      </c>
      <c r="U2982" s="3">
        <v>3.9891000000000001</v>
      </c>
      <c r="V2982" s="2">
        <f>Tabela_padrão__GM_CONTAS_PAGAR_ABERTOS[[#This Row],[PTAX DESEMB]]*Tabela_padrão__GM_CONTAS_PAGAR_ABERTOS[[#This Row],[VALOR_DOCUM]]</f>
        <v>157210.43100000001</v>
      </c>
    </row>
    <row r="2983" spans="1:22" hidden="1" x14ac:dyDescent="0.2">
      <c r="A2983" t="s">
        <v>285</v>
      </c>
      <c r="B2983" t="s">
        <v>18</v>
      </c>
      <c r="C2983" s="1">
        <v>42415</v>
      </c>
      <c r="D2983" t="s">
        <v>474</v>
      </c>
      <c r="E2983">
        <v>15101003</v>
      </c>
      <c r="F2983" t="s">
        <v>27</v>
      </c>
      <c r="G2983" s="4">
        <v>42628</v>
      </c>
      <c r="H2983" t="s">
        <v>21</v>
      </c>
      <c r="I2983" s="2">
        <v>39410</v>
      </c>
      <c r="K2983" s="2">
        <v>39410</v>
      </c>
      <c r="L2983" s="3">
        <v>1</v>
      </c>
      <c r="M2983" s="2">
        <v>39410</v>
      </c>
      <c r="N2983" s="3">
        <f t="array" ref="N2983">$D$4</f>
        <v>3.55</v>
      </c>
      <c r="O2983" s="2">
        <f t="array" ref="O2983">IF(Tabela_padrão__GM_CONTAS_PAGAR_ABERTOS[[#This Row],[SIGLA_MOEDA]]="US$",Tabela_padrão__GM_CONTAS_PAGAR_ABERTOS[[#This Row],[VALOR_DOCUM]]*$D$4,Tabela_padrão__GM_CONTAS_PAGAR_ABERTOS[[#This Row],[SALDO_CONVERTIDO]])</f>
        <v>39410</v>
      </c>
      <c r="P29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3" t="s">
        <v>494</v>
      </c>
      <c r="R2983" t="s">
        <v>476</v>
      </c>
      <c r="S2983" s="1">
        <v>42557</v>
      </c>
      <c r="T2983" t="s">
        <v>5734</v>
      </c>
      <c r="U2983" s="3">
        <v>3.9891000000000001</v>
      </c>
      <c r="V2983" s="2">
        <f>Tabela_padrão__GM_CONTAS_PAGAR_ABERTOS[[#This Row],[PTAX DESEMB]]*Tabela_padrão__GM_CONTAS_PAGAR_ABERTOS[[#This Row],[VALOR_DOCUM]]</f>
        <v>157210.43100000001</v>
      </c>
    </row>
    <row r="2984" spans="1:22" hidden="1" x14ac:dyDescent="0.2">
      <c r="A2984" t="s">
        <v>17</v>
      </c>
      <c r="B2984" t="s">
        <v>25</v>
      </c>
      <c r="C2984" s="1">
        <v>42443</v>
      </c>
      <c r="D2984" t="s">
        <v>400</v>
      </c>
      <c r="E2984">
        <v>13101001</v>
      </c>
      <c r="F2984" t="s">
        <v>5735</v>
      </c>
      <c r="G2984" s="4">
        <v>42643</v>
      </c>
      <c r="H2984" t="s">
        <v>66</v>
      </c>
      <c r="I2984" s="2">
        <v>25200</v>
      </c>
      <c r="J2984">
        <v>0</v>
      </c>
      <c r="K2984" s="2">
        <v>25200</v>
      </c>
      <c r="L2984" s="3">
        <v>3.2904</v>
      </c>
      <c r="M2984" s="2">
        <v>82918.080000000002</v>
      </c>
      <c r="N2984" s="3">
        <f t="array" ref="N2984">$D$4</f>
        <v>3.55</v>
      </c>
      <c r="O2984" s="2">
        <f t="array" ref="O2984">IF(Tabela_padrão__GM_CONTAS_PAGAR_ABERTOS[[#This Row],[SIGLA_MOEDA]]="US$",Tabela_padrão__GM_CONTAS_PAGAR_ABERTOS[[#This Row],[VALOR_DOCUM]]*$D$4,Tabela_padrão__GM_CONTAS_PAGAR_ABERTOS[[#This Row],[SALDO_CONVERTIDO]])</f>
        <v>89460</v>
      </c>
      <c r="P2984" s="5">
        <f>(Tabela_padrão__GM_CONTAS_PAGAR_ABERTOS[[#This Row],[Saldo Projetado]]-Tabela_padrão__GM_CONTAS_PAGAR_ABERTOS[[#This Row],[SALDO_CONVERTIDO]])/Tabela_padrão__GM_CONTAS_PAGAR_ABERTOS[[#This Row],[Saldo Projetado]]</f>
        <v>7.3126760563380258E-2</v>
      </c>
      <c r="Q2984" t="s">
        <v>28</v>
      </c>
      <c r="R2984" t="s">
        <v>492</v>
      </c>
      <c r="S2984" s="1">
        <v>42557</v>
      </c>
      <c r="T2984" t="s">
        <v>5736</v>
      </c>
      <c r="U2984" s="3">
        <v>3.6271</v>
      </c>
      <c r="V2984" s="2">
        <f>Tabela_padrão__GM_CONTAS_PAGAR_ABERTOS[[#This Row],[PTAX DESEMB]]*Tabela_padrão__GM_CONTAS_PAGAR_ABERTOS[[#This Row],[VALOR_DOCUM]]</f>
        <v>91402.92</v>
      </c>
    </row>
    <row r="2985" spans="1:22" hidden="1" x14ac:dyDescent="0.2">
      <c r="A2985" t="s">
        <v>285</v>
      </c>
      <c r="B2985" t="s">
        <v>18</v>
      </c>
      <c r="C2985" s="1">
        <v>42439</v>
      </c>
      <c r="D2985" t="s">
        <v>203</v>
      </c>
      <c r="E2985">
        <v>19105018</v>
      </c>
      <c r="F2985" t="s">
        <v>513</v>
      </c>
      <c r="G2985" s="4">
        <v>42865</v>
      </c>
      <c r="H2985" t="s">
        <v>21</v>
      </c>
      <c r="I2985" s="2">
        <v>45808.77</v>
      </c>
      <c r="K2985" s="2">
        <v>45808.77</v>
      </c>
      <c r="L2985" s="3">
        <v>1</v>
      </c>
      <c r="M2985" s="2">
        <v>45808.77</v>
      </c>
      <c r="N2985" s="3">
        <f t="array" ref="N2985">$D$4</f>
        <v>3.55</v>
      </c>
      <c r="O2985" s="2">
        <f t="array" ref="O2985">IF(Tabela_padrão__GM_CONTAS_PAGAR_ABERTOS[[#This Row],[SIGLA_MOEDA]]="US$",Tabela_padrão__GM_CONTAS_PAGAR_ABERTOS[[#This Row],[VALOR_DOCUM]]*$D$4,Tabela_padrão__GM_CONTAS_PAGAR_ABERTOS[[#This Row],[SALDO_CONVERTIDO]])</f>
        <v>45808.77</v>
      </c>
      <c r="P29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5" t="s">
        <v>514</v>
      </c>
      <c r="R2985" t="s">
        <v>515</v>
      </c>
      <c r="S2985" s="1">
        <v>42557</v>
      </c>
      <c r="T2985" t="s">
        <v>5737</v>
      </c>
      <c r="U2985" s="3">
        <v>3.7037</v>
      </c>
      <c r="V2985" s="2">
        <f>Tabela_padrão__GM_CONTAS_PAGAR_ABERTOS[[#This Row],[PTAX DESEMB]]*Tabela_padrão__GM_CONTAS_PAGAR_ABERTOS[[#This Row],[VALOR_DOCUM]]</f>
        <v>169661.94144899998</v>
      </c>
    </row>
    <row r="2986" spans="1:22" hidden="1" x14ac:dyDescent="0.2">
      <c r="A2986" t="s">
        <v>285</v>
      </c>
      <c r="B2986" t="s">
        <v>18</v>
      </c>
      <c r="C2986" s="1">
        <v>42439</v>
      </c>
      <c r="D2986" t="s">
        <v>203</v>
      </c>
      <c r="E2986">
        <v>19105018</v>
      </c>
      <c r="F2986" t="s">
        <v>513</v>
      </c>
      <c r="G2986" s="4">
        <v>43143</v>
      </c>
      <c r="H2986" t="s">
        <v>21</v>
      </c>
      <c r="I2986" s="2">
        <v>45808.88</v>
      </c>
      <c r="K2986" s="2">
        <v>45808.88</v>
      </c>
      <c r="L2986" s="3">
        <v>1</v>
      </c>
      <c r="M2986" s="2">
        <v>45808.88</v>
      </c>
      <c r="N2986" s="3">
        <f t="array" ref="N2986">$D$4</f>
        <v>3.55</v>
      </c>
      <c r="O2986" s="2">
        <f t="array" ref="O2986">IF(Tabela_padrão__GM_CONTAS_PAGAR_ABERTOS[[#This Row],[SIGLA_MOEDA]]="US$",Tabela_padrão__GM_CONTAS_PAGAR_ABERTOS[[#This Row],[VALOR_DOCUM]]*$D$4,Tabela_padrão__GM_CONTAS_PAGAR_ABERTOS[[#This Row],[SALDO_CONVERTIDO]])</f>
        <v>45808.88</v>
      </c>
      <c r="P29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6" t="s">
        <v>514</v>
      </c>
      <c r="R2986" t="s">
        <v>515</v>
      </c>
      <c r="S2986" s="1">
        <v>42557</v>
      </c>
      <c r="T2986" t="s">
        <v>5738</v>
      </c>
      <c r="U2986" s="3">
        <v>3.7037</v>
      </c>
      <c r="V2986" s="2">
        <f>Tabela_padrão__GM_CONTAS_PAGAR_ABERTOS[[#This Row],[PTAX DESEMB]]*Tabela_padrão__GM_CONTAS_PAGAR_ABERTOS[[#This Row],[VALOR_DOCUM]]</f>
        <v>169662.348856</v>
      </c>
    </row>
    <row r="2987" spans="1:22" hidden="1" x14ac:dyDescent="0.2">
      <c r="A2987" t="s">
        <v>17</v>
      </c>
      <c r="B2987" t="s">
        <v>160</v>
      </c>
      <c r="C2987" s="1">
        <v>42472</v>
      </c>
      <c r="D2987" t="s">
        <v>725</v>
      </c>
      <c r="E2987">
        <v>13115016</v>
      </c>
      <c r="F2987" t="s">
        <v>5739</v>
      </c>
      <c r="G2987" s="4">
        <v>42565</v>
      </c>
      <c r="H2987" t="s">
        <v>21</v>
      </c>
      <c r="I2987" s="2">
        <v>4533.33</v>
      </c>
      <c r="K2987" s="2">
        <v>4533.33</v>
      </c>
      <c r="L2987" s="3">
        <v>1</v>
      </c>
      <c r="M2987" s="2">
        <v>4533.33</v>
      </c>
      <c r="N2987" s="3">
        <f t="array" ref="N2987">$D$4</f>
        <v>3.55</v>
      </c>
      <c r="O2987" s="2">
        <f t="array" ref="O2987">IF(Tabela_padrão__GM_CONTAS_PAGAR_ABERTOS[[#This Row],[SIGLA_MOEDA]]="US$",Tabela_padrão__GM_CONTAS_PAGAR_ABERTOS[[#This Row],[VALOR_DOCUM]]*$D$4,Tabela_padrão__GM_CONTAS_PAGAR_ABERTOS[[#This Row],[SALDO_CONVERTIDO]])</f>
        <v>4533.33</v>
      </c>
      <c r="P29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7" t="s">
        <v>28</v>
      </c>
      <c r="R2987" t="s">
        <v>5740</v>
      </c>
      <c r="S2987" s="1">
        <v>42557</v>
      </c>
      <c r="T2987" t="s">
        <v>5741</v>
      </c>
      <c r="U2987" s="3">
        <v>3.5284</v>
      </c>
      <c r="V2987" s="2">
        <f>Tabela_padrão__GM_CONTAS_PAGAR_ABERTOS[[#This Row],[PTAX DESEMB]]*Tabela_padrão__GM_CONTAS_PAGAR_ABERTOS[[#This Row],[VALOR_DOCUM]]</f>
        <v>15995.401571999999</v>
      </c>
    </row>
    <row r="2988" spans="1:22" hidden="1" x14ac:dyDescent="0.2">
      <c r="A2988" t="s">
        <v>285</v>
      </c>
      <c r="B2988" t="s">
        <v>18</v>
      </c>
      <c r="C2988" s="1">
        <v>42466</v>
      </c>
      <c r="D2988" t="s">
        <v>474</v>
      </c>
      <c r="E2988">
        <v>15101003</v>
      </c>
      <c r="F2988" t="s">
        <v>5742</v>
      </c>
      <c r="G2988" s="4">
        <v>42474</v>
      </c>
      <c r="H2988" t="s">
        <v>21</v>
      </c>
      <c r="I2988" s="2">
        <v>3038.68</v>
      </c>
      <c r="J2988">
        <v>0</v>
      </c>
      <c r="K2988" s="2">
        <v>3038.68</v>
      </c>
      <c r="L2988" s="3">
        <v>1</v>
      </c>
      <c r="M2988" s="2">
        <v>3038.68</v>
      </c>
      <c r="N2988" s="3">
        <f t="array" ref="N2988">$D$4</f>
        <v>3.55</v>
      </c>
      <c r="O2988" s="2">
        <f t="array" ref="O2988">IF(Tabela_padrão__GM_CONTAS_PAGAR_ABERTOS[[#This Row],[SIGLA_MOEDA]]="US$",Tabela_padrão__GM_CONTAS_PAGAR_ABERTOS[[#This Row],[VALOR_DOCUM]]*$D$4,Tabela_padrão__GM_CONTAS_PAGAR_ABERTOS[[#This Row],[SALDO_CONVERTIDO]])</f>
        <v>3038.68</v>
      </c>
      <c r="P29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8" t="s">
        <v>28</v>
      </c>
      <c r="R2988" t="s">
        <v>5743</v>
      </c>
      <c r="S2988" s="1">
        <v>42557</v>
      </c>
      <c r="T2988" t="s">
        <v>5744</v>
      </c>
      <c r="U2988" s="3">
        <v>3.6581000000000001</v>
      </c>
      <c r="V2988" s="2">
        <f>Tabela_padrão__GM_CONTAS_PAGAR_ABERTOS[[#This Row],[PTAX DESEMB]]*Tabela_padrão__GM_CONTAS_PAGAR_ABERTOS[[#This Row],[VALOR_DOCUM]]</f>
        <v>11115.795308000001</v>
      </c>
    </row>
    <row r="2989" spans="1:22" hidden="1" x14ac:dyDescent="0.2">
      <c r="A2989" t="s">
        <v>17</v>
      </c>
      <c r="B2989" t="s">
        <v>18</v>
      </c>
      <c r="C2989" s="1">
        <v>42466</v>
      </c>
      <c r="D2989" t="s">
        <v>203</v>
      </c>
      <c r="E2989">
        <v>19105029</v>
      </c>
      <c r="F2989" t="s">
        <v>526</v>
      </c>
      <c r="G2989" s="4">
        <v>44418</v>
      </c>
      <c r="H2989" t="s">
        <v>21</v>
      </c>
      <c r="I2989" s="2">
        <v>27801.58</v>
      </c>
      <c r="K2989" s="2">
        <v>27801.58</v>
      </c>
      <c r="L2989" s="3">
        <v>1</v>
      </c>
      <c r="M2989" s="2">
        <v>27801.58</v>
      </c>
      <c r="N2989" s="3">
        <f t="array" ref="N2989">$D$4</f>
        <v>3.55</v>
      </c>
      <c r="O2989" s="2">
        <f t="array" ref="O2989">IF(Tabela_padrão__GM_CONTAS_PAGAR_ABERTOS[[#This Row],[SIGLA_MOEDA]]="US$",Tabela_padrão__GM_CONTAS_PAGAR_ABERTOS[[#This Row],[VALOR_DOCUM]]*$D$4,Tabela_padrão__GM_CONTAS_PAGAR_ABERTOS[[#This Row],[SALDO_CONVERTIDO]])</f>
        <v>27801.58</v>
      </c>
      <c r="P29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89" t="s">
        <v>527</v>
      </c>
      <c r="R2989" t="s">
        <v>528</v>
      </c>
      <c r="S2989" s="1">
        <v>42557</v>
      </c>
      <c r="T2989" t="s">
        <v>5745</v>
      </c>
      <c r="U2989" s="3">
        <v>3.6581000000000001</v>
      </c>
      <c r="V2989" s="2">
        <f>Tabela_padrão__GM_CONTAS_PAGAR_ABERTOS[[#This Row],[PTAX DESEMB]]*Tabela_padrão__GM_CONTAS_PAGAR_ABERTOS[[#This Row],[VALOR_DOCUM]]</f>
        <v>101700.95979800001</v>
      </c>
    </row>
    <row r="2990" spans="1:22" hidden="1" x14ac:dyDescent="0.2">
      <c r="A2990" t="s">
        <v>17</v>
      </c>
      <c r="B2990" t="s">
        <v>18</v>
      </c>
      <c r="C2990" s="1">
        <v>42466</v>
      </c>
      <c r="D2990" t="s">
        <v>203</v>
      </c>
      <c r="E2990">
        <v>19105029</v>
      </c>
      <c r="F2990" t="s">
        <v>526</v>
      </c>
      <c r="G2990" s="4">
        <v>44479</v>
      </c>
      <c r="H2990" t="s">
        <v>21</v>
      </c>
      <c r="I2990" s="2">
        <v>27801.58</v>
      </c>
      <c r="K2990" s="2">
        <v>27801.58</v>
      </c>
      <c r="L2990" s="3">
        <v>1</v>
      </c>
      <c r="M2990" s="2">
        <v>27801.58</v>
      </c>
      <c r="N2990" s="3">
        <f t="array" ref="N2990">$D$4</f>
        <v>3.55</v>
      </c>
      <c r="O2990" s="2">
        <f t="array" ref="O2990">IF(Tabela_padrão__GM_CONTAS_PAGAR_ABERTOS[[#This Row],[SIGLA_MOEDA]]="US$",Tabela_padrão__GM_CONTAS_PAGAR_ABERTOS[[#This Row],[VALOR_DOCUM]]*$D$4,Tabela_padrão__GM_CONTAS_PAGAR_ABERTOS[[#This Row],[SALDO_CONVERTIDO]])</f>
        <v>27801.58</v>
      </c>
      <c r="P29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0" t="s">
        <v>527</v>
      </c>
      <c r="R2990" t="s">
        <v>528</v>
      </c>
      <c r="S2990" s="1">
        <v>42557</v>
      </c>
      <c r="T2990" t="s">
        <v>5746</v>
      </c>
      <c r="U2990" s="3">
        <v>3.6581000000000001</v>
      </c>
      <c r="V2990" s="2">
        <f>Tabela_padrão__GM_CONTAS_PAGAR_ABERTOS[[#This Row],[PTAX DESEMB]]*Tabela_padrão__GM_CONTAS_PAGAR_ABERTOS[[#This Row],[VALOR_DOCUM]]</f>
        <v>101700.95979800001</v>
      </c>
    </row>
    <row r="2991" spans="1:22" hidden="1" x14ac:dyDescent="0.2">
      <c r="A2991" t="s">
        <v>17</v>
      </c>
      <c r="B2991" t="s">
        <v>18</v>
      </c>
      <c r="C2991" s="1">
        <v>42466</v>
      </c>
      <c r="D2991" t="s">
        <v>203</v>
      </c>
      <c r="E2991">
        <v>19105029</v>
      </c>
      <c r="F2991" t="s">
        <v>526</v>
      </c>
      <c r="G2991" s="4">
        <v>44936</v>
      </c>
      <c r="H2991" t="s">
        <v>21</v>
      </c>
      <c r="I2991" s="2">
        <v>27801.58</v>
      </c>
      <c r="K2991" s="2">
        <v>27801.58</v>
      </c>
      <c r="L2991" s="3">
        <v>1</v>
      </c>
      <c r="M2991" s="2">
        <v>27801.58</v>
      </c>
      <c r="N2991" s="3">
        <f t="array" ref="N2991">$D$4</f>
        <v>3.55</v>
      </c>
      <c r="O2991" s="2">
        <f t="array" ref="O2991">IF(Tabela_padrão__GM_CONTAS_PAGAR_ABERTOS[[#This Row],[SIGLA_MOEDA]]="US$",Tabela_padrão__GM_CONTAS_PAGAR_ABERTOS[[#This Row],[VALOR_DOCUM]]*$D$4,Tabela_padrão__GM_CONTAS_PAGAR_ABERTOS[[#This Row],[SALDO_CONVERTIDO]])</f>
        <v>27801.58</v>
      </c>
      <c r="P29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1" t="s">
        <v>527</v>
      </c>
      <c r="R2991" t="s">
        <v>528</v>
      </c>
      <c r="S2991" s="1">
        <v>42557</v>
      </c>
      <c r="T2991" t="s">
        <v>5747</v>
      </c>
      <c r="U2991" s="3">
        <v>3.6581000000000001</v>
      </c>
      <c r="V2991" s="2">
        <f>Tabela_padrão__GM_CONTAS_PAGAR_ABERTOS[[#This Row],[PTAX DESEMB]]*Tabela_padrão__GM_CONTAS_PAGAR_ABERTOS[[#This Row],[VALOR_DOCUM]]</f>
        <v>101700.95979800001</v>
      </c>
    </row>
    <row r="2992" spans="1:22" hidden="1" x14ac:dyDescent="0.2">
      <c r="A2992" t="s">
        <v>17</v>
      </c>
      <c r="B2992" t="s">
        <v>18</v>
      </c>
      <c r="C2992" s="1">
        <v>42466</v>
      </c>
      <c r="D2992" t="s">
        <v>203</v>
      </c>
      <c r="E2992">
        <v>19105029</v>
      </c>
      <c r="F2992" t="s">
        <v>526</v>
      </c>
      <c r="G2992" s="4">
        <v>45606</v>
      </c>
      <c r="H2992" t="s">
        <v>21</v>
      </c>
      <c r="I2992" s="2">
        <v>27801.58</v>
      </c>
      <c r="K2992" s="2">
        <v>27801.58</v>
      </c>
      <c r="L2992" s="3">
        <v>1</v>
      </c>
      <c r="M2992" s="2">
        <v>27801.58</v>
      </c>
      <c r="N2992" s="3">
        <f t="array" ref="N2992">$D$4</f>
        <v>3.55</v>
      </c>
      <c r="O2992" s="2">
        <f t="array" ref="O2992">IF(Tabela_padrão__GM_CONTAS_PAGAR_ABERTOS[[#This Row],[SIGLA_MOEDA]]="US$",Tabela_padrão__GM_CONTAS_PAGAR_ABERTOS[[#This Row],[VALOR_DOCUM]]*$D$4,Tabela_padrão__GM_CONTAS_PAGAR_ABERTOS[[#This Row],[SALDO_CONVERTIDO]])</f>
        <v>27801.58</v>
      </c>
      <c r="P29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2" t="s">
        <v>527</v>
      </c>
      <c r="R2992" t="s">
        <v>528</v>
      </c>
      <c r="S2992" s="1">
        <v>42557</v>
      </c>
      <c r="T2992" t="s">
        <v>5748</v>
      </c>
      <c r="U2992" s="3">
        <v>3.6581000000000001</v>
      </c>
      <c r="V2992" s="2">
        <f>Tabela_padrão__GM_CONTAS_PAGAR_ABERTOS[[#This Row],[PTAX DESEMB]]*Tabela_padrão__GM_CONTAS_PAGAR_ABERTOS[[#This Row],[VALOR_DOCUM]]</f>
        <v>101700.95979800001</v>
      </c>
    </row>
    <row r="2993" spans="1:22" hidden="1" x14ac:dyDescent="0.2">
      <c r="A2993" t="s">
        <v>17</v>
      </c>
      <c r="B2993" t="s">
        <v>18</v>
      </c>
      <c r="C2993" s="1">
        <v>42466</v>
      </c>
      <c r="D2993" t="s">
        <v>203</v>
      </c>
      <c r="E2993">
        <v>19105029</v>
      </c>
      <c r="F2993" t="s">
        <v>526</v>
      </c>
      <c r="G2993" s="4">
        <v>45636</v>
      </c>
      <c r="H2993" t="s">
        <v>21</v>
      </c>
      <c r="I2993" s="2">
        <v>27801.58</v>
      </c>
      <c r="K2993" s="2">
        <v>27801.58</v>
      </c>
      <c r="L2993" s="3">
        <v>1</v>
      </c>
      <c r="M2993" s="2">
        <v>27801.58</v>
      </c>
      <c r="N2993" s="3">
        <f t="array" ref="N2993">$D$4</f>
        <v>3.55</v>
      </c>
      <c r="O2993" s="2">
        <f t="array" ref="O2993">IF(Tabela_padrão__GM_CONTAS_PAGAR_ABERTOS[[#This Row],[SIGLA_MOEDA]]="US$",Tabela_padrão__GM_CONTAS_PAGAR_ABERTOS[[#This Row],[VALOR_DOCUM]]*$D$4,Tabela_padrão__GM_CONTAS_PAGAR_ABERTOS[[#This Row],[SALDO_CONVERTIDO]])</f>
        <v>27801.58</v>
      </c>
      <c r="P29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3" t="s">
        <v>527</v>
      </c>
      <c r="R2993" t="s">
        <v>528</v>
      </c>
      <c r="S2993" s="1">
        <v>42557</v>
      </c>
      <c r="T2993" t="s">
        <v>5749</v>
      </c>
      <c r="U2993" s="3">
        <v>3.6581000000000001</v>
      </c>
      <c r="V2993" s="2">
        <f>Tabela_padrão__GM_CONTAS_PAGAR_ABERTOS[[#This Row],[PTAX DESEMB]]*Tabela_padrão__GM_CONTAS_PAGAR_ABERTOS[[#This Row],[VALOR_DOCUM]]</f>
        <v>101700.95979800001</v>
      </c>
    </row>
    <row r="2994" spans="1:22" hidden="1" x14ac:dyDescent="0.2">
      <c r="A2994" t="s">
        <v>17</v>
      </c>
      <c r="B2994" t="s">
        <v>18</v>
      </c>
      <c r="C2994" s="1">
        <v>42466</v>
      </c>
      <c r="D2994" t="s">
        <v>203</v>
      </c>
      <c r="E2994">
        <v>19105029</v>
      </c>
      <c r="F2994" t="s">
        <v>526</v>
      </c>
      <c r="G2994" s="4">
        <v>42804</v>
      </c>
      <c r="H2994" t="s">
        <v>21</v>
      </c>
      <c r="I2994" s="2">
        <v>18028.71</v>
      </c>
      <c r="K2994" s="2">
        <v>18028.71</v>
      </c>
      <c r="L2994" s="3">
        <v>1</v>
      </c>
      <c r="M2994" s="2">
        <v>18028.71</v>
      </c>
      <c r="N2994" s="3">
        <f t="array" ref="N2994">$D$4</f>
        <v>3.55</v>
      </c>
      <c r="O2994" s="2">
        <f t="array" ref="O2994">IF(Tabela_padrão__GM_CONTAS_PAGAR_ABERTOS[[#This Row],[SIGLA_MOEDA]]="US$",Tabela_padrão__GM_CONTAS_PAGAR_ABERTOS[[#This Row],[VALOR_DOCUM]]*$D$4,Tabela_padrão__GM_CONTAS_PAGAR_ABERTOS[[#This Row],[SALDO_CONVERTIDO]])</f>
        <v>18028.71</v>
      </c>
      <c r="P29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4" t="s">
        <v>527</v>
      </c>
      <c r="R2994" t="s">
        <v>528</v>
      </c>
      <c r="S2994" s="1">
        <v>42557</v>
      </c>
      <c r="T2994" t="s">
        <v>5750</v>
      </c>
      <c r="U2994" s="3">
        <v>3.6581000000000001</v>
      </c>
      <c r="V2994" s="2">
        <f>Tabela_padrão__GM_CONTAS_PAGAR_ABERTOS[[#This Row],[PTAX DESEMB]]*Tabela_padrão__GM_CONTAS_PAGAR_ABERTOS[[#This Row],[VALOR_DOCUM]]</f>
        <v>65950.824051000003</v>
      </c>
    </row>
    <row r="2995" spans="1:22" hidden="1" x14ac:dyDescent="0.2">
      <c r="A2995" t="s">
        <v>17</v>
      </c>
      <c r="B2995" t="s">
        <v>18</v>
      </c>
      <c r="C2995" s="1">
        <v>42466</v>
      </c>
      <c r="D2995" t="s">
        <v>203</v>
      </c>
      <c r="E2995">
        <v>19105029</v>
      </c>
      <c r="F2995" t="s">
        <v>526</v>
      </c>
      <c r="G2995" s="4">
        <v>43049</v>
      </c>
      <c r="H2995" t="s">
        <v>21</v>
      </c>
      <c r="I2995" s="2">
        <v>16526.32</v>
      </c>
      <c r="K2995" s="2">
        <v>16526.32</v>
      </c>
      <c r="L2995" s="3">
        <v>1</v>
      </c>
      <c r="M2995" s="2">
        <v>16526.32</v>
      </c>
      <c r="N2995" s="3">
        <f t="array" ref="N2995">$D$4</f>
        <v>3.55</v>
      </c>
      <c r="O2995" s="2">
        <f t="array" ref="O2995">IF(Tabela_padrão__GM_CONTAS_PAGAR_ABERTOS[[#This Row],[SIGLA_MOEDA]]="US$",Tabela_padrão__GM_CONTAS_PAGAR_ABERTOS[[#This Row],[VALOR_DOCUM]]*$D$4,Tabela_padrão__GM_CONTAS_PAGAR_ABERTOS[[#This Row],[SALDO_CONVERTIDO]])</f>
        <v>16526.32</v>
      </c>
      <c r="P29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5" t="s">
        <v>527</v>
      </c>
      <c r="R2995" t="s">
        <v>528</v>
      </c>
      <c r="S2995" s="1">
        <v>42557</v>
      </c>
      <c r="T2995" t="s">
        <v>5751</v>
      </c>
      <c r="U2995" s="3">
        <v>3.6581000000000001</v>
      </c>
      <c r="V2995" s="2">
        <f>Tabela_padrão__GM_CONTAS_PAGAR_ABERTOS[[#This Row],[PTAX DESEMB]]*Tabela_padrão__GM_CONTAS_PAGAR_ABERTOS[[#This Row],[VALOR_DOCUM]]</f>
        <v>60454.931192000004</v>
      </c>
    </row>
    <row r="2996" spans="1:22" hidden="1" x14ac:dyDescent="0.2">
      <c r="A2996" t="s">
        <v>17</v>
      </c>
      <c r="B2996" t="s">
        <v>18</v>
      </c>
      <c r="C2996" s="1">
        <v>42466</v>
      </c>
      <c r="D2996" t="s">
        <v>203</v>
      </c>
      <c r="E2996">
        <v>19105029</v>
      </c>
      <c r="F2996" t="s">
        <v>526</v>
      </c>
      <c r="G2996" s="4">
        <v>43718</v>
      </c>
      <c r="H2996" t="s">
        <v>21</v>
      </c>
      <c r="I2996" s="2">
        <v>12300</v>
      </c>
      <c r="K2996" s="2">
        <v>12300</v>
      </c>
      <c r="L2996" s="3">
        <v>1</v>
      </c>
      <c r="M2996" s="2">
        <v>12300</v>
      </c>
      <c r="N2996" s="3">
        <f t="array" ref="N2996">$D$4</f>
        <v>3.55</v>
      </c>
      <c r="O2996" s="2">
        <f t="array" ref="O2996">IF(Tabela_padrão__GM_CONTAS_PAGAR_ABERTOS[[#This Row],[SIGLA_MOEDA]]="US$",Tabela_padrão__GM_CONTAS_PAGAR_ABERTOS[[#This Row],[VALOR_DOCUM]]*$D$4,Tabela_padrão__GM_CONTAS_PAGAR_ABERTOS[[#This Row],[SALDO_CONVERTIDO]])</f>
        <v>12300</v>
      </c>
      <c r="P29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6" t="s">
        <v>527</v>
      </c>
      <c r="R2996" t="s">
        <v>528</v>
      </c>
      <c r="S2996" s="1">
        <v>42557</v>
      </c>
      <c r="T2996" t="s">
        <v>5752</v>
      </c>
      <c r="U2996" s="3">
        <v>3.6581000000000001</v>
      </c>
      <c r="V2996" s="2">
        <f>Tabela_padrão__GM_CONTAS_PAGAR_ABERTOS[[#This Row],[PTAX DESEMB]]*Tabela_padrão__GM_CONTAS_PAGAR_ABERTOS[[#This Row],[VALOR_DOCUM]]</f>
        <v>44994.630000000005</v>
      </c>
    </row>
    <row r="2997" spans="1:22" hidden="1" x14ac:dyDescent="0.2">
      <c r="A2997" t="s">
        <v>17</v>
      </c>
      <c r="B2997" t="s">
        <v>18</v>
      </c>
      <c r="C2997" s="1">
        <v>42466</v>
      </c>
      <c r="D2997" t="s">
        <v>203</v>
      </c>
      <c r="E2997">
        <v>19105029</v>
      </c>
      <c r="F2997" t="s">
        <v>526</v>
      </c>
      <c r="G2997" s="4">
        <v>43931</v>
      </c>
      <c r="H2997" t="s">
        <v>21</v>
      </c>
      <c r="I2997" s="2">
        <v>11080.15</v>
      </c>
      <c r="K2997" s="2">
        <v>11080.15</v>
      </c>
      <c r="L2997" s="3">
        <v>1</v>
      </c>
      <c r="M2997" s="2">
        <v>11080.15</v>
      </c>
      <c r="N2997" s="3">
        <f t="array" ref="N2997">$D$4</f>
        <v>3.55</v>
      </c>
      <c r="O2997" s="2">
        <f t="array" ref="O2997">IF(Tabela_padrão__GM_CONTAS_PAGAR_ABERTOS[[#This Row],[SIGLA_MOEDA]]="US$",Tabela_padrão__GM_CONTAS_PAGAR_ABERTOS[[#This Row],[VALOR_DOCUM]]*$D$4,Tabela_padrão__GM_CONTAS_PAGAR_ABERTOS[[#This Row],[SALDO_CONVERTIDO]])</f>
        <v>11080.15</v>
      </c>
      <c r="P29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7" t="s">
        <v>527</v>
      </c>
      <c r="R2997" t="s">
        <v>528</v>
      </c>
      <c r="S2997" s="1">
        <v>42557</v>
      </c>
      <c r="T2997" t="s">
        <v>5753</v>
      </c>
      <c r="U2997" s="3">
        <v>3.6581000000000001</v>
      </c>
      <c r="V2997" s="2">
        <f>Tabela_padrão__GM_CONTAS_PAGAR_ABERTOS[[#This Row],[PTAX DESEMB]]*Tabela_padrão__GM_CONTAS_PAGAR_ABERTOS[[#This Row],[VALOR_DOCUM]]</f>
        <v>40532.296714999997</v>
      </c>
    </row>
    <row r="2998" spans="1:22" hidden="1" x14ac:dyDescent="0.2">
      <c r="A2998" t="s">
        <v>17</v>
      </c>
      <c r="B2998" t="s">
        <v>18</v>
      </c>
      <c r="C2998" s="1">
        <v>42466</v>
      </c>
      <c r="D2998" t="s">
        <v>203</v>
      </c>
      <c r="E2998">
        <v>19105029</v>
      </c>
      <c r="F2998" t="s">
        <v>526</v>
      </c>
      <c r="G2998" s="4">
        <v>44296</v>
      </c>
      <c r="H2998" t="s">
        <v>21</v>
      </c>
      <c r="I2998" s="2">
        <v>8826.56</v>
      </c>
      <c r="K2998" s="2">
        <v>8826.56</v>
      </c>
      <c r="L2998" s="3">
        <v>1</v>
      </c>
      <c r="M2998" s="2">
        <v>8826.56</v>
      </c>
      <c r="N2998" s="3">
        <f t="array" ref="N2998">$D$4</f>
        <v>3.55</v>
      </c>
      <c r="O2998" s="2">
        <f t="array" ref="O2998">IF(Tabela_padrão__GM_CONTAS_PAGAR_ABERTOS[[#This Row],[SIGLA_MOEDA]]="US$",Tabela_padrão__GM_CONTAS_PAGAR_ABERTOS[[#This Row],[VALOR_DOCUM]]*$D$4,Tabela_padrão__GM_CONTAS_PAGAR_ABERTOS[[#This Row],[SALDO_CONVERTIDO]])</f>
        <v>8826.56</v>
      </c>
      <c r="P29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8" t="s">
        <v>527</v>
      </c>
      <c r="R2998" t="s">
        <v>528</v>
      </c>
      <c r="S2998" s="1">
        <v>42557</v>
      </c>
      <c r="T2998" t="s">
        <v>5754</v>
      </c>
      <c r="U2998" s="3">
        <v>3.6581000000000001</v>
      </c>
      <c r="V2998" s="2">
        <f>Tabela_padrão__GM_CONTAS_PAGAR_ABERTOS[[#This Row],[PTAX DESEMB]]*Tabela_padrão__GM_CONTAS_PAGAR_ABERTOS[[#This Row],[VALOR_DOCUM]]</f>
        <v>32288.439136000001</v>
      </c>
    </row>
    <row r="2999" spans="1:22" hidden="1" x14ac:dyDescent="0.2">
      <c r="A2999" t="s">
        <v>17</v>
      </c>
      <c r="B2999" t="s">
        <v>18</v>
      </c>
      <c r="C2999" s="1">
        <v>42466</v>
      </c>
      <c r="D2999" t="s">
        <v>203</v>
      </c>
      <c r="E2999">
        <v>19105029</v>
      </c>
      <c r="F2999" t="s">
        <v>526</v>
      </c>
      <c r="G2999" s="4">
        <v>44418</v>
      </c>
      <c r="H2999" t="s">
        <v>21</v>
      </c>
      <c r="I2999" s="2">
        <v>8075.37</v>
      </c>
      <c r="K2999" s="2">
        <v>8075.37</v>
      </c>
      <c r="L2999" s="3">
        <v>1</v>
      </c>
      <c r="M2999" s="2">
        <v>8075.37</v>
      </c>
      <c r="N2999" s="3">
        <f t="array" ref="N2999">$D$4</f>
        <v>3.55</v>
      </c>
      <c r="O2999" s="2">
        <f t="array" ref="O2999">IF(Tabela_padrão__GM_CONTAS_PAGAR_ABERTOS[[#This Row],[SIGLA_MOEDA]]="US$",Tabela_padrão__GM_CONTAS_PAGAR_ABERTOS[[#This Row],[VALOR_DOCUM]]*$D$4,Tabela_padrão__GM_CONTAS_PAGAR_ABERTOS[[#This Row],[SALDO_CONVERTIDO]])</f>
        <v>8075.37</v>
      </c>
      <c r="P29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2999" t="s">
        <v>527</v>
      </c>
      <c r="R2999" t="s">
        <v>528</v>
      </c>
      <c r="S2999" s="1">
        <v>42557</v>
      </c>
      <c r="T2999" t="s">
        <v>5755</v>
      </c>
      <c r="U2999" s="3">
        <v>3.6581000000000001</v>
      </c>
      <c r="V2999" s="2">
        <f>Tabela_padrão__GM_CONTAS_PAGAR_ABERTOS[[#This Row],[PTAX DESEMB]]*Tabela_padrão__GM_CONTAS_PAGAR_ABERTOS[[#This Row],[VALOR_DOCUM]]</f>
        <v>29540.510997000001</v>
      </c>
    </row>
    <row r="3000" spans="1:22" hidden="1" x14ac:dyDescent="0.2">
      <c r="A3000" t="s">
        <v>17</v>
      </c>
      <c r="B3000" t="s">
        <v>18</v>
      </c>
      <c r="C3000" s="1">
        <v>42466</v>
      </c>
      <c r="D3000" t="s">
        <v>203</v>
      </c>
      <c r="E3000">
        <v>19105029</v>
      </c>
      <c r="F3000" t="s">
        <v>526</v>
      </c>
      <c r="G3000" s="4">
        <v>45148</v>
      </c>
      <c r="H3000" t="s">
        <v>21</v>
      </c>
      <c r="I3000" s="2">
        <v>3568.18</v>
      </c>
      <c r="K3000" s="2">
        <v>3568.18</v>
      </c>
      <c r="L3000" s="3">
        <v>1</v>
      </c>
      <c r="M3000" s="2">
        <v>3568.18</v>
      </c>
      <c r="N3000" s="3">
        <f t="array" ref="N3000">$D$4</f>
        <v>3.55</v>
      </c>
      <c r="O3000" s="2">
        <f t="array" ref="O3000">IF(Tabela_padrão__GM_CONTAS_PAGAR_ABERTOS[[#This Row],[SIGLA_MOEDA]]="US$",Tabela_padrão__GM_CONTAS_PAGAR_ABERTOS[[#This Row],[VALOR_DOCUM]]*$D$4,Tabela_padrão__GM_CONTAS_PAGAR_ABERTOS[[#This Row],[SALDO_CONVERTIDO]])</f>
        <v>3568.18</v>
      </c>
      <c r="P30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0" t="s">
        <v>527</v>
      </c>
      <c r="R3000" t="s">
        <v>528</v>
      </c>
      <c r="S3000" s="1">
        <v>42557</v>
      </c>
      <c r="T3000" t="s">
        <v>5756</v>
      </c>
      <c r="U3000" s="3">
        <v>3.6581000000000001</v>
      </c>
      <c r="V3000" s="2">
        <f>Tabela_padrão__GM_CONTAS_PAGAR_ABERTOS[[#This Row],[PTAX DESEMB]]*Tabela_padrão__GM_CONTAS_PAGAR_ABERTOS[[#This Row],[VALOR_DOCUM]]</f>
        <v>13052.759258</v>
      </c>
    </row>
    <row r="3001" spans="1:22" hidden="1" x14ac:dyDescent="0.2">
      <c r="A3001" t="s">
        <v>17</v>
      </c>
      <c r="B3001" t="s">
        <v>18</v>
      </c>
      <c r="C3001" s="1">
        <v>42466</v>
      </c>
      <c r="D3001" t="s">
        <v>203</v>
      </c>
      <c r="E3001">
        <v>19105029</v>
      </c>
      <c r="F3001" t="s">
        <v>526</v>
      </c>
      <c r="G3001" s="4">
        <v>45179</v>
      </c>
      <c r="H3001" t="s">
        <v>21</v>
      </c>
      <c r="I3001" s="2">
        <v>3380.38</v>
      </c>
      <c r="K3001" s="2">
        <v>3380.38</v>
      </c>
      <c r="L3001" s="3">
        <v>1</v>
      </c>
      <c r="M3001" s="2">
        <v>3380.38</v>
      </c>
      <c r="N3001" s="3">
        <f t="array" ref="N3001">$D$4</f>
        <v>3.55</v>
      </c>
      <c r="O3001" s="2">
        <f t="array" ref="O3001">IF(Tabela_padrão__GM_CONTAS_PAGAR_ABERTOS[[#This Row],[SIGLA_MOEDA]]="US$",Tabela_padrão__GM_CONTAS_PAGAR_ABERTOS[[#This Row],[VALOR_DOCUM]]*$D$4,Tabela_padrão__GM_CONTAS_PAGAR_ABERTOS[[#This Row],[SALDO_CONVERTIDO]])</f>
        <v>3380.38</v>
      </c>
      <c r="P30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1" t="s">
        <v>527</v>
      </c>
      <c r="R3001" t="s">
        <v>528</v>
      </c>
      <c r="S3001" s="1">
        <v>42557</v>
      </c>
      <c r="T3001" t="s">
        <v>5757</v>
      </c>
      <c r="U3001" s="3">
        <v>3.6581000000000001</v>
      </c>
      <c r="V3001" s="2">
        <f>Tabela_padrão__GM_CONTAS_PAGAR_ABERTOS[[#This Row],[PTAX DESEMB]]*Tabela_padrão__GM_CONTAS_PAGAR_ABERTOS[[#This Row],[VALOR_DOCUM]]</f>
        <v>12365.768078000001</v>
      </c>
    </row>
    <row r="3002" spans="1:22" hidden="1" x14ac:dyDescent="0.2">
      <c r="A3002" t="s">
        <v>17</v>
      </c>
      <c r="B3002" t="s">
        <v>18</v>
      </c>
      <c r="C3002" s="1">
        <v>42466</v>
      </c>
      <c r="D3002" t="s">
        <v>203</v>
      </c>
      <c r="E3002">
        <v>19105029</v>
      </c>
      <c r="F3002" t="s">
        <v>526</v>
      </c>
      <c r="G3002" s="4">
        <v>45483</v>
      </c>
      <c r="H3002" t="s">
        <v>21</v>
      </c>
      <c r="I3002" s="2">
        <v>1400</v>
      </c>
      <c r="K3002" s="2">
        <v>1400</v>
      </c>
      <c r="L3002" s="3">
        <v>1</v>
      </c>
      <c r="M3002" s="2">
        <v>1400</v>
      </c>
      <c r="N3002" s="3">
        <f t="array" ref="N3002">$D$4</f>
        <v>3.55</v>
      </c>
      <c r="O3002" s="2">
        <f t="array" ref="O3002">IF(Tabela_padrão__GM_CONTAS_PAGAR_ABERTOS[[#This Row],[SIGLA_MOEDA]]="US$",Tabela_padrão__GM_CONTAS_PAGAR_ABERTOS[[#This Row],[VALOR_DOCUM]]*$D$4,Tabela_padrão__GM_CONTAS_PAGAR_ABERTOS[[#This Row],[SALDO_CONVERTIDO]])</f>
        <v>1400</v>
      </c>
      <c r="P30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2" t="s">
        <v>527</v>
      </c>
      <c r="R3002" t="s">
        <v>528</v>
      </c>
      <c r="S3002" s="1">
        <v>42557</v>
      </c>
      <c r="T3002" t="s">
        <v>5758</v>
      </c>
      <c r="U3002" s="3">
        <v>3.6581000000000001</v>
      </c>
      <c r="V3002" s="2">
        <f>Tabela_padrão__GM_CONTAS_PAGAR_ABERTOS[[#This Row],[PTAX DESEMB]]*Tabela_padrão__GM_CONTAS_PAGAR_ABERTOS[[#This Row],[VALOR_DOCUM]]</f>
        <v>5121.34</v>
      </c>
    </row>
    <row r="3003" spans="1:22" hidden="1" x14ac:dyDescent="0.2">
      <c r="A3003" t="s">
        <v>17</v>
      </c>
      <c r="B3003" t="s">
        <v>18</v>
      </c>
      <c r="C3003" s="1">
        <v>42466</v>
      </c>
      <c r="D3003" t="s">
        <v>203</v>
      </c>
      <c r="E3003">
        <v>19105029</v>
      </c>
      <c r="F3003" t="s">
        <v>526</v>
      </c>
      <c r="G3003" s="4">
        <v>45667</v>
      </c>
      <c r="H3003" t="s">
        <v>21</v>
      </c>
      <c r="I3003" s="2">
        <v>375.6</v>
      </c>
      <c r="K3003" s="2">
        <v>375.6</v>
      </c>
      <c r="L3003" s="3">
        <v>1</v>
      </c>
      <c r="M3003" s="2">
        <v>375.6</v>
      </c>
      <c r="N3003" s="3">
        <f t="array" ref="N3003">$D$4</f>
        <v>3.55</v>
      </c>
      <c r="O3003" s="2">
        <f t="array" ref="O3003">IF(Tabela_padrão__GM_CONTAS_PAGAR_ABERTOS[[#This Row],[SIGLA_MOEDA]]="US$",Tabela_padrão__GM_CONTAS_PAGAR_ABERTOS[[#This Row],[VALOR_DOCUM]]*$D$4,Tabela_padrão__GM_CONTAS_PAGAR_ABERTOS[[#This Row],[SALDO_CONVERTIDO]])</f>
        <v>375.6</v>
      </c>
      <c r="P30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3" t="s">
        <v>527</v>
      </c>
      <c r="R3003" t="s">
        <v>528</v>
      </c>
      <c r="S3003" s="1">
        <v>42557</v>
      </c>
      <c r="T3003" t="s">
        <v>5759</v>
      </c>
      <c r="U3003" s="3">
        <v>3.6581000000000001</v>
      </c>
      <c r="V3003" s="2">
        <f>Tabela_padrão__GM_CONTAS_PAGAR_ABERTOS[[#This Row],[PTAX DESEMB]]*Tabela_padrão__GM_CONTAS_PAGAR_ABERTOS[[#This Row],[VALOR_DOCUM]]</f>
        <v>1373.9823600000002</v>
      </c>
    </row>
    <row r="3004" spans="1:22" hidden="1" x14ac:dyDescent="0.2">
      <c r="A3004" t="s">
        <v>17</v>
      </c>
      <c r="B3004" t="s">
        <v>80</v>
      </c>
      <c r="C3004" s="1">
        <v>42474</v>
      </c>
      <c r="D3004" t="s">
        <v>2989</v>
      </c>
      <c r="E3004">
        <v>13101008</v>
      </c>
      <c r="F3004" t="s">
        <v>553</v>
      </c>
      <c r="G3004" s="4">
        <v>43585</v>
      </c>
      <c r="H3004" t="s">
        <v>21</v>
      </c>
      <c r="I3004" s="2">
        <v>357828</v>
      </c>
      <c r="K3004" s="2">
        <v>357828</v>
      </c>
      <c r="L3004" s="3">
        <v>1</v>
      </c>
      <c r="M3004" s="2">
        <v>357828</v>
      </c>
      <c r="N3004" s="3">
        <f t="array" ref="N3004">$D$4</f>
        <v>3.55</v>
      </c>
      <c r="O3004" s="2">
        <f t="array" ref="O3004">IF(Tabela_padrão__GM_CONTAS_PAGAR_ABERTOS[[#This Row],[SIGLA_MOEDA]]="US$",Tabela_padrão__GM_CONTAS_PAGAR_ABERTOS[[#This Row],[VALOR_DOCUM]]*$D$4,Tabela_padrão__GM_CONTAS_PAGAR_ABERTOS[[#This Row],[SALDO_CONVERTIDO]])</f>
        <v>357828</v>
      </c>
      <c r="P30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4" t="s">
        <v>409</v>
      </c>
      <c r="R3004" t="s">
        <v>2990</v>
      </c>
      <c r="S3004" s="1">
        <v>42557</v>
      </c>
      <c r="T3004" t="s">
        <v>5760</v>
      </c>
      <c r="U3004" s="3">
        <v>3.5428999999999999</v>
      </c>
      <c r="V3004" s="2">
        <f>Tabela_padrão__GM_CONTAS_PAGAR_ABERTOS[[#This Row],[PTAX DESEMB]]*Tabela_padrão__GM_CONTAS_PAGAR_ABERTOS[[#This Row],[VALOR_DOCUM]]</f>
        <v>1267748.8211999999</v>
      </c>
    </row>
    <row r="3005" spans="1:22" hidden="1" x14ac:dyDescent="0.2">
      <c r="A3005" t="s">
        <v>17</v>
      </c>
      <c r="B3005" t="s">
        <v>80</v>
      </c>
      <c r="C3005" s="1">
        <v>42474</v>
      </c>
      <c r="D3005" t="s">
        <v>2989</v>
      </c>
      <c r="E3005">
        <v>13101008</v>
      </c>
      <c r="F3005" t="s">
        <v>553</v>
      </c>
      <c r="G3005" s="4">
        <v>43951</v>
      </c>
      <c r="H3005" t="s">
        <v>21</v>
      </c>
      <c r="I3005" s="2">
        <v>357828</v>
      </c>
      <c r="K3005" s="2">
        <v>357828</v>
      </c>
      <c r="L3005" s="3">
        <v>1</v>
      </c>
      <c r="M3005" s="2">
        <v>357828</v>
      </c>
      <c r="N3005" s="3">
        <f t="array" ref="N3005">$D$4</f>
        <v>3.55</v>
      </c>
      <c r="O3005" s="2">
        <f t="array" ref="O3005">IF(Tabela_padrão__GM_CONTAS_PAGAR_ABERTOS[[#This Row],[SIGLA_MOEDA]]="US$",Tabela_padrão__GM_CONTAS_PAGAR_ABERTOS[[#This Row],[VALOR_DOCUM]]*$D$4,Tabela_padrão__GM_CONTAS_PAGAR_ABERTOS[[#This Row],[SALDO_CONVERTIDO]])</f>
        <v>357828</v>
      </c>
      <c r="P30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5" t="s">
        <v>409</v>
      </c>
      <c r="R3005" t="s">
        <v>2990</v>
      </c>
      <c r="S3005" s="1">
        <v>42557</v>
      </c>
      <c r="T3005" t="s">
        <v>5761</v>
      </c>
      <c r="U3005" s="3">
        <v>3.5428999999999999</v>
      </c>
      <c r="V3005" s="2">
        <f>Tabela_padrão__GM_CONTAS_PAGAR_ABERTOS[[#This Row],[PTAX DESEMB]]*Tabela_padrão__GM_CONTAS_PAGAR_ABERTOS[[#This Row],[VALOR_DOCUM]]</f>
        <v>1267748.8211999999</v>
      </c>
    </row>
    <row r="3006" spans="1:22" hidden="1" x14ac:dyDescent="0.2">
      <c r="A3006" t="s">
        <v>17</v>
      </c>
      <c r="B3006" t="s">
        <v>80</v>
      </c>
      <c r="C3006" s="1">
        <v>42474</v>
      </c>
      <c r="D3006" t="s">
        <v>556</v>
      </c>
      <c r="E3006">
        <v>13101001</v>
      </c>
      <c r="F3006" t="s">
        <v>5762</v>
      </c>
      <c r="G3006" s="4">
        <v>42793</v>
      </c>
      <c r="H3006" t="s">
        <v>66</v>
      </c>
      <c r="I3006" s="2">
        <v>253909.62</v>
      </c>
      <c r="J3006">
        <v>0</v>
      </c>
      <c r="K3006" s="2">
        <v>253909.62</v>
      </c>
      <c r="L3006" s="3">
        <v>3.2904</v>
      </c>
      <c r="M3006" s="2">
        <v>835464.21364800003</v>
      </c>
      <c r="N3006" s="3">
        <f t="array" ref="N3006">$D$4</f>
        <v>3.55</v>
      </c>
      <c r="O3006" s="2">
        <f t="array" ref="O3006">IF(Tabela_padrão__GM_CONTAS_PAGAR_ABERTOS[[#This Row],[SIGLA_MOEDA]]="US$",Tabela_padrão__GM_CONTAS_PAGAR_ABERTOS[[#This Row],[VALOR_DOCUM]]*$D$4,Tabela_padrão__GM_CONTAS_PAGAR_ABERTOS[[#This Row],[SALDO_CONVERTIDO]])</f>
        <v>901379.15099999995</v>
      </c>
      <c r="P3006" s="5">
        <f>(Tabela_padrão__GM_CONTAS_PAGAR_ABERTOS[[#This Row],[Saldo Projetado]]-Tabela_padrão__GM_CONTAS_PAGAR_ABERTOS[[#This Row],[SALDO_CONVERTIDO]])/Tabela_padrão__GM_CONTAS_PAGAR_ABERTOS[[#This Row],[Saldo Projetado]]</f>
        <v>7.3126760563380203E-2</v>
      </c>
      <c r="Q3006" t="s">
        <v>28</v>
      </c>
      <c r="R3006" t="s">
        <v>492</v>
      </c>
      <c r="S3006" s="1">
        <v>42557</v>
      </c>
      <c r="T3006" t="s">
        <v>5763</v>
      </c>
      <c r="U3006" s="3">
        <v>3.5428999999999999</v>
      </c>
      <c r="V3006" s="2">
        <f>Tabela_padrão__GM_CONTAS_PAGAR_ABERTOS[[#This Row],[PTAX DESEMB]]*Tabela_padrão__GM_CONTAS_PAGAR_ABERTOS[[#This Row],[VALOR_DOCUM]]</f>
        <v>899576.39269799995</v>
      </c>
    </row>
    <row r="3007" spans="1:22" hidden="1" x14ac:dyDescent="0.2">
      <c r="A3007" t="s">
        <v>17</v>
      </c>
      <c r="B3007" t="s">
        <v>572</v>
      </c>
      <c r="C3007" s="1">
        <v>42476</v>
      </c>
      <c r="D3007" t="s">
        <v>556</v>
      </c>
      <c r="E3007">
        <v>13101001</v>
      </c>
      <c r="F3007" t="s">
        <v>5764</v>
      </c>
      <c r="G3007" s="4">
        <v>42770</v>
      </c>
      <c r="H3007" t="s">
        <v>66</v>
      </c>
      <c r="I3007" s="2">
        <v>19000</v>
      </c>
      <c r="J3007">
        <v>0</v>
      </c>
      <c r="K3007" s="2">
        <v>19000</v>
      </c>
      <c r="L3007" s="3">
        <v>3.2904</v>
      </c>
      <c r="M3007" s="2">
        <v>62517.599999999999</v>
      </c>
      <c r="N3007" s="3">
        <f t="array" ref="N3007">$D$4</f>
        <v>3.55</v>
      </c>
      <c r="O3007" s="2">
        <f t="array" ref="O3007">IF(Tabela_padrão__GM_CONTAS_PAGAR_ABERTOS[[#This Row],[SIGLA_MOEDA]]="US$",Tabela_padrão__GM_CONTAS_PAGAR_ABERTOS[[#This Row],[VALOR_DOCUM]]*$D$4,Tabela_padrão__GM_CONTAS_PAGAR_ABERTOS[[#This Row],[SALDO_CONVERTIDO]])</f>
        <v>67450</v>
      </c>
      <c r="P3007" s="5">
        <f>(Tabela_padrão__GM_CONTAS_PAGAR_ABERTOS[[#This Row],[Saldo Projetado]]-Tabela_padrão__GM_CONTAS_PAGAR_ABERTOS[[#This Row],[SALDO_CONVERTIDO]])/Tabela_padrão__GM_CONTAS_PAGAR_ABERTOS[[#This Row],[Saldo Projetado]]</f>
        <v>7.31267605633803E-2</v>
      </c>
      <c r="Q3007" t="s">
        <v>28</v>
      </c>
      <c r="R3007" t="s">
        <v>492</v>
      </c>
      <c r="S3007" s="1">
        <v>42557</v>
      </c>
      <c r="T3007" t="s">
        <v>5765</v>
      </c>
      <c r="U3007" s="3">
        <v>3.5276000000000001</v>
      </c>
      <c r="V3007" s="2">
        <f>Tabela_padrão__GM_CONTAS_PAGAR_ABERTOS[[#This Row],[PTAX DESEMB]]*Tabela_padrão__GM_CONTAS_PAGAR_ABERTOS[[#This Row],[VALOR_DOCUM]]</f>
        <v>67024.399999999994</v>
      </c>
    </row>
    <row r="3008" spans="1:22" hidden="1" x14ac:dyDescent="0.2">
      <c r="A3008" t="s">
        <v>17</v>
      </c>
      <c r="B3008" t="s">
        <v>18</v>
      </c>
      <c r="C3008" s="1">
        <v>42466</v>
      </c>
      <c r="D3008" t="s">
        <v>203</v>
      </c>
      <c r="E3008">
        <v>19105029</v>
      </c>
      <c r="F3008" t="s">
        <v>526</v>
      </c>
      <c r="G3008" s="4">
        <v>42592</v>
      </c>
      <c r="H3008" t="s">
        <v>21</v>
      </c>
      <c r="I3008" s="2">
        <v>27801.58</v>
      </c>
      <c r="K3008" s="2">
        <v>27801.58</v>
      </c>
      <c r="L3008" s="3">
        <v>1</v>
      </c>
      <c r="M3008" s="2">
        <v>27801.58</v>
      </c>
      <c r="N3008" s="3">
        <f t="array" ref="N3008">$D$4</f>
        <v>3.55</v>
      </c>
      <c r="O3008" s="2">
        <f t="array" ref="O3008">IF(Tabela_padrão__GM_CONTAS_PAGAR_ABERTOS[[#This Row],[SIGLA_MOEDA]]="US$",Tabela_padrão__GM_CONTAS_PAGAR_ABERTOS[[#This Row],[VALOR_DOCUM]]*$D$4,Tabela_padrão__GM_CONTAS_PAGAR_ABERTOS[[#This Row],[SALDO_CONVERTIDO]])</f>
        <v>27801.58</v>
      </c>
      <c r="P30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8" t="s">
        <v>527</v>
      </c>
      <c r="R3008" t="s">
        <v>528</v>
      </c>
      <c r="S3008" s="1">
        <v>42557</v>
      </c>
      <c r="T3008" t="s">
        <v>5766</v>
      </c>
      <c r="U3008" s="3">
        <v>3.6581000000000001</v>
      </c>
      <c r="V3008" s="2">
        <f>Tabela_padrão__GM_CONTAS_PAGAR_ABERTOS[[#This Row],[PTAX DESEMB]]*Tabela_padrão__GM_CONTAS_PAGAR_ABERTOS[[#This Row],[VALOR_DOCUM]]</f>
        <v>101700.95979800001</v>
      </c>
    </row>
    <row r="3009" spans="1:22" hidden="1" x14ac:dyDescent="0.2">
      <c r="A3009" t="s">
        <v>17</v>
      </c>
      <c r="B3009" t="s">
        <v>18</v>
      </c>
      <c r="C3009" s="1">
        <v>42466</v>
      </c>
      <c r="D3009" t="s">
        <v>203</v>
      </c>
      <c r="E3009">
        <v>19105029</v>
      </c>
      <c r="F3009" t="s">
        <v>526</v>
      </c>
      <c r="G3009" s="4">
        <v>42623</v>
      </c>
      <c r="H3009" t="s">
        <v>21</v>
      </c>
      <c r="I3009" s="2">
        <v>27801.58</v>
      </c>
      <c r="K3009" s="2">
        <v>27801.58</v>
      </c>
      <c r="L3009" s="3">
        <v>1</v>
      </c>
      <c r="M3009" s="2">
        <v>27801.58</v>
      </c>
      <c r="N3009" s="3">
        <f t="array" ref="N3009">$D$4</f>
        <v>3.55</v>
      </c>
      <c r="O3009" s="2">
        <f t="array" ref="O3009">IF(Tabela_padrão__GM_CONTAS_PAGAR_ABERTOS[[#This Row],[SIGLA_MOEDA]]="US$",Tabela_padrão__GM_CONTAS_PAGAR_ABERTOS[[#This Row],[VALOR_DOCUM]]*$D$4,Tabela_padrão__GM_CONTAS_PAGAR_ABERTOS[[#This Row],[SALDO_CONVERTIDO]])</f>
        <v>27801.58</v>
      </c>
      <c r="P30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09" t="s">
        <v>527</v>
      </c>
      <c r="R3009" t="s">
        <v>528</v>
      </c>
      <c r="S3009" s="1">
        <v>42557</v>
      </c>
      <c r="T3009" t="s">
        <v>5767</v>
      </c>
      <c r="U3009" s="3">
        <v>3.6581000000000001</v>
      </c>
      <c r="V3009" s="2">
        <f>Tabela_padrão__GM_CONTAS_PAGAR_ABERTOS[[#This Row],[PTAX DESEMB]]*Tabela_padrão__GM_CONTAS_PAGAR_ABERTOS[[#This Row],[VALOR_DOCUM]]</f>
        <v>101700.95979800001</v>
      </c>
    </row>
    <row r="3010" spans="1:22" hidden="1" x14ac:dyDescent="0.2">
      <c r="A3010" t="s">
        <v>17</v>
      </c>
      <c r="B3010" t="s">
        <v>18</v>
      </c>
      <c r="C3010" s="1">
        <v>42466</v>
      </c>
      <c r="D3010" t="s">
        <v>203</v>
      </c>
      <c r="E3010">
        <v>19105029</v>
      </c>
      <c r="F3010" t="s">
        <v>526</v>
      </c>
      <c r="G3010" s="4">
        <v>42865</v>
      </c>
      <c r="H3010" t="s">
        <v>21</v>
      </c>
      <c r="I3010" s="2">
        <v>27801.58</v>
      </c>
      <c r="K3010" s="2">
        <v>27801.58</v>
      </c>
      <c r="L3010" s="3">
        <v>1</v>
      </c>
      <c r="M3010" s="2">
        <v>27801.58</v>
      </c>
      <c r="N3010" s="3">
        <f t="array" ref="N3010">$D$4</f>
        <v>3.55</v>
      </c>
      <c r="O3010" s="2">
        <f t="array" ref="O3010">IF(Tabela_padrão__GM_CONTAS_PAGAR_ABERTOS[[#This Row],[SIGLA_MOEDA]]="US$",Tabela_padrão__GM_CONTAS_PAGAR_ABERTOS[[#This Row],[VALOR_DOCUM]]*$D$4,Tabela_padrão__GM_CONTAS_PAGAR_ABERTOS[[#This Row],[SALDO_CONVERTIDO]])</f>
        <v>27801.58</v>
      </c>
      <c r="P30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0" t="s">
        <v>527</v>
      </c>
      <c r="R3010" t="s">
        <v>528</v>
      </c>
      <c r="S3010" s="1">
        <v>42557</v>
      </c>
      <c r="T3010" t="s">
        <v>5768</v>
      </c>
      <c r="U3010" s="3">
        <v>3.6581000000000001</v>
      </c>
      <c r="V3010" s="2">
        <f>Tabela_padrão__GM_CONTAS_PAGAR_ABERTOS[[#This Row],[PTAX DESEMB]]*Tabela_padrão__GM_CONTAS_PAGAR_ABERTOS[[#This Row],[VALOR_DOCUM]]</f>
        <v>101700.95979800001</v>
      </c>
    </row>
    <row r="3011" spans="1:22" hidden="1" x14ac:dyDescent="0.2">
      <c r="A3011" t="s">
        <v>17</v>
      </c>
      <c r="B3011" t="s">
        <v>18</v>
      </c>
      <c r="C3011" s="1">
        <v>42466</v>
      </c>
      <c r="D3011" t="s">
        <v>203</v>
      </c>
      <c r="E3011">
        <v>19105029</v>
      </c>
      <c r="F3011" t="s">
        <v>526</v>
      </c>
      <c r="G3011" s="4">
        <v>42988</v>
      </c>
      <c r="H3011" t="s">
        <v>21</v>
      </c>
      <c r="I3011" s="2">
        <v>27801.58</v>
      </c>
      <c r="K3011" s="2">
        <v>27801.58</v>
      </c>
      <c r="L3011" s="3">
        <v>1</v>
      </c>
      <c r="M3011" s="2">
        <v>27801.58</v>
      </c>
      <c r="N3011" s="3">
        <f t="array" ref="N3011">$D$4</f>
        <v>3.55</v>
      </c>
      <c r="O3011" s="2">
        <f t="array" ref="O3011">IF(Tabela_padrão__GM_CONTAS_PAGAR_ABERTOS[[#This Row],[SIGLA_MOEDA]]="US$",Tabela_padrão__GM_CONTAS_PAGAR_ABERTOS[[#This Row],[VALOR_DOCUM]]*$D$4,Tabela_padrão__GM_CONTAS_PAGAR_ABERTOS[[#This Row],[SALDO_CONVERTIDO]])</f>
        <v>27801.58</v>
      </c>
      <c r="P30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1" t="s">
        <v>527</v>
      </c>
      <c r="R3011" t="s">
        <v>528</v>
      </c>
      <c r="S3011" s="1">
        <v>42557</v>
      </c>
      <c r="T3011" t="s">
        <v>5769</v>
      </c>
      <c r="U3011" s="3">
        <v>3.6581000000000001</v>
      </c>
      <c r="V3011" s="2">
        <f>Tabela_padrão__GM_CONTAS_PAGAR_ABERTOS[[#This Row],[PTAX DESEMB]]*Tabela_padrão__GM_CONTAS_PAGAR_ABERTOS[[#This Row],[VALOR_DOCUM]]</f>
        <v>101700.95979800001</v>
      </c>
    </row>
    <row r="3012" spans="1:22" hidden="1" x14ac:dyDescent="0.2">
      <c r="A3012" t="s">
        <v>17</v>
      </c>
      <c r="B3012" t="s">
        <v>18</v>
      </c>
      <c r="C3012" s="1">
        <v>42466</v>
      </c>
      <c r="D3012" t="s">
        <v>203</v>
      </c>
      <c r="E3012">
        <v>19105029</v>
      </c>
      <c r="F3012" t="s">
        <v>526</v>
      </c>
      <c r="G3012" s="4">
        <v>43383</v>
      </c>
      <c r="H3012" t="s">
        <v>21</v>
      </c>
      <c r="I3012" s="2">
        <v>27801.58</v>
      </c>
      <c r="K3012" s="2">
        <v>27801.58</v>
      </c>
      <c r="L3012" s="3">
        <v>1</v>
      </c>
      <c r="M3012" s="2">
        <v>27801.58</v>
      </c>
      <c r="N3012" s="3">
        <f t="array" ref="N3012">$D$4</f>
        <v>3.55</v>
      </c>
      <c r="O3012" s="2">
        <f t="array" ref="O3012">IF(Tabela_padrão__GM_CONTAS_PAGAR_ABERTOS[[#This Row],[SIGLA_MOEDA]]="US$",Tabela_padrão__GM_CONTAS_PAGAR_ABERTOS[[#This Row],[VALOR_DOCUM]]*$D$4,Tabela_padrão__GM_CONTAS_PAGAR_ABERTOS[[#This Row],[SALDO_CONVERTIDO]])</f>
        <v>27801.58</v>
      </c>
      <c r="P30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2" t="s">
        <v>527</v>
      </c>
      <c r="R3012" t="s">
        <v>528</v>
      </c>
      <c r="S3012" s="1">
        <v>42557</v>
      </c>
      <c r="T3012" t="s">
        <v>5770</v>
      </c>
      <c r="U3012" s="3">
        <v>3.6581000000000001</v>
      </c>
      <c r="V3012" s="2">
        <f>Tabela_padrão__GM_CONTAS_PAGAR_ABERTOS[[#This Row],[PTAX DESEMB]]*Tabela_padrão__GM_CONTAS_PAGAR_ABERTOS[[#This Row],[VALOR_DOCUM]]</f>
        <v>101700.95979800001</v>
      </c>
    </row>
    <row r="3013" spans="1:22" hidden="1" x14ac:dyDescent="0.2">
      <c r="A3013" t="s">
        <v>17</v>
      </c>
      <c r="B3013" t="s">
        <v>18</v>
      </c>
      <c r="C3013" s="1">
        <v>42466</v>
      </c>
      <c r="D3013" t="s">
        <v>203</v>
      </c>
      <c r="E3013">
        <v>19105029</v>
      </c>
      <c r="F3013" t="s">
        <v>526</v>
      </c>
      <c r="G3013" s="4">
        <v>43809</v>
      </c>
      <c r="H3013" t="s">
        <v>21</v>
      </c>
      <c r="I3013" s="2">
        <v>27801.58</v>
      </c>
      <c r="K3013" s="2">
        <v>27801.58</v>
      </c>
      <c r="L3013" s="3">
        <v>1</v>
      </c>
      <c r="M3013" s="2">
        <v>27801.58</v>
      </c>
      <c r="N3013" s="3">
        <f t="array" ref="N3013">$D$4</f>
        <v>3.55</v>
      </c>
      <c r="O3013" s="2">
        <f t="array" ref="O3013">IF(Tabela_padrão__GM_CONTAS_PAGAR_ABERTOS[[#This Row],[SIGLA_MOEDA]]="US$",Tabela_padrão__GM_CONTAS_PAGAR_ABERTOS[[#This Row],[VALOR_DOCUM]]*$D$4,Tabela_padrão__GM_CONTAS_PAGAR_ABERTOS[[#This Row],[SALDO_CONVERTIDO]])</f>
        <v>27801.58</v>
      </c>
      <c r="P30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3" t="s">
        <v>527</v>
      </c>
      <c r="R3013" t="s">
        <v>528</v>
      </c>
      <c r="S3013" s="1">
        <v>42557</v>
      </c>
      <c r="T3013" t="s">
        <v>5771</v>
      </c>
      <c r="U3013" s="3">
        <v>3.6581000000000001</v>
      </c>
      <c r="V3013" s="2">
        <f>Tabela_padrão__GM_CONTAS_PAGAR_ABERTOS[[#This Row],[PTAX DESEMB]]*Tabela_padrão__GM_CONTAS_PAGAR_ABERTOS[[#This Row],[VALOR_DOCUM]]</f>
        <v>101700.95979800001</v>
      </c>
    </row>
    <row r="3014" spans="1:22" hidden="1" x14ac:dyDescent="0.2">
      <c r="A3014" t="s">
        <v>17</v>
      </c>
      <c r="B3014" t="s">
        <v>18</v>
      </c>
      <c r="C3014" s="1">
        <v>42466</v>
      </c>
      <c r="D3014" t="s">
        <v>203</v>
      </c>
      <c r="E3014">
        <v>19105029</v>
      </c>
      <c r="F3014" t="s">
        <v>526</v>
      </c>
      <c r="G3014" s="4">
        <v>44114</v>
      </c>
      <c r="H3014" t="s">
        <v>21</v>
      </c>
      <c r="I3014" s="2">
        <v>27801.58</v>
      </c>
      <c r="K3014" s="2">
        <v>27801.58</v>
      </c>
      <c r="L3014" s="3">
        <v>1</v>
      </c>
      <c r="M3014" s="2">
        <v>27801.58</v>
      </c>
      <c r="N3014" s="3">
        <f t="array" ref="N3014">$D$4</f>
        <v>3.55</v>
      </c>
      <c r="O3014" s="2">
        <f t="array" ref="O3014">IF(Tabela_padrão__GM_CONTAS_PAGAR_ABERTOS[[#This Row],[SIGLA_MOEDA]]="US$",Tabela_padrão__GM_CONTAS_PAGAR_ABERTOS[[#This Row],[VALOR_DOCUM]]*$D$4,Tabela_padrão__GM_CONTAS_PAGAR_ABERTOS[[#This Row],[SALDO_CONVERTIDO]])</f>
        <v>27801.58</v>
      </c>
      <c r="P30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4" t="s">
        <v>527</v>
      </c>
      <c r="R3014" t="s">
        <v>528</v>
      </c>
      <c r="S3014" s="1">
        <v>42557</v>
      </c>
      <c r="T3014" t="s">
        <v>5772</v>
      </c>
      <c r="U3014" s="3">
        <v>3.6581000000000001</v>
      </c>
      <c r="V3014" s="2">
        <f>Tabela_padrão__GM_CONTAS_PAGAR_ABERTOS[[#This Row],[PTAX DESEMB]]*Tabela_padrão__GM_CONTAS_PAGAR_ABERTOS[[#This Row],[VALOR_DOCUM]]</f>
        <v>101700.95979800001</v>
      </c>
    </row>
    <row r="3015" spans="1:22" hidden="1" x14ac:dyDescent="0.2">
      <c r="A3015" t="s">
        <v>17</v>
      </c>
      <c r="B3015" t="s">
        <v>18</v>
      </c>
      <c r="C3015" s="1">
        <v>42466</v>
      </c>
      <c r="D3015" t="s">
        <v>203</v>
      </c>
      <c r="E3015">
        <v>19105029</v>
      </c>
      <c r="F3015" t="s">
        <v>526</v>
      </c>
      <c r="G3015" s="4">
        <v>44145</v>
      </c>
      <c r="H3015" t="s">
        <v>21</v>
      </c>
      <c r="I3015" s="2">
        <v>27801.58</v>
      </c>
      <c r="K3015" s="2">
        <v>27801.58</v>
      </c>
      <c r="L3015" s="3">
        <v>1</v>
      </c>
      <c r="M3015" s="2">
        <v>27801.58</v>
      </c>
      <c r="N3015" s="3">
        <f t="array" ref="N3015">$D$4</f>
        <v>3.55</v>
      </c>
      <c r="O3015" s="2">
        <f t="array" ref="O3015">IF(Tabela_padrão__GM_CONTAS_PAGAR_ABERTOS[[#This Row],[SIGLA_MOEDA]]="US$",Tabela_padrão__GM_CONTAS_PAGAR_ABERTOS[[#This Row],[VALOR_DOCUM]]*$D$4,Tabela_padrão__GM_CONTAS_PAGAR_ABERTOS[[#This Row],[SALDO_CONVERTIDO]])</f>
        <v>27801.58</v>
      </c>
      <c r="P30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5" t="s">
        <v>527</v>
      </c>
      <c r="R3015" t="s">
        <v>528</v>
      </c>
      <c r="S3015" s="1">
        <v>42557</v>
      </c>
      <c r="T3015" t="s">
        <v>5773</v>
      </c>
      <c r="U3015" s="3">
        <v>3.6581000000000001</v>
      </c>
      <c r="V3015" s="2">
        <f>Tabela_padrão__GM_CONTAS_PAGAR_ABERTOS[[#This Row],[PTAX DESEMB]]*Tabela_padrão__GM_CONTAS_PAGAR_ABERTOS[[#This Row],[VALOR_DOCUM]]</f>
        <v>101700.95979800001</v>
      </c>
    </row>
    <row r="3016" spans="1:22" hidden="1" x14ac:dyDescent="0.2">
      <c r="A3016" t="s">
        <v>17</v>
      </c>
      <c r="B3016" t="s">
        <v>572</v>
      </c>
      <c r="C3016" s="1">
        <v>42501</v>
      </c>
      <c r="D3016" t="s">
        <v>5774</v>
      </c>
      <c r="E3016">
        <v>13130014</v>
      </c>
      <c r="F3016" t="s">
        <v>5775</v>
      </c>
      <c r="G3016" s="4">
        <v>42656</v>
      </c>
      <c r="H3016" t="s">
        <v>21</v>
      </c>
      <c r="I3016" s="2">
        <v>6000</v>
      </c>
      <c r="K3016" s="2">
        <v>6000</v>
      </c>
      <c r="L3016" s="3">
        <v>1</v>
      </c>
      <c r="M3016" s="2">
        <v>6000</v>
      </c>
      <c r="N3016" s="3">
        <f t="array" ref="N3016">$D$4</f>
        <v>3.55</v>
      </c>
      <c r="O3016" s="2">
        <f t="array" ref="O3016">IF(Tabela_padrão__GM_CONTAS_PAGAR_ABERTOS[[#This Row],[SIGLA_MOEDA]]="US$",Tabela_padrão__GM_CONTAS_PAGAR_ABERTOS[[#This Row],[VALOR_DOCUM]]*$D$4,Tabela_padrão__GM_CONTAS_PAGAR_ABERTOS[[#This Row],[SALDO_CONVERTIDO]])</f>
        <v>6000</v>
      </c>
      <c r="P30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6" t="s">
        <v>5679</v>
      </c>
      <c r="R3016" t="s">
        <v>5776</v>
      </c>
      <c r="S3016" s="1">
        <v>42557</v>
      </c>
      <c r="T3016" t="s">
        <v>5777</v>
      </c>
      <c r="U3016" s="3">
        <v>3.4771999999999998</v>
      </c>
      <c r="V3016" s="2">
        <f>Tabela_padrão__GM_CONTAS_PAGAR_ABERTOS[[#This Row],[PTAX DESEMB]]*Tabela_padrão__GM_CONTAS_PAGAR_ABERTOS[[#This Row],[VALOR_DOCUM]]</f>
        <v>20863.2</v>
      </c>
    </row>
    <row r="3017" spans="1:22" hidden="1" x14ac:dyDescent="0.2">
      <c r="A3017" t="s">
        <v>17</v>
      </c>
      <c r="B3017" t="s">
        <v>202</v>
      </c>
      <c r="C3017" s="1">
        <v>42495</v>
      </c>
      <c r="D3017" t="s">
        <v>3681</v>
      </c>
      <c r="E3017">
        <v>13130024</v>
      </c>
      <c r="F3017" t="s">
        <v>3682</v>
      </c>
      <c r="G3017" s="4">
        <v>42618</v>
      </c>
      <c r="H3017" t="s">
        <v>21</v>
      </c>
      <c r="I3017" s="2">
        <v>360</v>
      </c>
      <c r="K3017" s="2">
        <v>360</v>
      </c>
      <c r="L3017" s="3">
        <v>1</v>
      </c>
      <c r="M3017" s="2">
        <v>360</v>
      </c>
      <c r="N3017" s="3">
        <f t="array" ref="N3017">$D$4</f>
        <v>3.55</v>
      </c>
      <c r="O3017" s="2">
        <f t="array" ref="O3017">IF(Tabela_padrão__GM_CONTAS_PAGAR_ABERTOS[[#This Row],[SIGLA_MOEDA]]="US$",Tabela_padrão__GM_CONTAS_PAGAR_ABERTOS[[#This Row],[VALOR_DOCUM]]*$D$4,Tabela_padrão__GM_CONTAS_PAGAR_ABERTOS[[#This Row],[SALDO_CONVERTIDO]])</f>
        <v>360</v>
      </c>
      <c r="P30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7" t="s">
        <v>3683</v>
      </c>
      <c r="R3017" t="s">
        <v>3684</v>
      </c>
      <c r="S3017" s="1">
        <v>42557</v>
      </c>
      <c r="T3017" t="s">
        <v>5778</v>
      </c>
      <c r="U3017" s="3">
        <v>3.5396999999999998</v>
      </c>
      <c r="V3017" s="2">
        <f>Tabela_padrão__GM_CONTAS_PAGAR_ABERTOS[[#This Row],[PTAX DESEMB]]*Tabela_padrão__GM_CONTAS_PAGAR_ABERTOS[[#This Row],[VALOR_DOCUM]]</f>
        <v>1274.2919999999999</v>
      </c>
    </row>
    <row r="3018" spans="1:22" hidden="1" x14ac:dyDescent="0.2">
      <c r="A3018" t="s">
        <v>17</v>
      </c>
      <c r="B3018" t="s">
        <v>323</v>
      </c>
      <c r="C3018" s="1">
        <v>42508</v>
      </c>
      <c r="D3018" t="s">
        <v>1810</v>
      </c>
      <c r="E3018">
        <v>13115001</v>
      </c>
      <c r="F3018" t="s">
        <v>5779</v>
      </c>
      <c r="G3018" s="4">
        <v>42563</v>
      </c>
      <c r="H3018" t="s">
        <v>21</v>
      </c>
      <c r="I3018" s="2">
        <v>1650</v>
      </c>
      <c r="K3018" s="2">
        <v>1650</v>
      </c>
      <c r="L3018" s="3">
        <v>1</v>
      </c>
      <c r="M3018" s="2">
        <v>1650</v>
      </c>
      <c r="N3018" s="3">
        <f t="array" ref="N3018">$D$4</f>
        <v>3.55</v>
      </c>
      <c r="O3018" s="2">
        <f t="array" ref="O3018">IF(Tabela_padrão__GM_CONTAS_PAGAR_ABERTOS[[#This Row],[SIGLA_MOEDA]]="US$",Tabela_padrão__GM_CONTAS_PAGAR_ABERTOS[[#This Row],[VALOR_DOCUM]]*$D$4,Tabela_padrão__GM_CONTAS_PAGAR_ABERTOS[[#This Row],[SALDO_CONVERTIDO]])</f>
        <v>1650</v>
      </c>
      <c r="P30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8" t="s">
        <v>28</v>
      </c>
      <c r="R3018" t="s">
        <v>5780</v>
      </c>
      <c r="S3018" s="1">
        <v>42557</v>
      </c>
      <c r="T3018" t="s">
        <v>5781</v>
      </c>
      <c r="U3018" s="3">
        <v>3.5036999999999998</v>
      </c>
      <c r="V3018" s="2">
        <f>Tabela_padrão__GM_CONTAS_PAGAR_ABERTOS[[#This Row],[PTAX DESEMB]]*Tabela_padrão__GM_CONTAS_PAGAR_ABERTOS[[#This Row],[VALOR_DOCUM]]</f>
        <v>5781.1049999999996</v>
      </c>
    </row>
    <row r="3019" spans="1:22" hidden="1" x14ac:dyDescent="0.2">
      <c r="A3019" t="s">
        <v>17</v>
      </c>
      <c r="B3019" t="s">
        <v>160</v>
      </c>
      <c r="C3019" s="1">
        <v>42500</v>
      </c>
      <c r="D3019" t="s">
        <v>905</v>
      </c>
      <c r="E3019">
        <v>13115001</v>
      </c>
      <c r="F3019" t="s">
        <v>5782</v>
      </c>
      <c r="G3019" s="4">
        <v>42855</v>
      </c>
      <c r="H3019" t="s">
        <v>21</v>
      </c>
      <c r="I3019" s="2">
        <v>86208</v>
      </c>
      <c r="J3019">
        <v>0</v>
      </c>
      <c r="K3019" s="2">
        <v>86208</v>
      </c>
      <c r="L3019" s="3">
        <v>1</v>
      </c>
      <c r="M3019" s="2">
        <v>86208</v>
      </c>
      <c r="N3019" s="3">
        <f t="array" ref="N3019">$D$4</f>
        <v>3.55</v>
      </c>
      <c r="O3019" s="2">
        <f t="array" ref="O3019">IF(Tabela_padrão__GM_CONTAS_PAGAR_ABERTOS[[#This Row],[SIGLA_MOEDA]]="US$",Tabela_padrão__GM_CONTAS_PAGAR_ABERTOS[[#This Row],[VALOR_DOCUM]]*$D$4,Tabela_padrão__GM_CONTAS_PAGAR_ABERTOS[[#This Row],[SALDO_CONVERTIDO]])</f>
        <v>86208</v>
      </c>
      <c r="P30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19" t="s">
        <v>28</v>
      </c>
      <c r="S3019" s="1">
        <v>42557</v>
      </c>
      <c r="T3019" t="s">
        <v>5783</v>
      </c>
      <c r="U3019" s="3">
        <v>3.5387</v>
      </c>
      <c r="V3019" s="2">
        <f>Tabela_padrão__GM_CONTAS_PAGAR_ABERTOS[[#This Row],[PTAX DESEMB]]*Tabela_padrão__GM_CONTAS_PAGAR_ABERTOS[[#This Row],[VALOR_DOCUM]]</f>
        <v>305064.24959999998</v>
      </c>
    </row>
    <row r="3020" spans="1:22" hidden="1" x14ac:dyDescent="0.2">
      <c r="A3020" t="s">
        <v>17</v>
      </c>
      <c r="B3020" t="s">
        <v>18</v>
      </c>
      <c r="C3020" s="1">
        <v>42419</v>
      </c>
      <c r="D3020" t="s">
        <v>578</v>
      </c>
      <c r="E3020">
        <v>19105008</v>
      </c>
      <c r="F3020" t="s">
        <v>4402</v>
      </c>
      <c r="G3020" s="4">
        <v>43150</v>
      </c>
      <c r="H3020" t="s">
        <v>21</v>
      </c>
      <c r="I3020" s="2">
        <v>1209689.26</v>
      </c>
      <c r="K3020" s="2">
        <v>1209689.26</v>
      </c>
      <c r="L3020" s="3">
        <v>1</v>
      </c>
      <c r="M3020" s="2">
        <v>1209689.26</v>
      </c>
      <c r="N3020" s="3">
        <f t="array" ref="N3020">$D$4</f>
        <v>3.55</v>
      </c>
      <c r="O3020" s="2">
        <f t="array" ref="O3020">IF(Tabela_padrão__GM_CONTAS_PAGAR_ABERTOS[[#This Row],[SIGLA_MOEDA]]="US$",Tabela_padrão__GM_CONTAS_PAGAR_ABERTOS[[#This Row],[VALOR_DOCUM]]*$D$4,Tabela_padrão__GM_CONTAS_PAGAR_ABERTOS[[#This Row],[SALDO_CONVERTIDO]])</f>
        <v>1209689.26</v>
      </c>
      <c r="P30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0" t="s">
        <v>3778</v>
      </c>
      <c r="R3020" t="s">
        <v>581</v>
      </c>
      <c r="S3020" s="1">
        <v>42557</v>
      </c>
      <c r="T3020" t="s">
        <v>5784</v>
      </c>
      <c r="U3020" s="3">
        <v>4.0091000000000001</v>
      </c>
      <c r="V3020" s="2">
        <f>Tabela_padrão__GM_CONTAS_PAGAR_ABERTOS[[#This Row],[PTAX DESEMB]]*Tabela_padrão__GM_CONTAS_PAGAR_ABERTOS[[#This Row],[VALOR_DOCUM]]</f>
        <v>4849765.212266</v>
      </c>
    </row>
    <row r="3021" spans="1:22" hidden="1" x14ac:dyDescent="0.2">
      <c r="A3021" t="s">
        <v>17</v>
      </c>
      <c r="B3021" t="s">
        <v>18</v>
      </c>
      <c r="C3021" s="1">
        <v>42492</v>
      </c>
      <c r="D3021" t="s">
        <v>1479</v>
      </c>
      <c r="E3021">
        <v>17101001</v>
      </c>
      <c r="F3021" t="s">
        <v>1480</v>
      </c>
      <c r="G3021" s="4">
        <v>42824</v>
      </c>
      <c r="H3021" t="s">
        <v>66</v>
      </c>
      <c r="I3021" s="2">
        <v>349470.91</v>
      </c>
      <c r="K3021" s="2">
        <v>349470.91</v>
      </c>
      <c r="L3021" s="3">
        <v>3.2904</v>
      </c>
      <c r="M3021" s="2">
        <v>1149899.0822640001</v>
      </c>
      <c r="N3021" s="3">
        <f t="array" ref="N3021">$D$4</f>
        <v>3.55</v>
      </c>
      <c r="O3021" s="2">
        <f t="array" ref="O3021">IF(Tabela_padrão__GM_CONTAS_PAGAR_ABERTOS[[#This Row],[SIGLA_MOEDA]]="US$",Tabela_padrão__GM_CONTAS_PAGAR_ABERTOS[[#This Row],[VALOR_DOCUM]]*$D$4,Tabela_padrão__GM_CONTAS_PAGAR_ABERTOS[[#This Row],[SALDO_CONVERTIDO]])</f>
        <v>1240621.7304999998</v>
      </c>
      <c r="P3021" s="5">
        <f>(Tabela_padrão__GM_CONTAS_PAGAR_ABERTOS[[#This Row],[Saldo Projetado]]-Tabela_padrão__GM_CONTAS_PAGAR_ABERTOS[[#This Row],[SALDO_CONVERTIDO]])/Tabela_padrão__GM_CONTAS_PAGAR_ABERTOS[[#This Row],[Saldo Projetado]]</f>
        <v>7.3126760563380092E-2</v>
      </c>
      <c r="Q3021" t="s">
        <v>1481</v>
      </c>
      <c r="R3021" t="s">
        <v>1482</v>
      </c>
      <c r="S3021" s="1">
        <v>42557</v>
      </c>
      <c r="T3021" t="s">
        <v>5785</v>
      </c>
      <c r="U3021" s="3">
        <v>3.4508000000000001</v>
      </c>
      <c r="V3021" s="2">
        <f>Tabela_padrão__GM_CONTAS_PAGAR_ABERTOS[[#This Row],[PTAX DESEMB]]*Tabela_padrão__GM_CONTAS_PAGAR_ABERTOS[[#This Row],[VALOR_DOCUM]]</f>
        <v>1205954.2162279999</v>
      </c>
    </row>
    <row r="3022" spans="1:22" hidden="1" x14ac:dyDescent="0.2">
      <c r="A3022" t="s">
        <v>17</v>
      </c>
      <c r="B3022" t="s">
        <v>385</v>
      </c>
      <c r="C3022" s="1">
        <v>42501</v>
      </c>
      <c r="D3022" t="s">
        <v>509</v>
      </c>
      <c r="E3022">
        <v>13115026</v>
      </c>
      <c r="F3022" t="s">
        <v>5124</v>
      </c>
      <c r="G3022" s="4">
        <v>42573</v>
      </c>
      <c r="H3022" t="s">
        <v>21</v>
      </c>
      <c r="I3022" s="2">
        <v>837.5</v>
      </c>
      <c r="K3022" s="2">
        <v>837.5</v>
      </c>
      <c r="L3022" s="3">
        <v>1</v>
      </c>
      <c r="M3022" s="2">
        <v>837.5</v>
      </c>
      <c r="N3022" s="3">
        <f t="array" ref="N3022">$D$4</f>
        <v>3.55</v>
      </c>
      <c r="O3022" s="2">
        <f t="array" ref="O3022">IF(Tabela_padrão__GM_CONTAS_PAGAR_ABERTOS[[#This Row],[SIGLA_MOEDA]]="US$",Tabela_padrão__GM_CONTAS_PAGAR_ABERTOS[[#This Row],[VALOR_DOCUM]]*$D$4,Tabela_padrão__GM_CONTAS_PAGAR_ABERTOS[[#This Row],[SALDO_CONVERTIDO]])</f>
        <v>837.5</v>
      </c>
      <c r="P30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2" t="s">
        <v>28</v>
      </c>
      <c r="R3022" t="s">
        <v>2270</v>
      </c>
      <c r="S3022" s="1">
        <v>42557</v>
      </c>
      <c r="T3022" t="s">
        <v>5786</v>
      </c>
      <c r="U3022" s="3">
        <v>3.4771999999999998</v>
      </c>
      <c r="V3022" s="2">
        <f>Tabela_padrão__GM_CONTAS_PAGAR_ABERTOS[[#This Row],[PTAX DESEMB]]*Tabela_padrão__GM_CONTAS_PAGAR_ABERTOS[[#This Row],[VALOR_DOCUM]]</f>
        <v>2912.1549999999997</v>
      </c>
    </row>
    <row r="3023" spans="1:22" hidden="1" x14ac:dyDescent="0.2">
      <c r="A3023" t="s">
        <v>285</v>
      </c>
      <c r="B3023" t="s">
        <v>18</v>
      </c>
      <c r="C3023" s="1">
        <v>42524</v>
      </c>
      <c r="D3023" t="s">
        <v>1086</v>
      </c>
      <c r="E3023">
        <v>13108005</v>
      </c>
      <c r="F3023" t="s">
        <v>5787</v>
      </c>
      <c r="G3023" s="4">
        <v>42524</v>
      </c>
      <c r="H3023" t="s">
        <v>21</v>
      </c>
      <c r="I3023" s="2">
        <v>233.03</v>
      </c>
      <c r="J3023">
        <v>0</v>
      </c>
      <c r="K3023" s="2">
        <v>233.03</v>
      </c>
      <c r="L3023" s="3">
        <v>1</v>
      </c>
      <c r="M3023" s="2">
        <v>233.03</v>
      </c>
      <c r="N3023" s="3">
        <f t="array" ref="N3023">$D$4</f>
        <v>3.55</v>
      </c>
      <c r="O3023" s="2">
        <f t="array" ref="O3023">IF(Tabela_padrão__GM_CONTAS_PAGAR_ABERTOS[[#This Row],[SIGLA_MOEDA]]="US$",Tabela_padrão__GM_CONTAS_PAGAR_ABERTOS[[#This Row],[VALOR_DOCUM]]*$D$4,Tabela_padrão__GM_CONTAS_PAGAR_ABERTOS[[#This Row],[SALDO_CONVERTIDO]])</f>
        <v>233.03</v>
      </c>
      <c r="P30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3" t="s">
        <v>1088</v>
      </c>
      <c r="R3023" t="s">
        <v>5788</v>
      </c>
      <c r="S3023" s="1">
        <v>42557</v>
      </c>
      <c r="T3023" t="s">
        <v>5789</v>
      </c>
      <c r="U3023" s="3">
        <v>3.5960999999999999</v>
      </c>
      <c r="V3023" s="2">
        <f>Tabela_padrão__GM_CONTAS_PAGAR_ABERTOS[[#This Row],[PTAX DESEMB]]*Tabela_padrão__GM_CONTAS_PAGAR_ABERTOS[[#This Row],[VALOR_DOCUM]]</f>
        <v>837.99918300000002</v>
      </c>
    </row>
    <row r="3024" spans="1:22" hidden="1" x14ac:dyDescent="0.2">
      <c r="A3024" t="s">
        <v>17</v>
      </c>
      <c r="B3024" t="s">
        <v>25</v>
      </c>
      <c r="C3024" s="1">
        <v>42531</v>
      </c>
      <c r="D3024" t="s">
        <v>591</v>
      </c>
      <c r="E3024">
        <v>13115016</v>
      </c>
      <c r="F3024" t="s">
        <v>5790</v>
      </c>
      <c r="G3024" s="4">
        <v>42566</v>
      </c>
      <c r="H3024" t="s">
        <v>21</v>
      </c>
      <c r="I3024" s="2">
        <v>247.5</v>
      </c>
      <c r="J3024">
        <v>0</v>
      </c>
      <c r="K3024" s="2">
        <v>247.5</v>
      </c>
      <c r="L3024" s="3">
        <v>1</v>
      </c>
      <c r="M3024" s="2">
        <v>247.5</v>
      </c>
      <c r="N3024" s="3">
        <f t="array" ref="N3024">$D$4</f>
        <v>3.55</v>
      </c>
      <c r="O3024" s="2">
        <f t="array" ref="O3024">IF(Tabela_padrão__GM_CONTAS_PAGAR_ABERTOS[[#This Row],[SIGLA_MOEDA]]="US$",Tabela_padrão__GM_CONTAS_PAGAR_ABERTOS[[#This Row],[VALOR_DOCUM]]*$D$4,Tabela_padrão__GM_CONTAS_PAGAR_ABERTOS[[#This Row],[SALDO_CONVERTIDO]])</f>
        <v>247.5</v>
      </c>
      <c r="P30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4" t="s">
        <v>28</v>
      </c>
      <c r="R3024" t="s">
        <v>5791</v>
      </c>
      <c r="S3024" s="1">
        <v>42557</v>
      </c>
      <c r="T3024" t="s">
        <v>5792</v>
      </c>
      <c r="U3024" s="3">
        <v>3.3816999999999999</v>
      </c>
      <c r="V3024" s="2">
        <f>Tabela_padrão__GM_CONTAS_PAGAR_ABERTOS[[#This Row],[PTAX DESEMB]]*Tabela_padrão__GM_CONTAS_PAGAR_ABERTOS[[#This Row],[VALOR_DOCUM]]</f>
        <v>836.97074999999995</v>
      </c>
    </row>
    <row r="3025" spans="1:22" hidden="1" x14ac:dyDescent="0.2">
      <c r="A3025" t="s">
        <v>17</v>
      </c>
      <c r="B3025" t="s">
        <v>25</v>
      </c>
      <c r="C3025" s="1">
        <v>42528</v>
      </c>
      <c r="D3025" t="s">
        <v>583</v>
      </c>
      <c r="E3025">
        <v>13115002</v>
      </c>
      <c r="F3025" t="s">
        <v>5793</v>
      </c>
      <c r="G3025" s="4">
        <v>42558</v>
      </c>
      <c r="H3025" t="s">
        <v>21</v>
      </c>
      <c r="I3025" s="2">
        <v>1197.25</v>
      </c>
      <c r="J3025">
        <v>0</v>
      </c>
      <c r="K3025" s="2">
        <v>1197.25</v>
      </c>
      <c r="L3025" s="3">
        <v>1</v>
      </c>
      <c r="M3025" s="2">
        <v>1197.25</v>
      </c>
      <c r="N3025" s="3">
        <f t="array" ref="N3025">$D$4</f>
        <v>3.55</v>
      </c>
      <c r="O3025" s="2">
        <f t="array" ref="O3025">IF(Tabela_padrão__GM_CONTAS_PAGAR_ABERTOS[[#This Row],[SIGLA_MOEDA]]="US$",Tabela_padrão__GM_CONTAS_PAGAR_ABERTOS[[#This Row],[VALOR_DOCUM]]*$D$4,Tabela_padrão__GM_CONTAS_PAGAR_ABERTOS[[#This Row],[SALDO_CONVERTIDO]])</f>
        <v>1197.25</v>
      </c>
      <c r="P30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5" t="s">
        <v>28</v>
      </c>
      <c r="R3025" t="s">
        <v>5136</v>
      </c>
      <c r="S3025" s="1">
        <v>42557</v>
      </c>
      <c r="T3025" t="s">
        <v>5794</v>
      </c>
      <c r="U3025" s="3">
        <v>3.5097999999999998</v>
      </c>
      <c r="V3025" s="2">
        <f>Tabela_padrão__GM_CONTAS_PAGAR_ABERTOS[[#This Row],[PTAX DESEMB]]*Tabela_padrão__GM_CONTAS_PAGAR_ABERTOS[[#This Row],[VALOR_DOCUM]]</f>
        <v>4202.1080499999998</v>
      </c>
    </row>
    <row r="3026" spans="1:22" hidden="1" x14ac:dyDescent="0.2">
      <c r="A3026" t="s">
        <v>17</v>
      </c>
      <c r="B3026" t="s">
        <v>390</v>
      </c>
      <c r="C3026" s="1">
        <v>42523</v>
      </c>
      <c r="D3026" t="s">
        <v>5795</v>
      </c>
      <c r="E3026">
        <v>13115016</v>
      </c>
      <c r="F3026" t="s">
        <v>5796</v>
      </c>
      <c r="G3026" s="4">
        <v>42561</v>
      </c>
      <c r="H3026" t="s">
        <v>21</v>
      </c>
      <c r="I3026" s="2">
        <v>265</v>
      </c>
      <c r="J3026">
        <v>0</v>
      </c>
      <c r="K3026" s="2">
        <v>265</v>
      </c>
      <c r="L3026" s="3">
        <v>1</v>
      </c>
      <c r="M3026" s="2">
        <v>265</v>
      </c>
      <c r="N3026" s="3">
        <f t="array" ref="N3026">$D$4</f>
        <v>3.55</v>
      </c>
      <c r="O3026" s="2">
        <f t="array" ref="O3026">IF(Tabela_padrão__GM_CONTAS_PAGAR_ABERTOS[[#This Row],[SIGLA_MOEDA]]="US$",Tabela_padrão__GM_CONTAS_PAGAR_ABERTOS[[#This Row],[VALOR_DOCUM]]*$D$4,Tabela_padrão__GM_CONTAS_PAGAR_ABERTOS[[#This Row],[SALDO_CONVERTIDO]])</f>
        <v>265</v>
      </c>
      <c r="P30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6" t="s">
        <v>28</v>
      </c>
      <c r="R3026" t="s">
        <v>925</v>
      </c>
      <c r="S3026" s="1">
        <v>42557</v>
      </c>
      <c r="T3026" t="s">
        <v>5797</v>
      </c>
      <c r="U3026" s="3">
        <v>3.6126</v>
      </c>
      <c r="V3026" s="2">
        <f>Tabela_padrão__GM_CONTAS_PAGAR_ABERTOS[[#This Row],[PTAX DESEMB]]*Tabela_padrão__GM_CONTAS_PAGAR_ABERTOS[[#This Row],[VALOR_DOCUM]]</f>
        <v>957.33900000000006</v>
      </c>
    </row>
    <row r="3027" spans="1:22" hidden="1" x14ac:dyDescent="0.2">
      <c r="A3027" t="s">
        <v>17</v>
      </c>
      <c r="B3027" t="s">
        <v>25</v>
      </c>
      <c r="C3027" s="1">
        <v>42534</v>
      </c>
      <c r="D3027" t="s">
        <v>591</v>
      </c>
      <c r="E3027">
        <v>13115002</v>
      </c>
      <c r="F3027" t="s">
        <v>5798</v>
      </c>
      <c r="G3027" s="4">
        <v>42566</v>
      </c>
      <c r="H3027" t="s">
        <v>21</v>
      </c>
      <c r="I3027" s="2">
        <v>567.29999999999995</v>
      </c>
      <c r="J3027">
        <v>0</v>
      </c>
      <c r="K3027" s="2">
        <v>567.29999999999995</v>
      </c>
      <c r="L3027" s="3">
        <v>1</v>
      </c>
      <c r="M3027" s="2">
        <v>567.29999999999995</v>
      </c>
      <c r="N3027" s="3">
        <f t="array" ref="N3027">$D$4</f>
        <v>3.55</v>
      </c>
      <c r="O3027" s="2">
        <f t="array" ref="O3027">IF(Tabela_padrão__GM_CONTAS_PAGAR_ABERTOS[[#This Row],[SIGLA_MOEDA]]="US$",Tabela_padrão__GM_CONTAS_PAGAR_ABERTOS[[#This Row],[VALOR_DOCUM]]*$D$4,Tabela_padrão__GM_CONTAS_PAGAR_ABERTOS[[#This Row],[SALDO_CONVERTIDO]])</f>
        <v>567.29999999999995</v>
      </c>
      <c r="P30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7" t="s">
        <v>28</v>
      </c>
      <c r="R3027" t="s">
        <v>620</v>
      </c>
      <c r="S3027" s="1">
        <v>42557</v>
      </c>
      <c r="T3027" t="s">
        <v>5799</v>
      </c>
      <c r="U3027" s="3">
        <v>3.4260999999999999</v>
      </c>
      <c r="V3027" s="2">
        <f>Tabela_padrão__GM_CONTAS_PAGAR_ABERTOS[[#This Row],[PTAX DESEMB]]*Tabela_padrão__GM_CONTAS_PAGAR_ABERTOS[[#This Row],[VALOR_DOCUM]]</f>
        <v>1943.6265299999998</v>
      </c>
    </row>
    <row r="3028" spans="1:22" hidden="1" x14ac:dyDescent="0.2">
      <c r="A3028" t="s">
        <v>285</v>
      </c>
      <c r="B3028" t="s">
        <v>18</v>
      </c>
      <c r="C3028" s="1">
        <v>42515</v>
      </c>
      <c r="D3028" t="s">
        <v>595</v>
      </c>
      <c r="E3028">
        <v>17101001</v>
      </c>
      <c r="F3028" t="s">
        <v>596</v>
      </c>
      <c r="G3028" s="4">
        <v>42515</v>
      </c>
      <c r="H3028" t="s">
        <v>21</v>
      </c>
      <c r="I3028" s="2">
        <v>40000</v>
      </c>
      <c r="K3028" s="2">
        <v>40000</v>
      </c>
      <c r="L3028" s="3">
        <v>1</v>
      </c>
      <c r="M3028" s="2">
        <v>40000</v>
      </c>
      <c r="N3028" s="3">
        <f t="array" ref="N3028">$D$4</f>
        <v>3.55</v>
      </c>
      <c r="O3028" s="2">
        <f t="array" ref="O3028">IF(Tabela_padrão__GM_CONTAS_PAGAR_ABERTOS[[#This Row],[SIGLA_MOEDA]]="US$",Tabela_padrão__GM_CONTAS_PAGAR_ABERTOS[[#This Row],[VALOR_DOCUM]]*$D$4,Tabela_padrão__GM_CONTAS_PAGAR_ABERTOS[[#This Row],[SALDO_CONVERTIDO]])</f>
        <v>40000</v>
      </c>
      <c r="P30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8" t="s">
        <v>597</v>
      </c>
      <c r="R3028" t="s">
        <v>598</v>
      </c>
      <c r="S3028" s="1">
        <v>42557</v>
      </c>
      <c r="T3028" t="s">
        <v>5800</v>
      </c>
      <c r="U3028" s="3">
        <v>3.5491000000000001</v>
      </c>
      <c r="V3028" s="2">
        <f>Tabela_padrão__GM_CONTAS_PAGAR_ABERTOS[[#This Row],[PTAX DESEMB]]*Tabela_padrão__GM_CONTAS_PAGAR_ABERTOS[[#This Row],[VALOR_DOCUM]]</f>
        <v>141964</v>
      </c>
    </row>
    <row r="3029" spans="1:22" hidden="1" x14ac:dyDescent="0.2">
      <c r="A3029" t="s">
        <v>17</v>
      </c>
      <c r="B3029" t="s">
        <v>18</v>
      </c>
      <c r="C3029" s="1">
        <v>42517</v>
      </c>
      <c r="D3029" t="s">
        <v>3733</v>
      </c>
      <c r="E3029">
        <v>17101001</v>
      </c>
      <c r="F3029" t="s">
        <v>3734</v>
      </c>
      <c r="G3029" s="4">
        <v>42735</v>
      </c>
      <c r="H3029" t="s">
        <v>21</v>
      </c>
      <c r="I3029" s="2">
        <v>331126.76</v>
      </c>
      <c r="K3029" s="2">
        <v>331126.76</v>
      </c>
      <c r="L3029" s="3">
        <v>1</v>
      </c>
      <c r="M3029" s="2">
        <v>331126.76</v>
      </c>
      <c r="N3029" s="3">
        <f t="array" ref="N3029">$D$4</f>
        <v>3.55</v>
      </c>
      <c r="O3029" s="2">
        <f t="array" ref="O3029">IF(Tabela_padrão__GM_CONTAS_PAGAR_ABERTOS[[#This Row],[SIGLA_MOEDA]]="US$",Tabela_padrão__GM_CONTAS_PAGAR_ABERTOS[[#This Row],[VALOR_DOCUM]]*$D$4,Tabela_padrão__GM_CONTAS_PAGAR_ABERTOS[[#This Row],[SALDO_CONVERTIDO]])</f>
        <v>331126.76</v>
      </c>
      <c r="P30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29" t="s">
        <v>597</v>
      </c>
      <c r="R3029" t="s">
        <v>3735</v>
      </c>
      <c r="S3029" s="1">
        <v>42557</v>
      </c>
      <c r="T3029" t="s">
        <v>5801</v>
      </c>
      <c r="U3029" s="3">
        <v>3.5804</v>
      </c>
      <c r="V3029" s="2">
        <f>Tabela_padrão__GM_CONTAS_PAGAR_ABERTOS[[#This Row],[PTAX DESEMB]]*Tabela_padrão__GM_CONTAS_PAGAR_ABERTOS[[#This Row],[VALOR_DOCUM]]</f>
        <v>1185566.251504</v>
      </c>
    </row>
    <row r="3030" spans="1:22" hidden="1" x14ac:dyDescent="0.2">
      <c r="A3030" t="s">
        <v>17</v>
      </c>
      <c r="B3030" t="s">
        <v>25</v>
      </c>
      <c r="C3030" s="1">
        <v>42495</v>
      </c>
      <c r="D3030" t="s">
        <v>605</v>
      </c>
      <c r="E3030">
        <v>15101003</v>
      </c>
      <c r="F3030" t="s">
        <v>606</v>
      </c>
      <c r="G3030" s="4">
        <v>42618</v>
      </c>
      <c r="H3030" t="s">
        <v>21</v>
      </c>
      <c r="I3030" s="2">
        <v>40000</v>
      </c>
      <c r="K3030" s="2">
        <v>40000</v>
      </c>
      <c r="L3030" s="3">
        <v>1</v>
      </c>
      <c r="M3030" s="2">
        <v>40000</v>
      </c>
      <c r="N3030" s="3">
        <f t="array" ref="N3030">$D$4</f>
        <v>3.55</v>
      </c>
      <c r="O3030" s="2">
        <f t="array" ref="O3030">IF(Tabela_padrão__GM_CONTAS_PAGAR_ABERTOS[[#This Row],[SIGLA_MOEDA]]="US$",Tabela_padrão__GM_CONTAS_PAGAR_ABERTOS[[#This Row],[VALOR_DOCUM]]*$D$4,Tabela_padrão__GM_CONTAS_PAGAR_ABERTOS[[#This Row],[SALDO_CONVERTIDO]])</f>
        <v>40000</v>
      </c>
      <c r="P30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0" t="s">
        <v>607</v>
      </c>
      <c r="R3030" t="s">
        <v>608</v>
      </c>
      <c r="S3030" s="1">
        <v>42557</v>
      </c>
      <c r="T3030" t="s">
        <v>5802</v>
      </c>
      <c r="U3030" s="3">
        <v>3.5396999999999998</v>
      </c>
      <c r="V3030" s="2">
        <f>Tabela_padrão__GM_CONTAS_PAGAR_ABERTOS[[#This Row],[PTAX DESEMB]]*Tabela_padrão__GM_CONTAS_PAGAR_ABERTOS[[#This Row],[VALOR_DOCUM]]</f>
        <v>141588</v>
      </c>
    </row>
    <row r="3031" spans="1:22" hidden="1" x14ac:dyDescent="0.2">
      <c r="A3031" t="s">
        <v>285</v>
      </c>
      <c r="B3031" t="s">
        <v>18</v>
      </c>
      <c r="C3031" s="1">
        <v>42517</v>
      </c>
      <c r="D3031" t="s">
        <v>595</v>
      </c>
      <c r="E3031">
        <v>17101001</v>
      </c>
      <c r="F3031" t="s">
        <v>596</v>
      </c>
      <c r="G3031" s="4">
        <v>42517</v>
      </c>
      <c r="H3031" t="s">
        <v>21</v>
      </c>
      <c r="I3031" s="2">
        <v>20425</v>
      </c>
      <c r="K3031" s="2">
        <v>20425</v>
      </c>
      <c r="L3031" s="3">
        <v>1</v>
      </c>
      <c r="M3031" s="2">
        <v>20425</v>
      </c>
      <c r="N3031" s="3">
        <f t="array" ref="N3031">$D$4</f>
        <v>3.55</v>
      </c>
      <c r="O3031" s="2">
        <f t="array" ref="O3031">IF(Tabela_padrão__GM_CONTAS_PAGAR_ABERTOS[[#This Row],[SIGLA_MOEDA]]="US$",Tabela_padrão__GM_CONTAS_PAGAR_ABERTOS[[#This Row],[VALOR_DOCUM]]*$D$4,Tabela_padrão__GM_CONTAS_PAGAR_ABERTOS[[#This Row],[SALDO_CONVERTIDO]])</f>
        <v>20425</v>
      </c>
      <c r="P30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1" t="s">
        <v>597</v>
      </c>
      <c r="R3031" t="s">
        <v>598</v>
      </c>
      <c r="S3031" s="1">
        <v>42557</v>
      </c>
      <c r="T3031" t="s">
        <v>5803</v>
      </c>
      <c r="U3031" s="3">
        <v>3.5804</v>
      </c>
      <c r="V3031" s="2">
        <f>Tabela_padrão__GM_CONTAS_PAGAR_ABERTOS[[#This Row],[PTAX DESEMB]]*Tabela_padrão__GM_CONTAS_PAGAR_ABERTOS[[#This Row],[VALOR_DOCUM]]</f>
        <v>73129.67</v>
      </c>
    </row>
    <row r="3032" spans="1:22" hidden="1" x14ac:dyDescent="0.2">
      <c r="A3032" t="s">
        <v>17</v>
      </c>
      <c r="B3032" t="s">
        <v>25</v>
      </c>
      <c r="C3032" s="1">
        <v>42515</v>
      </c>
      <c r="D3032" t="s">
        <v>655</v>
      </c>
      <c r="E3032">
        <v>13115016</v>
      </c>
      <c r="F3032" t="s">
        <v>5804</v>
      </c>
      <c r="G3032" s="4">
        <v>42561</v>
      </c>
      <c r="H3032" t="s">
        <v>21</v>
      </c>
      <c r="I3032" s="2">
        <v>384.55</v>
      </c>
      <c r="J3032">
        <v>0</v>
      </c>
      <c r="K3032" s="2">
        <v>384.55</v>
      </c>
      <c r="L3032" s="3">
        <v>1</v>
      </c>
      <c r="M3032" s="2">
        <v>384.55</v>
      </c>
      <c r="N3032" s="3">
        <f t="array" ref="N3032">$D$4</f>
        <v>3.55</v>
      </c>
      <c r="O3032" s="2">
        <f t="array" ref="O3032">IF(Tabela_padrão__GM_CONTAS_PAGAR_ABERTOS[[#This Row],[SIGLA_MOEDA]]="US$",Tabela_padrão__GM_CONTAS_PAGAR_ABERTOS[[#This Row],[VALOR_DOCUM]]*$D$4,Tabela_padrão__GM_CONTAS_PAGAR_ABERTOS[[#This Row],[SALDO_CONVERTIDO]])</f>
        <v>384.55</v>
      </c>
      <c r="P30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2" t="s">
        <v>28</v>
      </c>
      <c r="R3032" t="s">
        <v>657</v>
      </c>
      <c r="S3032" s="1">
        <v>42557</v>
      </c>
      <c r="T3032" t="s">
        <v>5805</v>
      </c>
      <c r="U3032" s="3">
        <v>3.5491000000000001</v>
      </c>
      <c r="V3032" s="2">
        <f>Tabela_padrão__GM_CONTAS_PAGAR_ABERTOS[[#This Row],[PTAX DESEMB]]*Tabela_padrão__GM_CONTAS_PAGAR_ABERTOS[[#This Row],[VALOR_DOCUM]]</f>
        <v>1364.806405</v>
      </c>
    </row>
    <row r="3033" spans="1:22" hidden="1" x14ac:dyDescent="0.2">
      <c r="A3033" t="s">
        <v>17</v>
      </c>
      <c r="B3033" t="s">
        <v>202</v>
      </c>
      <c r="C3033" s="1">
        <v>42530</v>
      </c>
      <c r="D3033" t="s">
        <v>923</v>
      </c>
      <c r="E3033">
        <v>13115026</v>
      </c>
      <c r="F3033" t="s">
        <v>5806</v>
      </c>
      <c r="G3033" s="4">
        <v>42561</v>
      </c>
      <c r="H3033" t="s">
        <v>21</v>
      </c>
      <c r="I3033" s="2">
        <v>2333.04</v>
      </c>
      <c r="K3033" s="2">
        <v>2333.04</v>
      </c>
      <c r="L3033" s="3">
        <v>1</v>
      </c>
      <c r="M3033" s="2">
        <v>2333.04</v>
      </c>
      <c r="N3033" s="3">
        <f t="array" ref="N3033">$D$4</f>
        <v>3.55</v>
      </c>
      <c r="O3033" s="2">
        <f t="array" ref="O3033">IF(Tabela_padrão__GM_CONTAS_PAGAR_ABERTOS[[#This Row],[SIGLA_MOEDA]]="US$",Tabela_padrão__GM_CONTAS_PAGAR_ABERTOS[[#This Row],[VALOR_DOCUM]]*$D$4,Tabela_padrão__GM_CONTAS_PAGAR_ABERTOS[[#This Row],[SALDO_CONVERTIDO]])</f>
        <v>2333.04</v>
      </c>
      <c r="P30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3" t="s">
        <v>28</v>
      </c>
      <c r="R3033" t="s">
        <v>5807</v>
      </c>
      <c r="S3033" s="1">
        <v>42557</v>
      </c>
      <c r="T3033" t="s">
        <v>5808</v>
      </c>
      <c r="U3033" s="3">
        <v>3.3898000000000001</v>
      </c>
      <c r="V3033" s="2">
        <f>Tabela_padrão__GM_CONTAS_PAGAR_ABERTOS[[#This Row],[PTAX DESEMB]]*Tabela_padrão__GM_CONTAS_PAGAR_ABERTOS[[#This Row],[VALOR_DOCUM]]</f>
        <v>7908.5389919999998</v>
      </c>
    </row>
    <row r="3034" spans="1:22" hidden="1" x14ac:dyDescent="0.2">
      <c r="A3034" t="s">
        <v>709</v>
      </c>
      <c r="B3034" t="s">
        <v>710</v>
      </c>
      <c r="C3034" s="1">
        <v>42524</v>
      </c>
      <c r="D3034" t="s">
        <v>725</v>
      </c>
      <c r="E3034">
        <v>13115016</v>
      </c>
      <c r="F3034" t="s">
        <v>2317</v>
      </c>
      <c r="G3034" s="4">
        <v>42575</v>
      </c>
      <c r="H3034" t="s">
        <v>21</v>
      </c>
      <c r="I3034" s="2">
        <v>393.17</v>
      </c>
      <c r="K3034" s="2">
        <v>393.17</v>
      </c>
      <c r="L3034" s="3">
        <v>1</v>
      </c>
      <c r="M3034" s="2">
        <v>393.17</v>
      </c>
      <c r="N3034" s="3">
        <f t="array" ref="N3034">$D$4</f>
        <v>3.55</v>
      </c>
      <c r="O3034" s="2">
        <f t="array" ref="O3034">IF(Tabela_padrão__GM_CONTAS_PAGAR_ABERTOS[[#This Row],[SIGLA_MOEDA]]="US$",Tabela_padrão__GM_CONTAS_PAGAR_ABERTOS[[#This Row],[VALOR_DOCUM]]*$D$4,Tabela_padrão__GM_CONTAS_PAGAR_ABERTOS[[#This Row],[SALDO_CONVERTIDO]])</f>
        <v>393.17</v>
      </c>
      <c r="P30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4" t="s">
        <v>28</v>
      </c>
      <c r="R3034" t="s">
        <v>2318</v>
      </c>
      <c r="S3034" s="1">
        <v>42557</v>
      </c>
      <c r="T3034" t="s">
        <v>5809</v>
      </c>
      <c r="U3034" s="3">
        <v>3.5960999999999999</v>
      </c>
      <c r="V3034" s="2">
        <f>Tabela_padrão__GM_CONTAS_PAGAR_ABERTOS[[#This Row],[PTAX DESEMB]]*Tabela_padrão__GM_CONTAS_PAGAR_ABERTOS[[#This Row],[VALOR_DOCUM]]</f>
        <v>1413.878637</v>
      </c>
    </row>
    <row r="3035" spans="1:22" hidden="1" x14ac:dyDescent="0.2">
      <c r="A3035" t="s">
        <v>17</v>
      </c>
      <c r="B3035" t="s">
        <v>25</v>
      </c>
      <c r="C3035" s="1">
        <v>42528</v>
      </c>
      <c r="D3035" t="s">
        <v>583</v>
      </c>
      <c r="E3035">
        <v>13115002</v>
      </c>
      <c r="F3035" t="s">
        <v>5810</v>
      </c>
      <c r="G3035" s="4">
        <v>42558</v>
      </c>
      <c r="H3035" t="s">
        <v>21</v>
      </c>
      <c r="I3035" s="2">
        <v>149.96</v>
      </c>
      <c r="J3035">
        <v>0</v>
      </c>
      <c r="K3035" s="2">
        <v>149.96</v>
      </c>
      <c r="L3035" s="3">
        <v>1</v>
      </c>
      <c r="M3035" s="2">
        <v>149.96</v>
      </c>
      <c r="N3035" s="3">
        <f t="array" ref="N3035">$D$4</f>
        <v>3.55</v>
      </c>
      <c r="O3035" s="2">
        <f t="array" ref="O3035">IF(Tabela_padrão__GM_CONTAS_PAGAR_ABERTOS[[#This Row],[SIGLA_MOEDA]]="US$",Tabela_padrão__GM_CONTAS_PAGAR_ABERTOS[[#This Row],[VALOR_DOCUM]]*$D$4,Tabela_padrão__GM_CONTAS_PAGAR_ABERTOS[[#This Row],[SALDO_CONVERTIDO]])</f>
        <v>149.96</v>
      </c>
      <c r="P30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5" t="s">
        <v>28</v>
      </c>
      <c r="R3035" t="s">
        <v>5136</v>
      </c>
      <c r="S3035" s="1">
        <v>42557</v>
      </c>
      <c r="T3035" t="s">
        <v>5811</v>
      </c>
      <c r="U3035" s="3">
        <v>3.5097999999999998</v>
      </c>
      <c r="V3035" s="2">
        <f>Tabela_padrão__GM_CONTAS_PAGAR_ABERTOS[[#This Row],[PTAX DESEMB]]*Tabela_padrão__GM_CONTAS_PAGAR_ABERTOS[[#This Row],[VALOR_DOCUM]]</f>
        <v>526.32960800000001</v>
      </c>
    </row>
    <row r="3036" spans="1:22" hidden="1" x14ac:dyDescent="0.2">
      <c r="A3036" t="s">
        <v>17</v>
      </c>
      <c r="B3036" t="s">
        <v>80</v>
      </c>
      <c r="C3036" s="1">
        <v>42530</v>
      </c>
      <c r="D3036" t="s">
        <v>668</v>
      </c>
      <c r="E3036">
        <v>13115005</v>
      </c>
      <c r="F3036" t="s">
        <v>5812</v>
      </c>
      <c r="G3036" s="4">
        <v>42558</v>
      </c>
      <c r="H3036" t="s">
        <v>21</v>
      </c>
      <c r="I3036" s="2">
        <v>698.09</v>
      </c>
      <c r="J3036">
        <v>0</v>
      </c>
      <c r="K3036" s="2">
        <v>698.09</v>
      </c>
      <c r="L3036" s="3">
        <v>1</v>
      </c>
      <c r="M3036" s="2">
        <v>698.09</v>
      </c>
      <c r="N3036" s="3">
        <f t="array" ref="N3036">$D$4</f>
        <v>3.55</v>
      </c>
      <c r="O3036" s="2">
        <f t="array" ref="O3036">IF(Tabela_padrão__GM_CONTAS_PAGAR_ABERTOS[[#This Row],[SIGLA_MOEDA]]="US$",Tabela_padrão__GM_CONTAS_PAGAR_ABERTOS[[#This Row],[VALOR_DOCUM]]*$D$4,Tabela_padrão__GM_CONTAS_PAGAR_ABERTOS[[#This Row],[SALDO_CONVERTIDO]])</f>
        <v>698.09</v>
      </c>
      <c r="P30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6" t="s">
        <v>28</v>
      </c>
      <c r="R3036" t="s">
        <v>5813</v>
      </c>
      <c r="S3036" s="1">
        <v>42557</v>
      </c>
      <c r="T3036" t="s">
        <v>5814</v>
      </c>
      <c r="U3036" s="3">
        <v>3.3898000000000001</v>
      </c>
      <c r="V3036" s="2">
        <f>Tabela_padrão__GM_CONTAS_PAGAR_ABERTOS[[#This Row],[PTAX DESEMB]]*Tabela_padrão__GM_CONTAS_PAGAR_ABERTOS[[#This Row],[VALOR_DOCUM]]</f>
        <v>2366.3854820000001</v>
      </c>
    </row>
    <row r="3037" spans="1:22" hidden="1" x14ac:dyDescent="0.2">
      <c r="A3037" t="s">
        <v>285</v>
      </c>
      <c r="B3037" t="s">
        <v>18</v>
      </c>
      <c r="C3037" s="1">
        <v>42492</v>
      </c>
      <c r="D3037" t="s">
        <v>628</v>
      </c>
      <c r="E3037">
        <v>17101002</v>
      </c>
      <c r="F3037" t="s">
        <v>629</v>
      </c>
      <c r="G3037" s="4">
        <v>42765</v>
      </c>
      <c r="H3037" t="s">
        <v>21</v>
      </c>
      <c r="I3037" s="2">
        <v>2000000</v>
      </c>
      <c r="K3037" s="2">
        <v>2000000</v>
      </c>
      <c r="L3037" s="3">
        <v>1</v>
      </c>
      <c r="M3037" s="2">
        <v>2000000</v>
      </c>
      <c r="N3037" s="3">
        <f t="array" ref="N3037">$D$4</f>
        <v>3.55</v>
      </c>
      <c r="O3037" s="2">
        <f t="array" ref="O3037">IF(Tabela_padrão__GM_CONTAS_PAGAR_ABERTOS[[#This Row],[SIGLA_MOEDA]]="US$",Tabela_padrão__GM_CONTAS_PAGAR_ABERTOS[[#This Row],[VALOR_DOCUM]]*$D$4,Tabela_padrão__GM_CONTAS_PAGAR_ABERTOS[[#This Row],[SALDO_CONVERTIDO]])</f>
        <v>2000000</v>
      </c>
      <c r="P30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7" t="s">
        <v>486</v>
      </c>
      <c r="R3037" t="s">
        <v>630</v>
      </c>
      <c r="S3037" s="1">
        <v>42557</v>
      </c>
      <c r="T3037" t="s">
        <v>5815</v>
      </c>
      <c r="U3037" s="3">
        <v>3.4508000000000001</v>
      </c>
      <c r="V3037" s="2">
        <f>Tabela_padrão__GM_CONTAS_PAGAR_ABERTOS[[#This Row],[PTAX DESEMB]]*Tabela_padrão__GM_CONTAS_PAGAR_ABERTOS[[#This Row],[VALOR_DOCUM]]</f>
        <v>6901600</v>
      </c>
    </row>
    <row r="3038" spans="1:22" hidden="1" x14ac:dyDescent="0.2">
      <c r="A3038" t="s">
        <v>17</v>
      </c>
      <c r="B3038" t="s">
        <v>25</v>
      </c>
      <c r="C3038" s="1">
        <v>42531</v>
      </c>
      <c r="D3038" t="s">
        <v>4630</v>
      </c>
      <c r="E3038">
        <v>13115016</v>
      </c>
      <c r="F3038" t="s">
        <v>5816</v>
      </c>
      <c r="G3038" s="4">
        <v>42566</v>
      </c>
      <c r="H3038" t="s">
        <v>21</v>
      </c>
      <c r="I3038" s="2">
        <v>20</v>
      </c>
      <c r="J3038">
        <v>0</v>
      </c>
      <c r="K3038" s="2">
        <v>20</v>
      </c>
      <c r="L3038" s="3">
        <v>1</v>
      </c>
      <c r="M3038" s="2">
        <v>20</v>
      </c>
      <c r="N3038" s="3">
        <f t="array" ref="N3038">$D$4</f>
        <v>3.55</v>
      </c>
      <c r="O3038" s="2">
        <f t="array" ref="O3038">IF(Tabela_padrão__GM_CONTAS_PAGAR_ABERTOS[[#This Row],[SIGLA_MOEDA]]="US$",Tabela_padrão__GM_CONTAS_PAGAR_ABERTOS[[#This Row],[VALOR_DOCUM]]*$D$4,Tabela_padrão__GM_CONTAS_PAGAR_ABERTOS[[#This Row],[SALDO_CONVERTIDO]])</f>
        <v>20</v>
      </c>
      <c r="P30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8" t="s">
        <v>28</v>
      </c>
      <c r="R3038" t="s">
        <v>5817</v>
      </c>
      <c r="S3038" s="1">
        <v>42557</v>
      </c>
      <c r="T3038" t="s">
        <v>5818</v>
      </c>
      <c r="U3038" s="3">
        <v>3.3816999999999999</v>
      </c>
      <c r="V3038" s="2">
        <f>Tabela_padrão__GM_CONTAS_PAGAR_ABERTOS[[#This Row],[PTAX DESEMB]]*Tabela_padrão__GM_CONTAS_PAGAR_ABERTOS[[#This Row],[VALOR_DOCUM]]</f>
        <v>67.634</v>
      </c>
    </row>
    <row r="3039" spans="1:22" hidden="1" x14ac:dyDescent="0.2">
      <c r="A3039" t="s">
        <v>17</v>
      </c>
      <c r="B3039" t="s">
        <v>25</v>
      </c>
      <c r="C3039" s="1">
        <v>42531</v>
      </c>
      <c r="D3039" t="s">
        <v>642</v>
      </c>
      <c r="E3039">
        <v>13115016</v>
      </c>
      <c r="F3039" t="s">
        <v>5819</v>
      </c>
      <c r="G3039" s="4">
        <v>42566</v>
      </c>
      <c r="H3039" t="s">
        <v>21</v>
      </c>
      <c r="I3039" s="2">
        <v>439.7</v>
      </c>
      <c r="J3039">
        <v>0</v>
      </c>
      <c r="K3039" s="2">
        <v>439.7</v>
      </c>
      <c r="L3039" s="3">
        <v>1</v>
      </c>
      <c r="M3039" s="2">
        <v>439.7</v>
      </c>
      <c r="N3039" s="3">
        <f t="array" ref="N3039">$D$4</f>
        <v>3.55</v>
      </c>
      <c r="O3039" s="2">
        <f t="array" ref="O3039">IF(Tabela_padrão__GM_CONTAS_PAGAR_ABERTOS[[#This Row],[SIGLA_MOEDA]]="US$",Tabela_padrão__GM_CONTAS_PAGAR_ABERTOS[[#This Row],[VALOR_DOCUM]]*$D$4,Tabela_padrão__GM_CONTAS_PAGAR_ABERTOS[[#This Row],[SALDO_CONVERTIDO]])</f>
        <v>439.7</v>
      </c>
      <c r="P30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39" t="s">
        <v>28</v>
      </c>
      <c r="R3039" t="s">
        <v>5820</v>
      </c>
      <c r="S3039" s="1">
        <v>42557</v>
      </c>
      <c r="T3039" t="s">
        <v>5821</v>
      </c>
      <c r="U3039" s="3">
        <v>3.3816999999999999</v>
      </c>
      <c r="V3039" s="2">
        <f>Tabela_padrão__GM_CONTAS_PAGAR_ABERTOS[[#This Row],[PTAX DESEMB]]*Tabela_padrão__GM_CONTAS_PAGAR_ABERTOS[[#This Row],[VALOR_DOCUM]]</f>
        <v>1486.9334899999999</v>
      </c>
    </row>
    <row r="3040" spans="1:22" hidden="1" x14ac:dyDescent="0.2">
      <c r="A3040" t="s">
        <v>17</v>
      </c>
      <c r="B3040" t="s">
        <v>25</v>
      </c>
      <c r="C3040" s="1">
        <v>42531</v>
      </c>
      <c r="D3040" t="s">
        <v>642</v>
      </c>
      <c r="E3040">
        <v>13115016</v>
      </c>
      <c r="F3040" t="s">
        <v>5822</v>
      </c>
      <c r="G3040" s="4">
        <v>42566</v>
      </c>
      <c r="H3040" t="s">
        <v>21</v>
      </c>
      <c r="I3040" s="2">
        <v>49.75</v>
      </c>
      <c r="J3040">
        <v>0</v>
      </c>
      <c r="K3040" s="2">
        <v>49.75</v>
      </c>
      <c r="L3040" s="3">
        <v>1</v>
      </c>
      <c r="M3040" s="2">
        <v>49.75</v>
      </c>
      <c r="N3040" s="3">
        <f t="array" ref="N3040">$D$4</f>
        <v>3.55</v>
      </c>
      <c r="O3040" s="2">
        <f t="array" ref="O3040">IF(Tabela_padrão__GM_CONTAS_PAGAR_ABERTOS[[#This Row],[SIGLA_MOEDA]]="US$",Tabela_padrão__GM_CONTAS_PAGAR_ABERTOS[[#This Row],[VALOR_DOCUM]]*$D$4,Tabela_padrão__GM_CONTAS_PAGAR_ABERTOS[[#This Row],[SALDO_CONVERTIDO]])</f>
        <v>49.75</v>
      </c>
      <c r="P30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0" t="s">
        <v>28</v>
      </c>
      <c r="R3040" t="s">
        <v>1588</v>
      </c>
      <c r="S3040" s="1">
        <v>42557</v>
      </c>
      <c r="T3040" t="s">
        <v>5823</v>
      </c>
      <c r="U3040" s="3">
        <v>3.3816999999999999</v>
      </c>
      <c r="V3040" s="2">
        <f>Tabela_padrão__GM_CONTAS_PAGAR_ABERTOS[[#This Row],[PTAX DESEMB]]*Tabela_padrão__GM_CONTAS_PAGAR_ABERTOS[[#This Row],[VALOR_DOCUM]]</f>
        <v>168.239575</v>
      </c>
    </row>
    <row r="3041" spans="1:22" hidden="1" x14ac:dyDescent="0.2">
      <c r="A3041" t="s">
        <v>17</v>
      </c>
      <c r="B3041" t="s">
        <v>25</v>
      </c>
      <c r="C3041" s="1">
        <v>42531</v>
      </c>
      <c r="D3041" t="s">
        <v>642</v>
      </c>
      <c r="E3041">
        <v>13115016</v>
      </c>
      <c r="F3041" t="s">
        <v>5824</v>
      </c>
      <c r="G3041" s="4">
        <v>42566</v>
      </c>
      <c r="H3041" t="s">
        <v>21</v>
      </c>
      <c r="I3041" s="2">
        <v>770.02</v>
      </c>
      <c r="J3041">
        <v>0</v>
      </c>
      <c r="K3041" s="2">
        <v>770.02</v>
      </c>
      <c r="L3041" s="3">
        <v>1</v>
      </c>
      <c r="M3041" s="2">
        <v>770.02</v>
      </c>
      <c r="N3041" s="3">
        <f t="array" ref="N3041">$D$4</f>
        <v>3.55</v>
      </c>
      <c r="O3041" s="2">
        <f t="array" ref="O3041">IF(Tabela_padrão__GM_CONTAS_PAGAR_ABERTOS[[#This Row],[SIGLA_MOEDA]]="US$",Tabela_padrão__GM_CONTAS_PAGAR_ABERTOS[[#This Row],[VALOR_DOCUM]]*$D$4,Tabela_padrão__GM_CONTAS_PAGAR_ABERTOS[[#This Row],[SALDO_CONVERTIDO]])</f>
        <v>770.02</v>
      </c>
      <c r="P30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1" t="s">
        <v>28</v>
      </c>
      <c r="R3041" t="s">
        <v>744</v>
      </c>
      <c r="S3041" s="1">
        <v>42557</v>
      </c>
      <c r="T3041" t="s">
        <v>5825</v>
      </c>
      <c r="U3041" s="3">
        <v>3.3816999999999999</v>
      </c>
      <c r="V3041" s="2">
        <f>Tabela_padrão__GM_CONTAS_PAGAR_ABERTOS[[#This Row],[PTAX DESEMB]]*Tabela_padrão__GM_CONTAS_PAGAR_ABERTOS[[#This Row],[VALOR_DOCUM]]</f>
        <v>2603.9766340000001</v>
      </c>
    </row>
    <row r="3042" spans="1:22" hidden="1" x14ac:dyDescent="0.2">
      <c r="A3042" t="s">
        <v>17</v>
      </c>
      <c r="B3042" t="s">
        <v>385</v>
      </c>
      <c r="C3042" s="1">
        <v>42510</v>
      </c>
      <c r="D3042" t="s">
        <v>3782</v>
      </c>
      <c r="E3042">
        <v>13115016</v>
      </c>
      <c r="F3042" t="s">
        <v>3783</v>
      </c>
      <c r="G3042" s="4">
        <v>42562</v>
      </c>
      <c r="H3042" t="s">
        <v>21</v>
      </c>
      <c r="I3042" s="2">
        <v>3885</v>
      </c>
      <c r="K3042" s="2">
        <v>3885</v>
      </c>
      <c r="L3042" s="3">
        <v>1</v>
      </c>
      <c r="M3042" s="2">
        <v>3885</v>
      </c>
      <c r="N3042" s="3">
        <f t="array" ref="N3042">$D$4</f>
        <v>3.55</v>
      </c>
      <c r="O3042" s="2">
        <f t="array" ref="O3042">IF(Tabela_padrão__GM_CONTAS_PAGAR_ABERTOS[[#This Row],[SIGLA_MOEDA]]="US$",Tabela_padrão__GM_CONTAS_PAGAR_ABERTOS[[#This Row],[VALOR_DOCUM]]*$D$4,Tabela_padrão__GM_CONTAS_PAGAR_ABERTOS[[#This Row],[SALDO_CONVERTIDO]])</f>
        <v>3885</v>
      </c>
      <c r="P30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2" t="s">
        <v>28</v>
      </c>
      <c r="R3042" t="s">
        <v>3784</v>
      </c>
      <c r="S3042" s="1">
        <v>42557</v>
      </c>
      <c r="T3042" t="s">
        <v>5826</v>
      </c>
      <c r="U3042" s="3">
        <v>3.6002999999999998</v>
      </c>
      <c r="V3042" s="2">
        <f>Tabela_padrão__GM_CONTAS_PAGAR_ABERTOS[[#This Row],[PTAX DESEMB]]*Tabela_padrão__GM_CONTAS_PAGAR_ABERTOS[[#This Row],[VALOR_DOCUM]]</f>
        <v>13987.165499999999</v>
      </c>
    </row>
    <row r="3043" spans="1:22" hidden="1" x14ac:dyDescent="0.2">
      <c r="A3043" t="s">
        <v>17</v>
      </c>
      <c r="B3043" t="s">
        <v>25</v>
      </c>
      <c r="C3043" s="1">
        <v>42521</v>
      </c>
      <c r="D3043" t="s">
        <v>655</v>
      </c>
      <c r="E3043">
        <v>13115016</v>
      </c>
      <c r="F3043" t="s">
        <v>5827</v>
      </c>
      <c r="G3043" s="4">
        <v>42561</v>
      </c>
      <c r="H3043" t="s">
        <v>21</v>
      </c>
      <c r="I3043" s="2">
        <v>11.68</v>
      </c>
      <c r="J3043">
        <v>0</v>
      </c>
      <c r="K3043" s="2">
        <v>11.68</v>
      </c>
      <c r="L3043" s="3">
        <v>1</v>
      </c>
      <c r="M3043" s="2">
        <v>11.68</v>
      </c>
      <c r="N3043" s="3">
        <f t="array" ref="N3043">$D$4</f>
        <v>3.55</v>
      </c>
      <c r="O3043" s="2">
        <f t="array" ref="O3043">IF(Tabela_padrão__GM_CONTAS_PAGAR_ABERTOS[[#This Row],[SIGLA_MOEDA]]="US$",Tabela_padrão__GM_CONTAS_PAGAR_ABERTOS[[#This Row],[VALOR_DOCUM]]*$D$4,Tabela_padrão__GM_CONTAS_PAGAR_ABERTOS[[#This Row],[SALDO_CONVERTIDO]])</f>
        <v>11.68</v>
      </c>
      <c r="P30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3" t="s">
        <v>28</v>
      </c>
      <c r="R3043" t="s">
        <v>5828</v>
      </c>
      <c r="S3043" s="1">
        <v>42557</v>
      </c>
      <c r="T3043" t="s">
        <v>5829</v>
      </c>
      <c r="U3043" s="3">
        <v>3.5996999999999999</v>
      </c>
      <c r="V3043" s="2">
        <f>Tabela_padrão__GM_CONTAS_PAGAR_ABERTOS[[#This Row],[PTAX DESEMB]]*Tabela_padrão__GM_CONTAS_PAGAR_ABERTOS[[#This Row],[VALOR_DOCUM]]</f>
        <v>42.044495999999995</v>
      </c>
    </row>
    <row r="3044" spans="1:22" hidden="1" x14ac:dyDescent="0.2">
      <c r="A3044" t="s">
        <v>17</v>
      </c>
      <c r="B3044" t="s">
        <v>202</v>
      </c>
      <c r="C3044" s="1">
        <v>42513</v>
      </c>
      <c r="D3044" t="s">
        <v>509</v>
      </c>
      <c r="E3044">
        <v>13115026</v>
      </c>
      <c r="F3044" t="s">
        <v>5184</v>
      </c>
      <c r="G3044" s="4">
        <v>42612</v>
      </c>
      <c r="H3044" t="s">
        <v>21</v>
      </c>
      <c r="I3044" s="2">
        <v>235</v>
      </c>
      <c r="K3044" s="2">
        <v>235</v>
      </c>
      <c r="L3044" s="3">
        <v>1</v>
      </c>
      <c r="M3044" s="2">
        <v>235</v>
      </c>
      <c r="N3044" s="3">
        <f t="array" ref="N3044">$D$4</f>
        <v>3.55</v>
      </c>
      <c r="O3044" s="2">
        <f t="array" ref="O3044">IF(Tabela_padrão__GM_CONTAS_PAGAR_ABERTOS[[#This Row],[SIGLA_MOEDA]]="US$",Tabela_padrão__GM_CONTAS_PAGAR_ABERTOS[[#This Row],[VALOR_DOCUM]]*$D$4,Tabela_padrão__GM_CONTAS_PAGAR_ABERTOS[[#This Row],[SALDO_CONVERTIDO]])</f>
        <v>235</v>
      </c>
      <c r="P30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4" t="s">
        <v>28</v>
      </c>
      <c r="R3044" t="s">
        <v>5185</v>
      </c>
      <c r="S3044" s="1">
        <v>42557</v>
      </c>
      <c r="T3044" t="s">
        <v>5830</v>
      </c>
      <c r="U3044" s="3">
        <v>3.5419</v>
      </c>
      <c r="V3044" s="2">
        <f>Tabela_padrão__GM_CONTAS_PAGAR_ABERTOS[[#This Row],[PTAX DESEMB]]*Tabela_padrão__GM_CONTAS_PAGAR_ABERTOS[[#This Row],[VALOR_DOCUM]]</f>
        <v>832.34649999999999</v>
      </c>
    </row>
    <row r="3045" spans="1:22" hidden="1" x14ac:dyDescent="0.2">
      <c r="A3045" t="s">
        <v>285</v>
      </c>
      <c r="B3045" t="s">
        <v>18</v>
      </c>
      <c r="C3045" s="1">
        <v>42523</v>
      </c>
      <c r="D3045" t="s">
        <v>595</v>
      </c>
      <c r="E3045">
        <v>17101001</v>
      </c>
      <c r="F3045" t="s">
        <v>665</v>
      </c>
      <c r="G3045" s="4">
        <v>42523</v>
      </c>
      <c r="H3045" t="s">
        <v>21</v>
      </c>
      <c r="I3045" s="2">
        <v>5760</v>
      </c>
      <c r="K3045" s="2">
        <v>5760</v>
      </c>
      <c r="L3045" s="3">
        <v>1</v>
      </c>
      <c r="M3045" s="2">
        <v>5760</v>
      </c>
      <c r="N3045" s="3">
        <f t="array" ref="N3045">$D$4</f>
        <v>3.55</v>
      </c>
      <c r="O3045" s="2">
        <f t="array" ref="O3045">IF(Tabela_padrão__GM_CONTAS_PAGAR_ABERTOS[[#This Row],[SIGLA_MOEDA]]="US$",Tabela_padrão__GM_CONTAS_PAGAR_ABERTOS[[#This Row],[VALOR_DOCUM]]*$D$4,Tabela_padrão__GM_CONTAS_PAGAR_ABERTOS[[#This Row],[SALDO_CONVERTIDO]])</f>
        <v>5760</v>
      </c>
      <c r="P30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5" t="s">
        <v>597</v>
      </c>
      <c r="R3045" t="s">
        <v>666</v>
      </c>
      <c r="S3045" s="1">
        <v>42557</v>
      </c>
      <c r="T3045" t="s">
        <v>5831</v>
      </c>
      <c r="U3045" s="3">
        <v>3.6126</v>
      </c>
      <c r="V3045" s="2">
        <f>Tabela_padrão__GM_CONTAS_PAGAR_ABERTOS[[#This Row],[PTAX DESEMB]]*Tabela_padrão__GM_CONTAS_PAGAR_ABERTOS[[#This Row],[VALOR_DOCUM]]</f>
        <v>20808.576000000001</v>
      </c>
    </row>
    <row r="3046" spans="1:22" hidden="1" x14ac:dyDescent="0.2">
      <c r="A3046" t="s">
        <v>17</v>
      </c>
      <c r="B3046" t="s">
        <v>25</v>
      </c>
      <c r="C3046" s="1">
        <v>42531</v>
      </c>
      <c r="D3046" t="s">
        <v>855</v>
      </c>
      <c r="E3046">
        <v>17101001</v>
      </c>
      <c r="F3046" t="s">
        <v>856</v>
      </c>
      <c r="G3046" s="4">
        <v>42581</v>
      </c>
      <c r="H3046" t="s">
        <v>21</v>
      </c>
      <c r="I3046" s="2">
        <v>210979.88</v>
      </c>
      <c r="K3046" s="2">
        <v>210979.88</v>
      </c>
      <c r="L3046" s="3">
        <v>1</v>
      </c>
      <c r="M3046" s="2">
        <v>210979.88</v>
      </c>
      <c r="N3046" s="3">
        <f t="array" ref="N3046">$D$4</f>
        <v>3.55</v>
      </c>
      <c r="O3046" s="2">
        <f t="array" ref="O3046">IF(Tabela_padrão__GM_CONTAS_PAGAR_ABERTOS[[#This Row],[SIGLA_MOEDA]]="US$",Tabela_padrão__GM_CONTAS_PAGAR_ABERTOS[[#This Row],[VALOR_DOCUM]]*$D$4,Tabela_padrão__GM_CONTAS_PAGAR_ABERTOS[[#This Row],[SALDO_CONVERTIDO]])</f>
        <v>210979.88</v>
      </c>
      <c r="P30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6" t="s">
        <v>597</v>
      </c>
      <c r="R3046" t="s">
        <v>857</v>
      </c>
      <c r="S3046" s="1">
        <v>42557</v>
      </c>
      <c r="T3046" t="s">
        <v>5832</v>
      </c>
      <c r="U3046" s="3">
        <v>3.3816999999999999</v>
      </c>
      <c r="V3046" s="2">
        <f>Tabela_padrão__GM_CONTAS_PAGAR_ABERTOS[[#This Row],[PTAX DESEMB]]*Tabela_padrão__GM_CONTAS_PAGAR_ABERTOS[[#This Row],[VALOR_DOCUM]]</f>
        <v>713470.66019600001</v>
      </c>
    </row>
    <row r="3047" spans="1:22" hidden="1" x14ac:dyDescent="0.2">
      <c r="A3047" t="s">
        <v>17</v>
      </c>
      <c r="B3047" t="s">
        <v>25</v>
      </c>
      <c r="C3047" s="1">
        <v>42549</v>
      </c>
      <c r="D3047" t="s">
        <v>5192</v>
      </c>
      <c r="E3047">
        <v>13108009</v>
      </c>
      <c r="F3047" t="s">
        <v>5193</v>
      </c>
      <c r="G3047" s="4">
        <v>42558</v>
      </c>
      <c r="H3047" t="s">
        <v>21</v>
      </c>
      <c r="I3047" s="2">
        <v>17.899999999999999</v>
      </c>
      <c r="J3047">
        <v>0</v>
      </c>
      <c r="K3047" s="2">
        <v>17.899999999999999</v>
      </c>
      <c r="L3047" s="3">
        <v>1</v>
      </c>
      <c r="M3047" s="2">
        <v>17.899999999999999</v>
      </c>
      <c r="N3047" s="3">
        <f t="array" ref="N3047">$D$4</f>
        <v>3.55</v>
      </c>
      <c r="O3047" s="2">
        <f t="array" ref="O3047">IF(Tabela_padrão__GM_CONTAS_PAGAR_ABERTOS[[#This Row],[SIGLA_MOEDA]]="US$",Tabela_padrão__GM_CONTAS_PAGAR_ABERTOS[[#This Row],[VALOR_DOCUM]]*$D$4,Tabela_padrão__GM_CONTAS_PAGAR_ABERTOS[[#This Row],[SALDO_CONVERTIDO]])</f>
        <v>17.899999999999999</v>
      </c>
      <c r="P30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7" t="s">
        <v>2326</v>
      </c>
      <c r="R3047" t="s">
        <v>2327</v>
      </c>
      <c r="S3047" s="1">
        <v>42557</v>
      </c>
      <c r="T3047" t="s">
        <v>5833</v>
      </c>
      <c r="U3047" s="3">
        <v>3.3934000000000002</v>
      </c>
      <c r="V3047" s="2">
        <f>Tabela_padrão__GM_CONTAS_PAGAR_ABERTOS[[#This Row],[PTAX DESEMB]]*Tabela_padrão__GM_CONTAS_PAGAR_ABERTOS[[#This Row],[VALOR_DOCUM]]</f>
        <v>60.741859999999996</v>
      </c>
    </row>
    <row r="3048" spans="1:22" hidden="1" x14ac:dyDescent="0.2">
      <c r="A3048" t="s">
        <v>17</v>
      </c>
      <c r="B3048" t="s">
        <v>80</v>
      </c>
      <c r="C3048" s="1">
        <v>42546</v>
      </c>
      <c r="D3048" t="s">
        <v>417</v>
      </c>
      <c r="E3048">
        <v>13115016</v>
      </c>
      <c r="F3048" t="s">
        <v>5834</v>
      </c>
      <c r="G3048" s="4">
        <v>42566</v>
      </c>
      <c r="H3048" t="s">
        <v>21</v>
      </c>
      <c r="I3048" s="2">
        <v>7001.2</v>
      </c>
      <c r="J3048">
        <v>0</v>
      </c>
      <c r="K3048" s="2">
        <v>7001.2</v>
      </c>
      <c r="L3048" s="3">
        <v>1</v>
      </c>
      <c r="M3048" s="2">
        <v>7001.2</v>
      </c>
      <c r="N3048" s="3">
        <f t="array" ref="N3048">$D$4</f>
        <v>3.55</v>
      </c>
      <c r="O3048" s="2">
        <f t="array" ref="O3048">IF(Tabela_padrão__GM_CONTAS_PAGAR_ABERTOS[[#This Row],[SIGLA_MOEDA]]="US$",Tabela_padrão__GM_CONTAS_PAGAR_ABERTOS[[#This Row],[VALOR_DOCUM]]*$D$4,Tabela_padrão__GM_CONTAS_PAGAR_ABERTOS[[#This Row],[SALDO_CONVERTIDO]])</f>
        <v>7001.2</v>
      </c>
      <c r="P30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8" t="s">
        <v>28</v>
      </c>
      <c r="R3048" t="s">
        <v>1711</v>
      </c>
      <c r="S3048" s="1">
        <v>42557</v>
      </c>
      <c r="T3048" t="s">
        <v>5835</v>
      </c>
      <c r="U3048" s="3">
        <v>3.3772000000000002</v>
      </c>
      <c r="V3048" s="2">
        <f>Tabela_padrão__GM_CONTAS_PAGAR_ABERTOS[[#This Row],[PTAX DESEMB]]*Tabela_padrão__GM_CONTAS_PAGAR_ABERTOS[[#This Row],[VALOR_DOCUM]]</f>
        <v>23644.45264</v>
      </c>
    </row>
    <row r="3049" spans="1:22" hidden="1" x14ac:dyDescent="0.2">
      <c r="A3049" t="s">
        <v>17</v>
      </c>
      <c r="B3049" t="s">
        <v>202</v>
      </c>
      <c r="C3049" s="1">
        <v>42555</v>
      </c>
      <c r="D3049" t="s">
        <v>5836</v>
      </c>
      <c r="E3049">
        <v>13115016</v>
      </c>
      <c r="F3049" t="s">
        <v>5837</v>
      </c>
      <c r="G3049" s="4">
        <v>42574</v>
      </c>
      <c r="H3049" t="s">
        <v>21</v>
      </c>
      <c r="I3049" s="2">
        <v>242</v>
      </c>
      <c r="J3049">
        <v>0</v>
      </c>
      <c r="K3049" s="2">
        <v>242</v>
      </c>
      <c r="L3049" s="3">
        <v>1</v>
      </c>
      <c r="M3049" s="2">
        <v>242</v>
      </c>
      <c r="N3049" s="3">
        <f t="array" ref="N3049">$D$4</f>
        <v>3.55</v>
      </c>
      <c r="O3049" s="2">
        <f t="array" ref="O3049">IF(Tabela_padrão__GM_CONTAS_PAGAR_ABERTOS[[#This Row],[SIGLA_MOEDA]]="US$",Tabela_padrão__GM_CONTAS_PAGAR_ABERTOS[[#This Row],[VALOR_DOCUM]]*$D$4,Tabela_padrão__GM_CONTAS_PAGAR_ABERTOS[[#This Row],[SALDO_CONVERTIDO]])</f>
        <v>242</v>
      </c>
      <c r="P30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49" t="s">
        <v>28</v>
      </c>
      <c r="R3049" t="s">
        <v>5147</v>
      </c>
      <c r="S3049" s="1">
        <v>42557</v>
      </c>
      <c r="T3049" t="s">
        <v>5838</v>
      </c>
      <c r="U3049" s="3">
        <v>3.2298</v>
      </c>
      <c r="V3049" s="2">
        <f>Tabela_padrão__GM_CONTAS_PAGAR_ABERTOS[[#This Row],[PTAX DESEMB]]*Tabela_padrão__GM_CONTAS_PAGAR_ABERTOS[[#This Row],[VALOR_DOCUM]]</f>
        <v>781.61159999999995</v>
      </c>
    </row>
    <row r="3050" spans="1:22" hidden="1" x14ac:dyDescent="0.2">
      <c r="A3050" t="s">
        <v>17</v>
      </c>
      <c r="B3050" t="s">
        <v>202</v>
      </c>
      <c r="C3050" s="1">
        <v>42544</v>
      </c>
      <c r="D3050" t="s">
        <v>851</v>
      </c>
      <c r="E3050">
        <v>13101012</v>
      </c>
      <c r="F3050" t="s">
        <v>5839</v>
      </c>
      <c r="G3050" s="4">
        <v>42563</v>
      </c>
      <c r="H3050" t="s">
        <v>21</v>
      </c>
      <c r="I3050" s="2">
        <v>89537.5</v>
      </c>
      <c r="J3050">
        <v>0</v>
      </c>
      <c r="K3050" s="2">
        <v>89537.5</v>
      </c>
      <c r="L3050" s="3">
        <v>1</v>
      </c>
      <c r="M3050" s="2">
        <v>89537.5</v>
      </c>
      <c r="N3050" s="3">
        <f t="array" ref="N3050">$D$4</f>
        <v>3.55</v>
      </c>
      <c r="O3050" s="2">
        <f t="array" ref="O3050">IF(Tabela_padrão__GM_CONTAS_PAGAR_ABERTOS[[#This Row],[SIGLA_MOEDA]]="US$",Tabela_padrão__GM_CONTAS_PAGAR_ABERTOS[[#This Row],[VALOR_DOCUM]]*$D$4,Tabela_padrão__GM_CONTAS_PAGAR_ABERTOS[[#This Row],[SALDO_CONVERTIDO]])</f>
        <v>89537.5</v>
      </c>
      <c r="P30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0" t="s">
        <v>28</v>
      </c>
      <c r="R3050" t="s">
        <v>5840</v>
      </c>
      <c r="S3050" s="1">
        <v>42557</v>
      </c>
      <c r="T3050" t="s">
        <v>5841</v>
      </c>
      <c r="U3050" s="3">
        <v>3.3883000000000001</v>
      </c>
      <c r="V3050" s="2">
        <f>Tabela_padrão__GM_CONTAS_PAGAR_ABERTOS[[#This Row],[PTAX DESEMB]]*Tabela_padrão__GM_CONTAS_PAGAR_ABERTOS[[#This Row],[VALOR_DOCUM]]</f>
        <v>303379.91125</v>
      </c>
    </row>
    <row r="3051" spans="1:22" hidden="1" x14ac:dyDescent="0.2">
      <c r="A3051" t="s">
        <v>17</v>
      </c>
      <c r="B3051" t="s">
        <v>202</v>
      </c>
      <c r="C3051" s="1">
        <v>42556</v>
      </c>
      <c r="D3051" t="s">
        <v>1657</v>
      </c>
      <c r="E3051">
        <v>13115016</v>
      </c>
      <c r="F3051" t="s">
        <v>5842</v>
      </c>
      <c r="G3051" s="4">
        <v>42578</v>
      </c>
      <c r="H3051" t="s">
        <v>21</v>
      </c>
      <c r="I3051" s="2">
        <v>116.22</v>
      </c>
      <c r="J3051">
        <v>0</v>
      </c>
      <c r="K3051" s="2">
        <v>116.22</v>
      </c>
      <c r="L3051" s="3">
        <v>1</v>
      </c>
      <c r="M3051" s="2">
        <v>116.22</v>
      </c>
      <c r="N3051" s="3">
        <f t="array" ref="N3051">$D$4</f>
        <v>3.55</v>
      </c>
      <c r="O3051" s="2">
        <f t="array" ref="O3051">IF(Tabela_padrão__GM_CONTAS_PAGAR_ABERTOS[[#This Row],[SIGLA_MOEDA]]="US$",Tabela_padrão__GM_CONTAS_PAGAR_ABERTOS[[#This Row],[VALOR_DOCUM]]*$D$4,Tabela_padrão__GM_CONTAS_PAGAR_ABERTOS[[#This Row],[SALDO_CONVERTIDO]])</f>
        <v>116.22</v>
      </c>
      <c r="P30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1" t="s">
        <v>28</v>
      </c>
      <c r="R3051" t="s">
        <v>5843</v>
      </c>
      <c r="S3051" s="1">
        <v>42557</v>
      </c>
      <c r="T3051" t="s">
        <v>5844</v>
      </c>
      <c r="U3051" s="3">
        <v>3.2480000000000002</v>
      </c>
      <c r="V3051" s="2">
        <f>Tabela_padrão__GM_CONTAS_PAGAR_ABERTOS[[#This Row],[PTAX DESEMB]]*Tabela_padrão__GM_CONTAS_PAGAR_ABERTOS[[#This Row],[VALOR_DOCUM]]</f>
        <v>377.48256000000003</v>
      </c>
    </row>
    <row r="3052" spans="1:22" hidden="1" x14ac:dyDescent="0.2">
      <c r="A3052" t="s">
        <v>17</v>
      </c>
      <c r="B3052" t="s">
        <v>202</v>
      </c>
      <c r="C3052" s="1">
        <v>42556</v>
      </c>
      <c r="D3052" t="s">
        <v>901</v>
      </c>
      <c r="E3052">
        <v>13115016</v>
      </c>
      <c r="F3052" t="s">
        <v>5845</v>
      </c>
      <c r="G3052" s="4">
        <v>42577</v>
      </c>
      <c r="H3052" t="s">
        <v>21</v>
      </c>
      <c r="I3052" s="2">
        <v>495</v>
      </c>
      <c r="J3052">
        <v>0</v>
      </c>
      <c r="K3052" s="2">
        <v>495</v>
      </c>
      <c r="L3052" s="3">
        <v>1</v>
      </c>
      <c r="M3052" s="2">
        <v>495</v>
      </c>
      <c r="N3052" s="3">
        <f t="array" ref="N3052">$D$4</f>
        <v>3.55</v>
      </c>
      <c r="O3052" s="2">
        <f t="array" ref="O3052">IF(Tabela_padrão__GM_CONTAS_PAGAR_ABERTOS[[#This Row],[SIGLA_MOEDA]]="US$",Tabela_padrão__GM_CONTAS_PAGAR_ABERTOS[[#This Row],[VALOR_DOCUM]]*$D$4,Tabela_padrão__GM_CONTAS_PAGAR_ABERTOS[[#This Row],[SALDO_CONVERTIDO]])</f>
        <v>495</v>
      </c>
      <c r="P30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2" t="s">
        <v>28</v>
      </c>
      <c r="R3052" t="s">
        <v>806</v>
      </c>
      <c r="S3052" s="1">
        <v>42557</v>
      </c>
      <c r="T3052" t="s">
        <v>5846</v>
      </c>
      <c r="U3052" s="3">
        <v>3.2480000000000002</v>
      </c>
      <c r="V3052" s="2">
        <f>Tabela_padrão__GM_CONTAS_PAGAR_ABERTOS[[#This Row],[PTAX DESEMB]]*Tabela_padrão__GM_CONTAS_PAGAR_ABERTOS[[#This Row],[VALOR_DOCUM]]</f>
        <v>1607.7600000000002</v>
      </c>
    </row>
    <row r="3053" spans="1:22" hidden="1" x14ac:dyDescent="0.2">
      <c r="A3053" t="s">
        <v>17</v>
      </c>
      <c r="B3053" t="s">
        <v>25</v>
      </c>
      <c r="C3053" s="1">
        <v>42550</v>
      </c>
      <c r="D3053" t="s">
        <v>5847</v>
      </c>
      <c r="E3053">
        <v>13106009</v>
      </c>
      <c r="F3053" t="s">
        <v>5848</v>
      </c>
      <c r="G3053" s="4">
        <v>42571</v>
      </c>
      <c r="H3053" t="s">
        <v>21</v>
      </c>
      <c r="I3053" s="2">
        <v>121551.14</v>
      </c>
      <c r="J3053">
        <v>0</v>
      </c>
      <c r="K3053" s="2">
        <v>121551.14</v>
      </c>
      <c r="L3053" s="3">
        <v>1</v>
      </c>
      <c r="M3053" s="2">
        <v>121551.14</v>
      </c>
      <c r="N3053" s="3">
        <f t="array" ref="N3053">$D$4</f>
        <v>3.55</v>
      </c>
      <c r="O3053" s="2">
        <f t="array" ref="O3053">IF(Tabela_padrão__GM_CONTAS_PAGAR_ABERTOS[[#This Row],[SIGLA_MOEDA]]="US$",Tabela_padrão__GM_CONTAS_PAGAR_ABERTOS[[#This Row],[VALOR_DOCUM]]*$D$4,Tabela_padrão__GM_CONTAS_PAGAR_ABERTOS[[#This Row],[SALDO_CONVERTIDO]])</f>
        <v>121551.14</v>
      </c>
      <c r="P30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3" t="s">
        <v>5849</v>
      </c>
      <c r="R3053" t="s">
        <v>5850</v>
      </c>
      <c r="S3053" s="1">
        <v>42557</v>
      </c>
      <c r="T3053" t="s">
        <v>5851</v>
      </c>
      <c r="U3053" s="3">
        <v>3.3267000000000002</v>
      </c>
      <c r="V3053" s="2">
        <f>Tabela_padrão__GM_CONTAS_PAGAR_ABERTOS[[#This Row],[PTAX DESEMB]]*Tabela_padrão__GM_CONTAS_PAGAR_ABERTOS[[#This Row],[VALOR_DOCUM]]</f>
        <v>404364.17743800004</v>
      </c>
    </row>
    <row r="3054" spans="1:22" hidden="1" x14ac:dyDescent="0.2">
      <c r="A3054" t="s">
        <v>17</v>
      </c>
      <c r="B3054" t="s">
        <v>18</v>
      </c>
      <c r="C3054" s="1">
        <v>42543</v>
      </c>
      <c r="D3054" t="s">
        <v>668</v>
      </c>
      <c r="E3054">
        <v>19105025</v>
      </c>
      <c r="F3054" t="s">
        <v>5222</v>
      </c>
      <c r="G3054" s="4">
        <v>42575</v>
      </c>
      <c r="H3054" t="s">
        <v>21</v>
      </c>
      <c r="I3054" s="2">
        <v>6216.85</v>
      </c>
      <c r="K3054" s="2">
        <v>6216.85</v>
      </c>
      <c r="L3054" s="3">
        <v>1</v>
      </c>
      <c r="M3054" s="2">
        <v>6216.85</v>
      </c>
      <c r="N3054" s="3">
        <f t="array" ref="N3054">$D$4</f>
        <v>3.55</v>
      </c>
      <c r="O3054" s="2">
        <f t="array" ref="O3054">IF(Tabela_padrão__GM_CONTAS_PAGAR_ABERTOS[[#This Row],[SIGLA_MOEDA]]="US$",Tabela_padrão__GM_CONTAS_PAGAR_ABERTOS[[#This Row],[VALOR_DOCUM]]*$D$4,Tabela_padrão__GM_CONTAS_PAGAR_ABERTOS[[#This Row],[SALDO_CONVERTIDO]])</f>
        <v>6216.85</v>
      </c>
      <c r="P30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4" t="s">
        <v>727</v>
      </c>
      <c r="R3054" t="s">
        <v>5223</v>
      </c>
      <c r="S3054" s="1">
        <v>42557</v>
      </c>
      <c r="T3054" t="s">
        <v>5852</v>
      </c>
      <c r="U3054" s="3">
        <v>3.3896999999999999</v>
      </c>
      <c r="V3054" s="2">
        <f>Tabela_padrão__GM_CONTAS_PAGAR_ABERTOS[[#This Row],[PTAX DESEMB]]*Tabela_padrão__GM_CONTAS_PAGAR_ABERTOS[[#This Row],[VALOR_DOCUM]]</f>
        <v>21073.256444999999</v>
      </c>
    </row>
    <row r="3055" spans="1:22" hidden="1" x14ac:dyDescent="0.2">
      <c r="A3055" t="s">
        <v>17</v>
      </c>
      <c r="B3055" t="s">
        <v>385</v>
      </c>
      <c r="C3055" s="1">
        <v>42557</v>
      </c>
      <c r="D3055" t="s">
        <v>587</v>
      </c>
      <c r="E3055">
        <v>13115016</v>
      </c>
      <c r="F3055" t="s">
        <v>740</v>
      </c>
      <c r="G3055" s="4">
        <v>42579</v>
      </c>
      <c r="H3055" t="s">
        <v>21</v>
      </c>
      <c r="I3055" s="2">
        <v>4227.9799999999996</v>
      </c>
      <c r="J3055">
        <v>0</v>
      </c>
      <c r="K3055" s="2">
        <v>4227.9799999999996</v>
      </c>
      <c r="L3055" s="3">
        <v>1</v>
      </c>
      <c r="M3055" s="2">
        <v>4227.9799999999996</v>
      </c>
      <c r="N3055" s="3">
        <f t="array" ref="N3055">$D$4</f>
        <v>3.55</v>
      </c>
      <c r="O3055" s="2">
        <f t="array" ref="O3055">IF(Tabela_padrão__GM_CONTAS_PAGAR_ABERTOS[[#This Row],[SIGLA_MOEDA]]="US$",Tabela_padrão__GM_CONTAS_PAGAR_ABERTOS[[#This Row],[VALOR_DOCUM]]*$D$4,Tabela_padrão__GM_CONTAS_PAGAR_ABERTOS[[#This Row],[SALDO_CONVERTIDO]])</f>
        <v>4227.9799999999996</v>
      </c>
      <c r="P30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5" t="s">
        <v>28</v>
      </c>
      <c r="R3055" t="s">
        <v>741</v>
      </c>
      <c r="S3055" s="1">
        <v>42557</v>
      </c>
      <c r="T3055" t="s">
        <v>5853</v>
      </c>
      <c r="U3055" s="3">
        <v>3.2904</v>
      </c>
      <c r="V3055" s="2">
        <f>Tabela_padrão__GM_CONTAS_PAGAR_ABERTOS[[#This Row],[PTAX DESEMB]]*Tabela_padrão__GM_CONTAS_PAGAR_ABERTOS[[#This Row],[VALOR_DOCUM]]</f>
        <v>13911.745391999999</v>
      </c>
    </row>
    <row r="3056" spans="1:22" hidden="1" x14ac:dyDescent="0.2">
      <c r="A3056" t="s">
        <v>17</v>
      </c>
      <c r="B3056" t="s">
        <v>160</v>
      </c>
      <c r="C3056" s="1">
        <v>42550</v>
      </c>
      <c r="D3056" t="s">
        <v>746</v>
      </c>
      <c r="E3056">
        <v>13115006</v>
      </c>
      <c r="F3056" t="s">
        <v>5854</v>
      </c>
      <c r="G3056" s="4">
        <v>42569</v>
      </c>
      <c r="H3056" t="s">
        <v>21</v>
      </c>
      <c r="I3056" s="2">
        <v>185.71</v>
      </c>
      <c r="J3056">
        <v>0</v>
      </c>
      <c r="K3056" s="2">
        <v>185.71</v>
      </c>
      <c r="L3056" s="3">
        <v>1</v>
      </c>
      <c r="M3056" s="2">
        <v>185.71</v>
      </c>
      <c r="N3056" s="3">
        <f t="array" ref="N3056">$D$4</f>
        <v>3.55</v>
      </c>
      <c r="O3056" s="2">
        <f t="array" ref="O3056">IF(Tabela_padrão__GM_CONTAS_PAGAR_ABERTOS[[#This Row],[SIGLA_MOEDA]]="US$",Tabela_padrão__GM_CONTAS_PAGAR_ABERTOS[[#This Row],[VALOR_DOCUM]]*$D$4,Tabela_padrão__GM_CONTAS_PAGAR_ABERTOS[[#This Row],[SALDO_CONVERTIDO]])</f>
        <v>185.71</v>
      </c>
      <c r="P30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6" t="s">
        <v>28</v>
      </c>
      <c r="R3056" t="s">
        <v>5855</v>
      </c>
      <c r="S3056" s="1">
        <v>42557</v>
      </c>
      <c r="T3056" t="s">
        <v>5856</v>
      </c>
      <c r="U3056" s="3">
        <v>3.3267000000000002</v>
      </c>
      <c r="V3056" s="2">
        <f>Tabela_padrão__GM_CONTAS_PAGAR_ABERTOS[[#This Row],[PTAX DESEMB]]*Tabela_padrão__GM_CONTAS_PAGAR_ABERTOS[[#This Row],[VALOR_DOCUM]]</f>
        <v>617.80145700000003</v>
      </c>
    </row>
    <row r="3057" spans="1:22" hidden="1" x14ac:dyDescent="0.2">
      <c r="A3057" t="s">
        <v>17</v>
      </c>
      <c r="B3057" t="s">
        <v>25</v>
      </c>
      <c r="C3057" s="1">
        <v>42534</v>
      </c>
      <c r="D3057" t="s">
        <v>642</v>
      </c>
      <c r="E3057">
        <v>13115016</v>
      </c>
      <c r="F3057" t="s">
        <v>5857</v>
      </c>
      <c r="G3057" s="4">
        <v>42566</v>
      </c>
      <c r="H3057" t="s">
        <v>21</v>
      </c>
      <c r="I3057" s="2">
        <v>5611.63</v>
      </c>
      <c r="J3057">
        <v>0</v>
      </c>
      <c r="K3057" s="2">
        <v>5611.63</v>
      </c>
      <c r="L3057" s="3">
        <v>1</v>
      </c>
      <c r="M3057" s="2">
        <v>5611.63</v>
      </c>
      <c r="N3057" s="3">
        <f t="array" ref="N3057">$D$4</f>
        <v>3.55</v>
      </c>
      <c r="O3057" s="2">
        <f t="array" ref="O3057">IF(Tabela_padrão__GM_CONTAS_PAGAR_ABERTOS[[#This Row],[SIGLA_MOEDA]]="US$",Tabela_padrão__GM_CONTAS_PAGAR_ABERTOS[[#This Row],[VALOR_DOCUM]]*$D$4,Tabela_padrão__GM_CONTAS_PAGAR_ABERTOS[[#This Row],[SALDO_CONVERTIDO]])</f>
        <v>5611.63</v>
      </c>
      <c r="P30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7" t="s">
        <v>28</v>
      </c>
      <c r="R3057" t="s">
        <v>744</v>
      </c>
      <c r="S3057" s="1">
        <v>42557</v>
      </c>
      <c r="T3057" t="s">
        <v>5858</v>
      </c>
      <c r="U3057" s="3">
        <v>3.4260999999999999</v>
      </c>
      <c r="V3057" s="2">
        <f>Tabela_padrão__GM_CONTAS_PAGAR_ABERTOS[[#This Row],[PTAX DESEMB]]*Tabela_padrão__GM_CONTAS_PAGAR_ABERTOS[[#This Row],[VALOR_DOCUM]]</f>
        <v>19226.005542999999</v>
      </c>
    </row>
    <row r="3058" spans="1:22" hidden="1" x14ac:dyDescent="0.2">
      <c r="A3058" t="s">
        <v>17</v>
      </c>
      <c r="B3058" t="s">
        <v>80</v>
      </c>
      <c r="C3058" s="1">
        <v>42543</v>
      </c>
      <c r="D3058" t="s">
        <v>5859</v>
      </c>
      <c r="E3058">
        <v>13130006</v>
      </c>
      <c r="F3058" t="s">
        <v>5860</v>
      </c>
      <c r="G3058" s="4">
        <v>42571</v>
      </c>
      <c r="H3058" t="s">
        <v>21</v>
      </c>
      <c r="I3058" s="2">
        <v>162</v>
      </c>
      <c r="J3058">
        <v>0</v>
      </c>
      <c r="K3058" s="2">
        <v>162</v>
      </c>
      <c r="L3058" s="3">
        <v>1</v>
      </c>
      <c r="M3058" s="2">
        <v>162</v>
      </c>
      <c r="N3058" s="3">
        <f t="array" ref="N3058">$D$4</f>
        <v>3.55</v>
      </c>
      <c r="O3058" s="2">
        <f t="array" ref="O3058">IF(Tabela_padrão__GM_CONTAS_PAGAR_ABERTOS[[#This Row],[SIGLA_MOEDA]]="US$",Tabela_padrão__GM_CONTAS_PAGAR_ABERTOS[[#This Row],[VALOR_DOCUM]]*$D$4,Tabela_padrão__GM_CONTAS_PAGAR_ABERTOS[[#This Row],[SALDO_CONVERTIDO]])</f>
        <v>162</v>
      </c>
      <c r="P30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8" t="s">
        <v>28</v>
      </c>
      <c r="R3058" t="s">
        <v>1048</v>
      </c>
      <c r="S3058" s="1">
        <v>42557</v>
      </c>
      <c r="T3058" t="s">
        <v>5861</v>
      </c>
      <c r="U3058" s="3">
        <v>3.3896999999999999</v>
      </c>
      <c r="V3058" s="2">
        <f>Tabela_padrão__GM_CONTAS_PAGAR_ABERTOS[[#This Row],[PTAX DESEMB]]*Tabela_padrão__GM_CONTAS_PAGAR_ABERTOS[[#This Row],[VALOR_DOCUM]]</f>
        <v>549.13139999999999</v>
      </c>
    </row>
    <row r="3059" spans="1:22" hidden="1" x14ac:dyDescent="0.2">
      <c r="A3059" t="s">
        <v>17</v>
      </c>
      <c r="B3059" t="s">
        <v>160</v>
      </c>
      <c r="C3059" s="1">
        <v>42550</v>
      </c>
      <c r="D3059" t="s">
        <v>750</v>
      </c>
      <c r="E3059">
        <v>13101001</v>
      </c>
      <c r="F3059" t="s">
        <v>4496</v>
      </c>
      <c r="G3059" s="4">
        <v>42587</v>
      </c>
      <c r="H3059" t="s">
        <v>21</v>
      </c>
      <c r="I3059" s="2">
        <v>60000</v>
      </c>
      <c r="K3059" s="2">
        <v>60000</v>
      </c>
      <c r="L3059" s="3">
        <v>1</v>
      </c>
      <c r="M3059" s="2">
        <v>60000</v>
      </c>
      <c r="N3059" s="3">
        <f t="array" ref="N3059">$D$4</f>
        <v>3.55</v>
      </c>
      <c r="O3059" s="2">
        <f t="array" ref="O3059">IF(Tabela_padrão__GM_CONTAS_PAGAR_ABERTOS[[#This Row],[SIGLA_MOEDA]]="US$",Tabela_padrão__GM_CONTAS_PAGAR_ABERTOS[[#This Row],[VALOR_DOCUM]]*$D$4,Tabela_padrão__GM_CONTAS_PAGAR_ABERTOS[[#This Row],[SALDO_CONVERTIDO]])</f>
        <v>60000</v>
      </c>
      <c r="P30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59" t="s">
        <v>28</v>
      </c>
      <c r="R3059" t="s">
        <v>4497</v>
      </c>
      <c r="S3059" s="1">
        <v>42557</v>
      </c>
      <c r="T3059" t="s">
        <v>5862</v>
      </c>
      <c r="U3059" s="3">
        <v>3.3267000000000002</v>
      </c>
      <c r="V3059" s="2">
        <f>Tabela_padrão__GM_CONTAS_PAGAR_ABERTOS[[#This Row],[PTAX DESEMB]]*Tabela_padrão__GM_CONTAS_PAGAR_ABERTOS[[#This Row],[VALOR_DOCUM]]</f>
        <v>199602</v>
      </c>
    </row>
    <row r="3060" spans="1:22" hidden="1" x14ac:dyDescent="0.2">
      <c r="A3060" t="s">
        <v>17</v>
      </c>
      <c r="B3060" t="s">
        <v>160</v>
      </c>
      <c r="C3060" s="1">
        <v>42550</v>
      </c>
      <c r="D3060" t="s">
        <v>750</v>
      </c>
      <c r="E3060">
        <v>13101001</v>
      </c>
      <c r="F3060" t="s">
        <v>4496</v>
      </c>
      <c r="G3060" s="4">
        <v>42618</v>
      </c>
      <c r="H3060" t="s">
        <v>21</v>
      </c>
      <c r="I3060" s="2">
        <v>60000</v>
      </c>
      <c r="K3060" s="2">
        <v>60000</v>
      </c>
      <c r="L3060" s="3">
        <v>1</v>
      </c>
      <c r="M3060" s="2">
        <v>60000</v>
      </c>
      <c r="N3060" s="3">
        <f t="array" ref="N3060">$D$4</f>
        <v>3.55</v>
      </c>
      <c r="O3060" s="2">
        <f t="array" ref="O3060">IF(Tabela_padrão__GM_CONTAS_PAGAR_ABERTOS[[#This Row],[SIGLA_MOEDA]]="US$",Tabela_padrão__GM_CONTAS_PAGAR_ABERTOS[[#This Row],[VALOR_DOCUM]]*$D$4,Tabela_padrão__GM_CONTAS_PAGAR_ABERTOS[[#This Row],[SALDO_CONVERTIDO]])</f>
        <v>60000</v>
      </c>
      <c r="P30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0" t="s">
        <v>28</v>
      </c>
      <c r="R3060" t="s">
        <v>5863</v>
      </c>
      <c r="S3060" s="1">
        <v>42557</v>
      </c>
      <c r="T3060" t="s">
        <v>5864</v>
      </c>
      <c r="U3060" s="3">
        <v>3.3267000000000002</v>
      </c>
      <c r="V3060" s="2">
        <f>Tabela_padrão__GM_CONTAS_PAGAR_ABERTOS[[#This Row],[PTAX DESEMB]]*Tabela_padrão__GM_CONTAS_PAGAR_ABERTOS[[#This Row],[VALOR_DOCUM]]</f>
        <v>199602</v>
      </c>
    </row>
    <row r="3061" spans="1:22" hidden="1" x14ac:dyDescent="0.2">
      <c r="A3061" t="s">
        <v>17</v>
      </c>
      <c r="B3061" t="s">
        <v>80</v>
      </c>
      <c r="C3061" s="1">
        <v>42550</v>
      </c>
      <c r="D3061" t="s">
        <v>750</v>
      </c>
      <c r="E3061">
        <v>13101001</v>
      </c>
      <c r="F3061" t="s">
        <v>3150</v>
      </c>
      <c r="G3061" s="4">
        <v>42648</v>
      </c>
      <c r="H3061" t="s">
        <v>21</v>
      </c>
      <c r="I3061" s="2">
        <v>24000</v>
      </c>
      <c r="K3061" s="2">
        <v>24000</v>
      </c>
      <c r="L3061" s="3">
        <v>1</v>
      </c>
      <c r="M3061" s="2">
        <v>24000</v>
      </c>
      <c r="N3061" s="3">
        <f t="array" ref="N3061">$D$4</f>
        <v>3.55</v>
      </c>
      <c r="O3061" s="2">
        <f t="array" ref="O3061">IF(Tabela_padrão__GM_CONTAS_PAGAR_ABERTOS[[#This Row],[SIGLA_MOEDA]]="US$",Tabela_padrão__GM_CONTAS_PAGAR_ABERTOS[[#This Row],[VALOR_DOCUM]]*$D$4,Tabela_padrão__GM_CONTAS_PAGAR_ABERTOS[[#This Row],[SALDO_CONVERTIDO]])</f>
        <v>24000</v>
      </c>
      <c r="P30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1" t="s">
        <v>28</v>
      </c>
      <c r="R3061" t="s">
        <v>3151</v>
      </c>
      <c r="S3061" s="1">
        <v>42557</v>
      </c>
      <c r="T3061" t="s">
        <v>5865</v>
      </c>
      <c r="U3061" s="3">
        <v>3.3267000000000002</v>
      </c>
      <c r="V3061" s="2">
        <f>Tabela_padrão__GM_CONTAS_PAGAR_ABERTOS[[#This Row],[PTAX DESEMB]]*Tabela_padrão__GM_CONTAS_PAGAR_ABERTOS[[#This Row],[VALOR_DOCUM]]</f>
        <v>79840.800000000003</v>
      </c>
    </row>
    <row r="3062" spans="1:22" hidden="1" x14ac:dyDescent="0.2">
      <c r="A3062" t="s">
        <v>17</v>
      </c>
      <c r="B3062" t="s">
        <v>80</v>
      </c>
      <c r="C3062" s="1">
        <v>42543</v>
      </c>
      <c r="D3062" t="s">
        <v>587</v>
      </c>
      <c r="E3062">
        <v>13115016</v>
      </c>
      <c r="F3062" t="s">
        <v>5866</v>
      </c>
      <c r="G3062" s="4">
        <v>42561</v>
      </c>
      <c r="H3062" t="s">
        <v>21</v>
      </c>
      <c r="I3062" s="2">
        <v>306.07</v>
      </c>
      <c r="J3062">
        <v>0</v>
      </c>
      <c r="K3062" s="2">
        <v>306.07</v>
      </c>
      <c r="L3062" s="3">
        <v>1</v>
      </c>
      <c r="M3062" s="2">
        <v>306.07</v>
      </c>
      <c r="N3062" s="3">
        <f t="array" ref="N3062">$D$4</f>
        <v>3.55</v>
      </c>
      <c r="O3062" s="2">
        <f t="array" ref="O3062">IF(Tabela_padrão__GM_CONTAS_PAGAR_ABERTOS[[#This Row],[SIGLA_MOEDA]]="US$",Tabela_padrão__GM_CONTAS_PAGAR_ABERTOS[[#This Row],[VALOR_DOCUM]]*$D$4,Tabela_padrão__GM_CONTAS_PAGAR_ABERTOS[[#This Row],[SALDO_CONVERTIDO]])</f>
        <v>306.07</v>
      </c>
      <c r="P30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2" t="s">
        <v>28</v>
      </c>
      <c r="R3062" t="s">
        <v>2631</v>
      </c>
      <c r="S3062" s="1">
        <v>42557</v>
      </c>
      <c r="T3062" t="s">
        <v>5867</v>
      </c>
      <c r="U3062" s="3">
        <v>3.3896999999999999</v>
      </c>
      <c r="V3062" s="2">
        <f>Tabela_padrão__GM_CONTAS_PAGAR_ABERTOS[[#This Row],[PTAX DESEMB]]*Tabela_padrão__GM_CONTAS_PAGAR_ABERTOS[[#This Row],[VALOR_DOCUM]]</f>
        <v>1037.4854789999999</v>
      </c>
    </row>
    <row r="3063" spans="1:22" hidden="1" x14ac:dyDescent="0.2">
      <c r="A3063" t="s">
        <v>17</v>
      </c>
      <c r="B3063" t="s">
        <v>25</v>
      </c>
      <c r="C3063" s="1">
        <v>42548</v>
      </c>
      <c r="D3063" t="s">
        <v>591</v>
      </c>
      <c r="E3063">
        <v>13115016</v>
      </c>
      <c r="F3063" t="s">
        <v>5868</v>
      </c>
      <c r="G3063" s="4">
        <v>42581</v>
      </c>
      <c r="H3063" t="s">
        <v>21</v>
      </c>
      <c r="I3063" s="2">
        <v>412</v>
      </c>
      <c r="J3063">
        <v>0</v>
      </c>
      <c r="K3063" s="2">
        <v>412</v>
      </c>
      <c r="L3063" s="3">
        <v>1</v>
      </c>
      <c r="M3063" s="2">
        <v>412</v>
      </c>
      <c r="N3063" s="3">
        <f t="array" ref="N3063">$D$4</f>
        <v>3.55</v>
      </c>
      <c r="O3063" s="2">
        <f t="array" ref="O3063">IF(Tabela_padrão__GM_CONTAS_PAGAR_ABERTOS[[#This Row],[SIGLA_MOEDA]]="US$",Tabela_padrão__GM_CONTAS_PAGAR_ABERTOS[[#This Row],[VALOR_DOCUM]]*$D$4,Tabela_padrão__GM_CONTAS_PAGAR_ABERTOS[[#This Row],[SALDO_CONVERTIDO]])</f>
        <v>412</v>
      </c>
      <c r="P30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3" t="s">
        <v>28</v>
      </c>
      <c r="R3063" t="s">
        <v>657</v>
      </c>
      <c r="S3063" s="1">
        <v>42557</v>
      </c>
      <c r="T3063" t="s">
        <v>5869</v>
      </c>
      <c r="U3063" s="3">
        <v>3.3772000000000002</v>
      </c>
      <c r="V3063" s="2">
        <f>Tabela_padrão__GM_CONTAS_PAGAR_ABERTOS[[#This Row],[PTAX DESEMB]]*Tabela_padrão__GM_CONTAS_PAGAR_ABERTOS[[#This Row],[VALOR_DOCUM]]</f>
        <v>1391.4064000000001</v>
      </c>
    </row>
    <row r="3064" spans="1:22" hidden="1" x14ac:dyDescent="0.2">
      <c r="A3064" t="s">
        <v>17</v>
      </c>
      <c r="B3064" t="s">
        <v>25</v>
      </c>
      <c r="C3064" s="1">
        <v>42548</v>
      </c>
      <c r="D3064" t="s">
        <v>642</v>
      </c>
      <c r="E3064">
        <v>13115016</v>
      </c>
      <c r="F3064" t="s">
        <v>5870</v>
      </c>
      <c r="G3064" s="4">
        <v>42581</v>
      </c>
      <c r="H3064" t="s">
        <v>21</v>
      </c>
      <c r="I3064" s="2">
        <v>634.54</v>
      </c>
      <c r="J3064">
        <v>0</v>
      </c>
      <c r="K3064" s="2">
        <v>634.54</v>
      </c>
      <c r="L3064" s="3">
        <v>1</v>
      </c>
      <c r="M3064" s="2">
        <v>634.54</v>
      </c>
      <c r="N3064" s="3">
        <f t="array" ref="N3064">$D$4</f>
        <v>3.55</v>
      </c>
      <c r="O3064" s="2">
        <f t="array" ref="O3064">IF(Tabela_padrão__GM_CONTAS_PAGAR_ABERTOS[[#This Row],[SIGLA_MOEDA]]="US$",Tabela_padrão__GM_CONTAS_PAGAR_ABERTOS[[#This Row],[VALOR_DOCUM]]*$D$4,Tabela_padrão__GM_CONTAS_PAGAR_ABERTOS[[#This Row],[SALDO_CONVERTIDO]])</f>
        <v>634.54</v>
      </c>
      <c r="P30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4" t="s">
        <v>28</v>
      </c>
      <c r="R3064" t="s">
        <v>5871</v>
      </c>
      <c r="S3064" s="1">
        <v>42557</v>
      </c>
      <c r="T3064" t="s">
        <v>5872</v>
      </c>
      <c r="U3064" s="3">
        <v>3.3772000000000002</v>
      </c>
      <c r="V3064" s="2">
        <f>Tabela_padrão__GM_CONTAS_PAGAR_ABERTOS[[#This Row],[PTAX DESEMB]]*Tabela_padrão__GM_CONTAS_PAGAR_ABERTOS[[#This Row],[VALOR_DOCUM]]</f>
        <v>2142.968488</v>
      </c>
    </row>
    <row r="3065" spans="1:22" hidden="1" x14ac:dyDescent="0.2">
      <c r="A3065" t="s">
        <v>17</v>
      </c>
      <c r="B3065" t="s">
        <v>25</v>
      </c>
      <c r="C3065" s="1">
        <v>42548</v>
      </c>
      <c r="D3065" t="s">
        <v>1820</v>
      </c>
      <c r="E3065">
        <v>13115016</v>
      </c>
      <c r="F3065" t="s">
        <v>5873</v>
      </c>
      <c r="G3065" s="4">
        <v>42575</v>
      </c>
      <c r="H3065" t="s">
        <v>21</v>
      </c>
      <c r="I3065" s="2">
        <v>2900</v>
      </c>
      <c r="J3065">
        <v>0</v>
      </c>
      <c r="K3065" s="2">
        <v>2900</v>
      </c>
      <c r="L3065" s="3">
        <v>1</v>
      </c>
      <c r="M3065" s="2">
        <v>2900</v>
      </c>
      <c r="N3065" s="3">
        <f t="array" ref="N3065">$D$4</f>
        <v>3.55</v>
      </c>
      <c r="O3065" s="2">
        <f t="array" ref="O3065">IF(Tabela_padrão__GM_CONTAS_PAGAR_ABERTOS[[#This Row],[SIGLA_MOEDA]]="US$",Tabela_padrão__GM_CONTAS_PAGAR_ABERTOS[[#This Row],[VALOR_DOCUM]]*$D$4,Tabela_padrão__GM_CONTAS_PAGAR_ABERTOS[[#This Row],[SALDO_CONVERTIDO]])</f>
        <v>2900</v>
      </c>
      <c r="P30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5" t="s">
        <v>28</v>
      </c>
      <c r="R3065" t="s">
        <v>5874</v>
      </c>
      <c r="S3065" s="1">
        <v>42557</v>
      </c>
      <c r="T3065" t="s">
        <v>5875</v>
      </c>
      <c r="U3065" s="3">
        <v>3.3772000000000002</v>
      </c>
      <c r="V3065" s="2">
        <f>Tabela_padrão__GM_CONTAS_PAGAR_ABERTOS[[#This Row],[PTAX DESEMB]]*Tabela_padrão__GM_CONTAS_PAGAR_ABERTOS[[#This Row],[VALOR_DOCUM]]</f>
        <v>9793.880000000001</v>
      </c>
    </row>
    <row r="3066" spans="1:22" hidden="1" x14ac:dyDescent="0.2">
      <c r="A3066" t="s">
        <v>17</v>
      </c>
      <c r="B3066" t="s">
        <v>25</v>
      </c>
      <c r="C3066" s="1">
        <v>42548</v>
      </c>
      <c r="D3066" t="s">
        <v>655</v>
      </c>
      <c r="E3066">
        <v>13115016</v>
      </c>
      <c r="F3066" t="s">
        <v>5876</v>
      </c>
      <c r="G3066" s="4">
        <v>42592</v>
      </c>
      <c r="H3066" t="s">
        <v>21</v>
      </c>
      <c r="I3066" s="2">
        <v>559.23</v>
      </c>
      <c r="J3066">
        <v>0</v>
      </c>
      <c r="K3066" s="2">
        <v>559.23</v>
      </c>
      <c r="L3066" s="3">
        <v>1</v>
      </c>
      <c r="M3066" s="2">
        <v>559.23</v>
      </c>
      <c r="N3066" s="3">
        <f t="array" ref="N3066">$D$4</f>
        <v>3.55</v>
      </c>
      <c r="O3066" s="2">
        <f t="array" ref="O3066">IF(Tabela_padrão__GM_CONTAS_PAGAR_ABERTOS[[#This Row],[SIGLA_MOEDA]]="US$",Tabela_padrão__GM_CONTAS_PAGAR_ABERTOS[[#This Row],[VALOR_DOCUM]]*$D$4,Tabela_padrão__GM_CONTAS_PAGAR_ABERTOS[[#This Row],[SALDO_CONVERTIDO]])</f>
        <v>559.23</v>
      </c>
      <c r="P30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6" t="s">
        <v>28</v>
      </c>
      <c r="R3066" t="s">
        <v>660</v>
      </c>
      <c r="S3066" s="1">
        <v>42557</v>
      </c>
      <c r="T3066" t="s">
        <v>5877</v>
      </c>
      <c r="U3066" s="3">
        <v>3.3772000000000002</v>
      </c>
      <c r="V3066" s="2">
        <f>Tabela_padrão__GM_CONTAS_PAGAR_ABERTOS[[#This Row],[PTAX DESEMB]]*Tabela_padrão__GM_CONTAS_PAGAR_ABERTOS[[#This Row],[VALOR_DOCUM]]</f>
        <v>1888.6315560000003</v>
      </c>
    </row>
    <row r="3067" spans="1:22" hidden="1" x14ac:dyDescent="0.2">
      <c r="A3067" t="s">
        <v>709</v>
      </c>
      <c r="B3067" t="s">
        <v>4986</v>
      </c>
      <c r="C3067" s="1">
        <v>42555</v>
      </c>
      <c r="D3067" t="s">
        <v>5878</v>
      </c>
      <c r="E3067">
        <v>19105018</v>
      </c>
      <c r="F3067" t="s">
        <v>5879</v>
      </c>
      <c r="G3067" s="4">
        <v>42555</v>
      </c>
      <c r="H3067" t="s">
        <v>21</v>
      </c>
      <c r="I3067" s="2">
        <v>600000</v>
      </c>
      <c r="J3067">
        <v>0</v>
      </c>
      <c r="K3067" s="2">
        <v>600000</v>
      </c>
      <c r="L3067" s="3">
        <v>1</v>
      </c>
      <c r="M3067" s="2">
        <v>600000</v>
      </c>
      <c r="N3067" s="3">
        <f t="array" ref="N3067">$D$4</f>
        <v>3.55</v>
      </c>
      <c r="O3067" s="2">
        <f t="array" ref="O3067">IF(Tabela_padrão__GM_CONTAS_PAGAR_ABERTOS[[#This Row],[SIGLA_MOEDA]]="US$",Tabela_padrão__GM_CONTAS_PAGAR_ABERTOS[[#This Row],[VALOR_DOCUM]]*$D$4,Tabela_padrão__GM_CONTAS_PAGAR_ABERTOS[[#This Row],[SALDO_CONVERTIDO]])</f>
        <v>600000</v>
      </c>
      <c r="P30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7" t="s">
        <v>5880</v>
      </c>
      <c r="R3067" t="s">
        <v>5881</v>
      </c>
      <c r="S3067" s="1">
        <v>42557</v>
      </c>
      <c r="T3067" t="s">
        <v>5882</v>
      </c>
      <c r="U3067" s="3">
        <v>3.2298</v>
      </c>
      <c r="V3067" s="2">
        <f>Tabela_padrão__GM_CONTAS_PAGAR_ABERTOS[[#This Row],[PTAX DESEMB]]*Tabela_padrão__GM_CONTAS_PAGAR_ABERTOS[[#This Row],[VALOR_DOCUM]]</f>
        <v>1937880</v>
      </c>
    </row>
    <row r="3068" spans="1:22" hidden="1" x14ac:dyDescent="0.2">
      <c r="A3068" t="s">
        <v>17</v>
      </c>
      <c r="B3068" t="s">
        <v>80</v>
      </c>
      <c r="C3068" s="1">
        <v>42550</v>
      </c>
      <c r="D3068" t="s">
        <v>1513</v>
      </c>
      <c r="E3068">
        <v>13130024</v>
      </c>
      <c r="F3068" t="s">
        <v>5883</v>
      </c>
      <c r="G3068" s="4">
        <v>42566</v>
      </c>
      <c r="H3068" t="s">
        <v>21</v>
      </c>
      <c r="I3068" s="2">
        <v>120</v>
      </c>
      <c r="J3068">
        <v>0</v>
      </c>
      <c r="K3068" s="2">
        <v>120</v>
      </c>
      <c r="L3068" s="3">
        <v>1</v>
      </c>
      <c r="M3068" s="2">
        <v>120</v>
      </c>
      <c r="N3068" s="3">
        <f t="array" ref="N3068">$D$4</f>
        <v>3.55</v>
      </c>
      <c r="O3068" s="2">
        <f t="array" ref="O3068">IF(Tabela_padrão__GM_CONTAS_PAGAR_ABERTOS[[#This Row],[SIGLA_MOEDA]]="US$",Tabela_padrão__GM_CONTAS_PAGAR_ABERTOS[[#This Row],[VALOR_DOCUM]]*$D$4,Tabela_padrão__GM_CONTAS_PAGAR_ABERTOS[[#This Row],[SALDO_CONVERTIDO]])</f>
        <v>120</v>
      </c>
      <c r="P30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8" t="s">
        <v>28</v>
      </c>
      <c r="R3068" t="s">
        <v>5884</v>
      </c>
      <c r="S3068" s="1">
        <v>42557</v>
      </c>
      <c r="T3068" t="s">
        <v>5885</v>
      </c>
      <c r="U3068" s="3">
        <v>3.3267000000000002</v>
      </c>
      <c r="V3068" s="2">
        <f>Tabela_padrão__GM_CONTAS_PAGAR_ABERTOS[[#This Row],[PTAX DESEMB]]*Tabela_padrão__GM_CONTAS_PAGAR_ABERTOS[[#This Row],[VALOR_DOCUM]]</f>
        <v>399.20400000000001</v>
      </c>
    </row>
    <row r="3069" spans="1:22" hidden="1" x14ac:dyDescent="0.2">
      <c r="A3069" t="s">
        <v>285</v>
      </c>
      <c r="B3069" t="s">
        <v>18</v>
      </c>
      <c r="C3069" s="1">
        <v>42545</v>
      </c>
      <c r="D3069" t="s">
        <v>5886</v>
      </c>
      <c r="E3069">
        <v>15101003</v>
      </c>
      <c r="F3069" t="s">
        <v>5887</v>
      </c>
      <c r="G3069" s="4">
        <v>42553</v>
      </c>
      <c r="H3069" t="s">
        <v>21</v>
      </c>
      <c r="I3069" s="2">
        <v>13464</v>
      </c>
      <c r="J3069">
        <v>0</v>
      </c>
      <c r="K3069" s="2">
        <v>13464</v>
      </c>
      <c r="L3069" s="3">
        <v>1</v>
      </c>
      <c r="M3069" s="2">
        <v>13464</v>
      </c>
      <c r="N3069" s="3">
        <f t="array" ref="N3069">$D$4</f>
        <v>3.55</v>
      </c>
      <c r="O3069" s="2">
        <f t="array" ref="O3069">IF(Tabela_padrão__GM_CONTAS_PAGAR_ABERTOS[[#This Row],[SIGLA_MOEDA]]="US$",Tabela_padrão__GM_CONTAS_PAGAR_ABERTOS[[#This Row],[VALOR_DOCUM]]*$D$4,Tabela_padrão__GM_CONTAS_PAGAR_ABERTOS[[#This Row],[SALDO_CONVERTIDO]])</f>
        <v>13464</v>
      </c>
      <c r="P30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69" t="s">
        <v>28</v>
      </c>
      <c r="R3069" t="s">
        <v>634</v>
      </c>
      <c r="S3069" s="1">
        <v>42557</v>
      </c>
      <c r="T3069" t="s">
        <v>5888</v>
      </c>
      <c r="U3069" s="3">
        <v>3.3532999999999999</v>
      </c>
      <c r="V3069" s="2">
        <f>Tabela_padrão__GM_CONTAS_PAGAR_ABERTOS[[#This Row],[PTAX DESEMB]]*Tabela_padrão__GM_CONTAS_PAGAR_ABERTOS[[#This Row],[VALOR_DOCUM]]</f>
        <v>45148.831200000001</v>
      </c>
    </row>
    <row r="3070" spans="1:22" hidden="1" x14ac:dyDescent="0.2">
      <c r="A3070" t="s">
        <v>17</v>
      </c>
      <c r="B3070" t="s">
        <v>80</v>
      </c>
      <c r="C3070" s="1">
        <v>42551</v>
      </c>
      <c r="D3070" t="s">
        <v>2389</v>
      </c>
      <c r="E3070">
        <v>13115016</v>
      </c>
      <c r="F3070" t="s">
        <v>5889</v>
      </c>
      <c r="G3070" s="4">
        <v>42581</v>
      </c>
      <c r="H3070" t="s">
        <v>21</v>
      </c>
      <c r="I3070" s="2">
        <v>80</v>
      </c>
      <c r="J3070">
        <v>0</v>
      </c>
      <c r="K3070" s="2">
        <v>80</v>
      </c>
      <c r="L3070" s="3">
        <v>1</v>
      </c>
      <c r="M3070" s="2">
        <v>80</v>
      </c>
      <c r="N3070" s="3">
        <f t="array" ref="N3070">$D$4</f>
        <v>3.55</v>
      </c>
      <c r="O3070" s="2">
        <f t="array" ref="O3070">IF(Tabela_padrão__GM_CONTAS_PAGAR_ABERTOS[[#This Row],[SIGLA_MOEDA]]="US$",Tabela_padrão__GM_CONTAS_PAGAR_ABERTOS[[#This Row],[VALOR_DOCUM]]*$D$4,Tabela_padrão__GM_CONTAS_PAGAR_ABERTOS[[#This Row],[SALDO_CONVERTIDO]])</f>
        <v>80</v>
      </c>
      <c r="P30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0" t="s">
        <v>28</v>
      </c>
      <c r="R3070" t="s">
        <v>4053</v>
      </c>
      <c r="S3070" s="1">
        <v>42557</v>
      </c>
      <c r="T3070" t="s">
        <v>5890</v>
      </c>
      <c r="U3070" s="3">
        <v>3.2435</v>
      </c>
      <c r="V3070" s="2">
        <f>Tabela_padrão__GM_CONTAS_PAGAR_ABERTOS[[#This Row],[PTAX DESEMB]]*Tabela_padrão__GM_CONTAS_PAGAR_ABERTOS[[#This Row],[VALOR_DOCUM]]</f>
        <v>259.48</v>
      </c>
    </row>
    <row r="3071" spans="1:22" hidden="1" x14ac:dyDescent="0.2">
      <c r="A3071" t="s">
        <v>17</v>
      </c>
      <c r="B3071" t="s">
        <v>80</v>
      </c>
      <c r="C3071" s="1">
        <v>42551</v>
      </c>
      <c r="D3071" t="s">
        <v>711</v>
      </c>
      <c r="E3071">
        <v>13115016</v>
      </c>
      <c r="F3071" t="s">
        <v>5891</v>
      </c>
      <c r="G3071" s="4">
        <v>42560</v>
      </c>
      <c r="H3071" t="s">
        <v>21</v>
      </c>
      <c r="I3071" s="2">
        <v>232</v>
      </c>
      <c r="J3071">
        <v>0</v>
      </c>
      <c r="K3071" s="2">
        <v>232</v>
      </c>
      <c r="L3071" s="3">
        <v>1</v>
      </c>
      <c r="M3071" s="2">
        <v>232</v>
      </c>
      <c r="N3071" s="3">
        <f t="array" ref="N3071">$D$4</f>
        <v>3.55</v>
      </c>
      <c r="O3071" s="2">
        <f t="array" ref="O3071">IF(Tabela_padrão__GM_CONTAS_PAGAR_ABERTOS[[#This Row],[SIGLA_MOEDA]]="US$",Tabela_padrão__GM_CONTAS_PAGAR_ABERTOS[[#This Row],[VALOR_DOCUM]]*$D$4,Tabela_padrão__GM_CONTAS_PAGAR_ABERTOS[[#This Row],[SALDO_CONVERTIDO]])</f>
        <v>232</v>
      </c>
      <c r="P30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1" t="s">
        <v>28</v>
      </c>
      <c r="R3071" t="s">
        <v>5892</v>
      </c>
      <c r="S3071" s="1">
        <v>42557</v>
      </c>
      <c r="T3071" t="s">
        <v>5893</v>
      </c>
      <c r="U3071" s="3">
        <v>3.2435</v>
      </c>
      <c r="V3071" s="2">
        <f>Tabela_padrão__GM_CONTAS_PAGAR_ABERTOS[[#This Row],[PTAX DESEMB]]*Tabela_padrão__GM_CONTAS_PAGAR_ABERTOS[[#This Row],[VALOR_DOCUM]]</f>
        <v>752.49199999999996</v>
      </c>
    </row>
    <row r="3072" spans="1:22" hidden="1" x14ac:dyDescent="0.2">
      <c r="A3072" t="s">
        <v>17</v>
      </c>
      <c r="B3072" t="s">
        <v>80</v>
      </c>
      <c r="C3072" s="1">
        <v>42551</v>
      </c>
      <c r="D3072" t="s">
        <v>998</v>
      </c>
      <c r="E3072">
        <v>13115016</v>
      </c>
      <c r="F3072" t="s">
        <v>5894</v>
      </c>
      <c r="G3072" s="4">
        <v>42566</v>
      </c>
      <c r="H3072" t="s">
        <v>21</v>
      </c>
      <c r="I3072" s="2">
        <v>55.5</v>
      </c>
      <c r="J3072">
        <v>0</v>
      </c>
      <c r="K3072" s="2">
        <v>55.5</v>
      </c>
      <c r="L3072" s="3">
        <v>1</v>
      </c>
      <c r="M3072" s="2">
        <v>55.5</v>
      </c>
      <c r="N3072" s="3">
        <f t="array" ref="N3072">$D$4</f>
        <v>3.55</v>
      </c>
      <c r="O3072" s="2">
        <f t="array" ref="O3072">IF(Tabela_padrão__GM_CONTAS_PAGAR_ABERTOS[[#This Row],[SIGLA_MOEDA]]="US$",Tabela_padrão__GM_CONTAS_PAGAR_ABERTOS[[#This Row],[VALOR_DOCUM]]*$D$4,Tabela_padrão__GM_CONTAS_PAGAR_ABERTOS[[#This Row],[SALDO_CONVERTIDO]])</f>
        <v>55.5</v>
      </c>
      <c r="P30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2" t="s">
        <v>28</v>
      </c>
      <c r="R3072" t="s">
        <v>2486</v>
      </c>
      <c r="S3072" s="1">
        <v>42557</v>
      </c>
      <c r="T3072" t="s">
        <v>5895</v>
      </c>
      <c r="U3072" s="3">
        <v>3.2435</v>
      </c>
      <c r="V3072" s="2">
        <f>Tabela_padrão__GM_CONTAS_PAGAR_ABERTOS[[#This Row],[PTAX DESEMB]]*Tabela_padrão__GM_CONTAS_PAGAR_ABERTOS[[#This Row],[VALOR_DOCUM]]</f>
        <v>180.01425</v>
      </c>
    </row>
    <row r="3073" spans="1:22" hidden="1" x14ac:dyDescent="0.2">
      <c r="A3073" t="s">
        <v>17</v>
      </c>
      <c r="B3073" t="s">
        <v>323</v>
      </c>
      <c r="C3073" s="1">
        <v>42550</v>
      </c>
      <c r="D3073" t="s">
        <v>1691</v>
      </c>
      <c r="E3073">
        <v>13115026</v>
      </c>
      <c r="F3073" t="s">
        <v>5896</v>
      </c>
      <c r="G3073" s="4">
        <v>42566</v>
      </c>
      <c r="H3073" t="s">
        <v>21</v>
      </c>
      <c r="I3073" s="2">
        <v>120</v>
      </c>
      <c r="J3073">
        <v>0</v>
      </c>
      <c r="K3073" s="2">
        <v>120</v>
      </c>
      <c r="L3073" s="3">
        <v>1</v>
      </c>
      <c r="M3073" s="2">
        <v>120</v>
      </c>
      <c r="N3073" s="3">
        <f t="array" ref="N3073">$D$4</f>
        <v>3.55</v>
      </c>
      <c r="O3073" s="2">
        <f t="array" ref="O3073">IF(Tabela_padrão__GM_CONTAS_PAGAR_ABERTOS[[#This Row],[SIGLA_MOEDA]]="US$",Tabela_padrão__GM_CONTAS_PAGAR_ABERTOS[[#This Row],[VALOR_DOCUM]]*$D$4,Tabela_padrão__GM_CONTAS_PAGAR_ABERTOS[[#This Row],[SALDO_CONVERTIDO]])</f>
        <v>120</v>
      </c>
      <c r="P30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3" t="s">
        <v>28</v>
      </c>
      <c r="R3073" t="s">
        <v>1695</v>
      </c>
      <c r="S3073" s="1">
        <v>42557</v>
      </c>
      <c r="T3073" t="s">
        <v>5897</v>
      </c>
      <c r="U3073" s="3">
        <v>3.3267000000000002</v>
      </c>
      <c r="V3073" s="2">
        <f>Tabela_padrão__GM_CONTAS_PAGAR_ABERTOS[[#This Row],[PTAX DESEMB]]*Tabela_padrão__GM_CONTAS_PAGAR_ABERTOS[[#This Row],[VALOR_DOCUM]]</f>
        <v>399.20400000000001</v>
      </c>
    </row>
    <row r="3074" spans="1:22" hidden="1" x14ac:dyDescent="0.2">
      <c r="A3074" t="s">
        <v>17</v>
      </c>
      <c r="B3074" t="s">
        <v>390</v>
      </c>
      <c r="C3074" s="1">
        <v>42551</v>
      </c>
      <c r="D3074" t="s">
        <v>1807</v>
      </c>
      <c r="E3074">
        <v>13115002</v>
      </c>
      <c r="F3074" t="s">
        <v>5898</v>
      </c>
      <c r="G3074" s="4">
        <v>42571</v>
      </c>
      <c r="H3074" t="s">
        <v>21</v>
      </c>
      <c r="I3074" s="2">
        <v>1604.64</v>
      </c>
      <c r="J3074">
        <v>0</v>
      </c>
      <c r="K3074" s="2">
        <v>1604.64</v>
      </c>
      <c r="L3074" s="3">
        <v>1</v>
      </c>
      <c r="M3074" s="2">
        <v>1604.64</v>
      </c>
      <c r="N3074" s="3">
        <f t="array" ref="N3074">$D$4</f>
        <v>3.55</v>
      </c>
      <c r="O3074" s="2">
        <f t="array" ref="O3074">IF(Tabela_padrão__GM_CONTAS_PAGAR_ABERTOS[[#This Row],[SIGLA_MOEDA]]="US$",Tabela_padrão__GM_CONTAS_PAGAR_ABERTOS[[#This Row],[VALOR_DOCUM]]*$D$4,Tabela_padrão__GM_CONTAS_PAGAR_ABERTOS[[#This Row],[SALDO_CONVERTIDO]])</f>
        <v>1604.64</v>
      </c>
      <c r="P30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4" t="s">
        <v>28</v>
      </c>
      <c r="R3074" t="s">
        <v>1685</v>
      </c>
      <c r="S3074" s="1">
        <v>42557</v>
      </c>
      <c r="T3074" t="s">
        <v>5899</v>
      </c>
      <c r="U3074" s="3">
        <v>3.2435</v>
      </c>
      <c r="V3074" s="2">
        <f>Tabela_padrão__GM_CONTAS_PAGAR_ABERTOS[[#This Row],[PTAX DESEMB]]*Tabela_padrão__GM_CONTAS_PAGAR_ABERTOS[[#This Row],[VALOR_DOCUM]]</f>
        <v>5204.64984</v>
      </c>
    </row>
    <row r="3075" spans="1:22" hidden="1" x14ac:dyDescent="0.2">
      <c r="A3075" t="s">
        <v>45</v>
      </c>
      <c r="B3075" t="s">
        <v>18</v>
      </c>
      <c r="C3075" s="1">
        <v>42556</v>
      </c>
      <c r="D3075" t="s">
        <v>787</v>
      </c>
      <c r="E3075">
        <v>13108021</v>
      </c>
      <c r="F3075" t="s">
        <v>5900</v>
      </c>
      <c r="G3075" s="4">
        <v>42556</v>
      </c>
      <c r="H3075" t="s">
        <v>21</v>
      </c>
      <c r="I3075" s="2">
        <v>529.5</v>
      </c>
      <c r="J3075">
        <v>0</v>
      </c>
      <c r="K3075" s="2">
        <v>529.5</v>
      </c>
      <c r="L3075" s="3">
        <v>1</v>
      </c>
      <c r="M3075" s="2">
        <v>529.5</v>
      </c>
      <c r="N3075" s="3">
        <f t="array" ref="N3075">$D$4</f>
        <v>3.55</v>
      </c>
      <c r="O3075" s="2">
        <f t="array" ref="O3075">IF(Tabela_padrão__GM_CONTAS_PAGAR_ABERTOS[[#This Row],[SIGLA_MOEDA]]="US$",Tabela_padrão__GM_CONTAS_PAGAR_ABERTOS[[#This Row],[VALOR_DOCUM]]*$D$4,Tabela_padrão__GM_CONTAS_PAGAR_ABERTOS[[#This Row],[SALDO_CONVERTIDO]])</f>
        <v>529.5</v>
      </c>
      <c r="P30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5" t="s">
        <v>789</v>
      </c>
      <c r="R3075" t="s">
        <v>5901</v>
      </c>
      <c r="S3075" s="1">
        <v>42557</v>
      </c>
      <c r="T3075" t="s">
        <v>5902</v>
      </c>
      <c r="U3075" s="3">
        <v>3.2480000000000002</v>
      </c>
      <c r="V3075" s="2">
        <f>Tabela_padrão__GM_CONTAS_PAGAR_ABERTOS[[#This Row],[PTAX DESEMB]]*Tabela_padrão__GM_CONTAS_PAGAR_ABERTOS[[#This Row],[VALOR_DOCUM]]</f>
        <v>1719.816</v>
      </c>
    </row>
    <row r="3076" spans="1:22" hidden="1" x14ac:dyDescent="0.2">
      <c r="A3076" t="s">
        <v>17</v>
      </c>
      <c r="B3076" t="s">
        <v>80</v>
      </c>
      <c r="C3076" s="1">
        <v>42557</v>
      </c>
      <c r="D3076" t="s">
        <v>1660</v>
      </c>
      <c r="E3076">
        <v>13115002</v>
      </c>
      <c r="F3076" t="s">
        <v>5903</v>
      </c>
      <c r="G3076" s="4">
        <v>42573</v>
      </c>
      <c r="H3076" t="s">
        <v>21</v>
      </c>
      <c r="I3076" s="2">
        <v>15</v>
      </c>
      <c r="J3076">
        <v>0</v>
      </c>
      <c r="K3076" s="2">
        <v>15</v>
      </c>
      <c r="L3076" s="3">
        <v>1</v>
      </c>
      <c r="M3076" s="2">
        <v>15</v>
      </c>
      <c r="N3076" s="3">
        <f t="array" ref="N3076">$D$4</f>
        <v>3.55</v>
      </c>
      <c r="O3076" s="2">
        <f t="array" ref="O3076">IF(Tabela_padrão__GM_CONTAS_PAGAR_ABERTOS[[#This Row],[SIGLA_MOEDA]]="US$",Tabela_padrão__GM_CONTAS_PAGAR_ABERTOS[[#This Row],[VALOR_DOCUM]]*$D$4,Tabela_padrão__GM_CONTAS_PAGAR_ABERTOS[[#This Row],[SALDO_CONVERTIDO]])</f>
        <v>15</v>
      </c>
      <c r="P30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6" t="s">
        <v>28</v>
      </c>
      <c r="R3076" t="s">
        <v>793</v>
      </c>
      <c r="S3076" s="1">
        <v>42557</v>
      </c>
      <c r="T3076" t="s">
        <v>5904</v>
      </c>
      <c r="U3076" s="3">
        <v>3.2904</v>
      </c>
      <c r="V3076" s="2">
        <f>Tabela_padrão__GM_CONTAS_PAGAR_ABERTOS[[#This Row],[PTAX DESEMB]]*Tabela_padrão__GM_CONTAS_PAGAR_ABERTOS[[#This Row],[VALOR_DOCUM]]</f>
        <v>49.356000000000002</v>
      </c>
    </row>
    <row r="3077" spans="1:22" hidden="1" x14ac:dyDescent="0.2">
      <c r="A3077" t="s">
        <v>17</v>
      </c>
      <c r="B3077" t="s">
        <v>80</v>
      </c>
      <c r="C3077" s="1">
        <v>42557</v>
      </c>
      <c r="D3077" t="s">
        <v>614</v>
      </c>
      <c r="E3077">
        <v>13115002</v>
      </c>
      <c r="F3077" t="s">
        <v>5905</v>
      </c>
      <c r="G3077" s="4">
        <v>42569</v>
      </c>
      <c r="H3077" t="s">
        <v>21</v>
      </c>
      <c r="I3077" s="2">
        <v>612</v>
      </c>
      <c r="J3077">
        <v>0</v>
      </c>
      <c r="K3077" s="2">
        <v>612</v>
      </c>
      <c r="L3077" s="3">
        <v>1</v>
      </c>
      <c r="M3077" s="2">
        <v>612</v>
      </c>
      <c r="N3077" s="3">
        <f t="array" ref="N3077">$D$4</f>
        <v>3.55</v>
      </c>
      <c r="O3077" s="2">
        <f t="array" ref="O3077">IF(Tabela_padrão__GM_CONTAS_PAGAR_ABERTOS[[#This Row],[SIGLA_MOEDA]]="US$",Tabela_padrão__GM_CONTAS_PAGAR_ABERTOS[[#This Row],[VALOR_DOCUM]]*$D$4,Tabela_padrão__GM_CONTAS_PAGAR_ABERTOS[[#This Row],[SALDO_CONVERTIDO]])</f>
        <v>612</v>
      </c>
      <c r="P30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7" t="s">
        <v>28</v>
      </c>
      <c r="R3077" t="s">
        <v>793</v>
      </c>
      <c r="S3077" s="1">
        <v>42557</v>
      </c>
      <c r="T3077" t="s">
        <v>5906</v>
      </c>
      <c r="U3077" s="3">
        <v>3.2904</v>
      </c>
      <c r="V3077" s="2">
        <f>Tabela_padrão__GM_CONTAS_PAGAR_ABERTOS[[#This Row],[PTAX DESEMB]]*Tabela_padrão__GM_CONTAS_PAGAR_ABERTOS[[#This Row],[VALOR_DOCUM]]</f>
        <v>2013.7248</v>
      </c>
    </row>
    <row r="3078" spans="1:22" hidden="1" x14ac:dyDescent="0.2">
      <c r="A3078" t="s">
        <v>17</v>
      </c>
      <c r="B3078" t="s">
        <v>160</v>
      </c>
      <c r="C3078" s="1">
        <v>42557</v>
      </c>
      <c r="D3078" t="s">
        <v>4537</v>
      </c>
      <c r="E3078">
        <v>13115016</v>
      </c>
      <c r="F3078" t="s">
        <v>4538</v>
      </c>
      <c r="G3078" s="4">
        <v>42604</v>
      </c>
      <c r="H3078" t="s">
        <v>21</v>
      </c>
      <c r="I3078" s="2">
        <v>2144.5</v>
      </c>
      <c r="K3078" s="2">
        <v>2144.5</v>
      </c>
      <c r="L3078" s="3">
        <v>1</v>
      </c>
      <c r="M3078" s="2">
        <v>2144.5</v>
      </c>
      <c r="N3078" s="3">
        <f t="array" ref="N3078">$D$4</f>
        <v>3.55</v>
      </c>
      <c r="O3078" s="2">
        <f t="array" ref="O3078">IF(Tabela_padrão__GM_CONTAS_PAGAR_ABERTOS[[#This Row],[SIGLA_MOEDA]]="US$",Tabela_padrão__GM_CONTAS_PAGAR_ABERTOS[[#This Row],[VALOR_DOCUM]]*$D$4,Tabela_padrão__GM_CONTAS_PAGAR_ABERTOS[[#This Row],[SALDO_CONVERTIDO]])</f>
        <v>2144.5</v>
      </c>
      <c r="P30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8" t="s">
        <v>28</v>
      </c>
      <c r="R3078" t="s">
        <v>4539</v>
      </c>
      <c r="S3078" s="1">
        <v>42557</v>
      </c>
      <c r="T3078" t="s">
        <v>5907</v>
      </c>
      <c r="U3078" s="3">
        <v>3.2904</v>
      </c>
      <c r="V3078" s="2">
        <f>Tabela_padrão__GM_CONTAS_PAGAR_ABERTOS[[#This Row],[PTAX DESEMB]]*Tabela_padrão__GM_CONTAS_PAGAR_ABERTOS[[#This Row],[VALOR_DOCUM]]</f>
        <v>7056.2628000000004</v>
      </c>
    </row>
    <row r="3079" spans="1:22" hidden="1" x14ac:dyDescent="0.2">
      <c r="A3079" t="s">
        <v>17</v>
      </c>
      <c r="B3079" t="s">
        <v>25</v>
      </c>
      <c r="C3079" s="1">
        <v>42539</v>
      </c>
      <c r="D3079" t="s">
        <v>1503</v>
      </c>
      <c r="E3079">
        <v>13115018</v>
      </c>
      <c r="F3079" t="s">
        <v>2470</v>
      </c>
      <c r="G3079" s="4">
        <v>42609</v>
      </c>
      <c r="H3079" t="s">
        <v>21</v>
      </c>
      <c r="I3079" s="2">
        <v>1421.24</v>
      </c>
      <c r="K3079" s="2">
        <v>1421.24</v>
      </c>
      <c r="L3079" s="3">
        <v>1</v>
      </c>
      <c r="M3079" s="2">
        <v>1421.24</v>
      </c>
      <c r="N3079" s="3">
        <f t="array" ref="N3079">$D$4</f>
        <v>3.55</v>
      </c>
      <c r="O3079" s="2">
        <f t="array" ref="O3079">IF(Tabela_padrão__GM_CONTAS_PAGAR_ABERTOS[[#This Row],[SIGLA_MOEDA]]="US$",Tabela_padrão__GM_CONTAS_PAGAR_ABERTOS[[#This Row],[VALOR_DOCUM]]*$D$4,Tabela_padrão__GM_CONTAS_PAGAR_ABERTOS[[#This Row],[SALDO_CONVERTIDO]])</f>
        <v>1421.24</v>
      </c>
      <c r="P307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79" t="s">
        <v>1442</v>
      </c>
      <c r="R3079" t="s">
        <v>2471</v>
      </c>
      <c r="S3079" s="1">
        <v>42557</v>
      </c>
      <c r="T3079" t="s">
        <v>5908</v>
      </c>
      <c r="U3079" s="3">
        <v>3.4371999999999998</v>
      </c>
      <c r="V3079" s="2">
        <f>Tabela_padrão__GM_CONTAS_PAGAR_ABERTOS[[#This Row],[PTAX DESEMB]]*Tabela_padrão__GM_CONTAS_PAGAR_ABERTOS[[#This Row],[VALOR_DOCUM]]</f>
        <v>4885.0861279999999</v>
      </c>
    </row>
    <row r="3080" spans="1:22" hidden="1" x14ac:dyDescent="0.2">
      <c r="A3080" t="s">
        <v>17</v>
      </c>
      <c r="B3080" t="s">
        <v>80</v>
      </c>
      <c r="C3080" s="1">
        <v>42551</v>
      </c>
      <c r="D3080" t="s">
        <v>2341</v>
      </c>
      <c r="E3080">
        <v>13115002</v>
      </c>
      <c r="F3080" t="s">
        <v>5909</v>
      </c>
      <c r="G3080" s="4">
        <v>42580</v>
      </c>
      <c r="H3080" t="s">
        <v>21</v>
      </c>
      <c r="I3080" s="2">
        <v>582.5</v>
      </c>
      <c r="J3080">
        <v>0</v>
      </c>
      <c r="K3080" s="2">
        <v>582.5</v>
      </c>
      <c r="L3080" s="3">
        <v>1</v>
      </c>
      <c r="M3080" s="2">
        <v>582.5</v>
      </c>
      <c r="N3080" s="3">
        <f t="array" ref="N3080">$D$4</f>
        <v>3.55</v>
      </c>
      <c r="O3080" s="2">
        <f t="array" ref="O3080">IF(Tabela_padrão__GM_CONTAS_PAGAR_ABERTOS[[#This Row],[SIGLA_MOEDA]]="US$",Tabela_padrão__GM_CONTAS_PAGAR_ABERTOS[[#This Row],[VALOR_DOCUM]]*$D$4,Tabela_padrão__GM_CONTAS_PAGAR_ABERTOS[[#This Row],[SALDO_CONVERTIDO]])</f>
        <v>582.5</v>
      </c>
      <c r="P308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0" t="s">
        <v>28</v>
      </c>
      <c r="R3080" t="s">
        <v>620</v>
      </c>
      <c r="S3080" s="1">
        <v>42557</v>
      </c>
      <c r="T3080" t="s">
        <v>5910</v>
      </c>
      <c r="U3080" s="3">
        <v>3.2435</v>
      </c>
      <c r="V3080" s="2">
        <f>Tabela_padrão__GM_CONTAS_PAGAR_ABERTOS[[#This Row],[PTAX DESEMB]]*Tabela_padrão__GM_CONTAS_PAGAR_ABERTOS[[#This Row],[VALOR_DOCUM]]</f>
        <v>1889.3387500000001</v>
      </c>
    </row>
    <row r="3081" spans="1:22" hidden="1" x14ac:dyDescent="0.2">
      <c r="A3081" t="s">
        <v>17</v>
      </c>
      <c r="B3081" t="s">
        <v>808</v>
      </c>
      <c r="C3081" s="1">
        <v>42537</v>
      </c>
      <c r="D3081" t="s">
        <v>809</v>
      </c>
      <c r="E3081">
        <v>13115028</v>
      </c>
      <c r="F3081" t="s">
        <v>810</v>
      </c>
      <c r="G3081" s="4">
        <v>42628</v>
      </c>
      <c r="H3081" t="s">
        <v>21</v>
      </c>
      <c r="I3081" s="2">
        <v>1986.42</v>
      </c>
      <c r="K3081" s="2">
        <v>1986.42</v>
      </c>
      <c r="L3081" s="3">
        <v>1</v>
      </c>
      <c r="M3081" s="2">
        <v>1986.42</v>
      </c>
      <c r="N3081" s="3">
        <f t="array" ref="N3081">$D$4</f>
        <v>3.55</v>
      </c>
      <c r="O3081" s="2">
        <f t="array" ref="O3081">IF(Tabela_padrão__GM_CONTAS_PAGAR_ABERTOS[[#This Row],[SIGLA_MOEDA]]="US$",Tabela_padrão__GM_CONTAS_PAGAR_ABERTOS[[#This Row],[VALOR_DOCUM]]*$D$4,Tabela_padrão__GM_CONTAS_PAGAR_ABERTOS[[#This Row],[SALDO_CONVERTIDO]])</f>
        <v>1986.42</v>
      </c>
      <c r="P308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1" t="s">
        <v>811</v>
      </c>
      <c r="R3081" t="s">
        <v>812</v>
      </c>
      <c r="S3081" s="1">
        <v>42557</v>
      </c>
      <c r="T3081" t="s">
        <v>5911</v>
      </c>
      <c r="U3081" s="3">
        <v>3.4767999999999999</v>
      </c>
      <c r="V3081" s="2">
        <f>Tabela_padrão__GM_CONTAS_PAGAR_ABERTOS[[#This Row],[PTAX DESEMB]]*Tabela_padrão__GM_CONTAS_PAGAR_ABERTOS[[#This Row],[VALOR_DOCUM]]</f>
        <v>6906.3850560000001</v>
      </c>
    </row>
    <row r="3082" spans="1:22" hidden="1" x14ac:dyDescent="0.2">
      <c r="A3082" t="s">
        <v>17</v>
      </c>
      <c r="B3082" t="s">
        <v>808</v>
      </c>
      <c r="C3082" s="1">
        <v>42537</v>
      </c>
      <c r="D3082" t="s">
        <v>809</v>
      </c>
      <c r="E3082">
        <v>13115028</v>
      </c>
      <c r="F3082" t="s">
        <v>810</v>
      </c>
      <c r="G3082" s="4">
        <v>42658</v>
      </c>
      <c r="H3082" t="s">
        <v>21</v>
      </c>
      <c r="I3082" s="2">
        <v>1986.42</v>
      </c>
      <c r="K3082" s="2">
        <v>1986.42</v>
      </c>
      <c r="L3082" s="3">
        <v>1</v>
      </c>
      <c r="M3082" s="2">
        <v>1986.42</v>
      </c>
      <c r="N3082" s="3">
        <f t="array" ref="N3082">$D$4</f>
        <v>3.55</v>
      </c>
      <c r="O3082" s="2">
        <f t="array" ref="O3082">IF(Tabela_padrão__GM_CONTAS_PAGAR_ABERTOS[[#This Row],[SIGLA_MOEDA]]="US$",Tabela_padrão__GM_CONTAS_PAGAR_ABERTOS[[#This Row],[VALOR_DOCUM]]*$D$4,Tabela_padrão__GM_CONTAS_PAGAR_ABERTOS[[#This Row],[SALDO_CONVERTIDO]])</f>
        <v>1986.42</v>
      </c>
      <c r="P308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2" t="s">
        <v>811</v>
      </c>
      <c r="R3082" t="s">
        <v>812</v>
      </c>
      <c r="S3082" s="1">
        <v>42557</v>
      </c>
      <c r="T3082" t="s">
        <v>5912</v>
      </c>
      <c r="U3082" s="3">
        <v>3.4767999999999999</v>
      </c>
      <c r="V3082" s="2">
        <f>Tabela_padrão__GM_CONTAS_PAGAR_ABERTOS[[#This Row],[PTAX DESEMB]]*Tabela_padrão__GM_CONTAS_PAGAR_ABERTOS[[#This Row],[VALOR_DOCUM]]</f>
        <v>6906.3850560000001</v>
      </c>
    </row>
    <row r="3083" spans="1:22" hidden="1" x14ac:dyDescent="0.2">
      <c r="A3083" t="s">
        <v>17</v>
      </c>
      <c r="B3083" t="s">
        <v>25</v>
      </c>
      <c r="C3083" s="1">
        <v>42553</v>
      </c>
      <c r="D3083" t="s">
        <v>1024</v>
      </c>
      <c r="E3083">
        <v>13115016</v>
      </c>
      <c r="F3083" t="s">
        <v>5913</v>
      </c>
      <c r="G3083" s="4">
        <v>42565</v>
      </c>
      <c r="H3083" t="s">
        <v>21</v>
      </c>
      <c r="I3083" s="2">
        <v>350</v>
      </c>
      <c r="J3083">
        <v>0</v>
      </c>
      <c r="K3083" s="2">
        <v>350</v>
      </c>
      <c r="L3083" s="3">
        <v>1</v>
      </c>
      <c r="M3083" s="2">
        <v>350</v>
      </c>
      <c r="N3083" s="3">
        <f t="array" ref="N3083">$D$4</f>
        <v>3.55</v>
      </c>
      <c r="O3083" s="2">
        <f t="array" ref="O3083">IF(Tabela_padrão__GM_CONTAS_PAGAR_ABERTOS[[#This Row],[SIGLA_MOEDA]]="US$",Tabela_padrão__GM_CONTAS_PAGAR_ABERTOS[[#This Row],[VALOR_DOCUM]]*$D$4,Tabela_padrão__GM_CONTAS_PAGAR_ABERTOS[[#This Row],[SALDO_CONVERTIDO]])</f>
        <v>350</v>
      </c>
      <c r="P308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3" t="s">
        <v>28</v>
      </c>
      <c r="R3083" t="s">
        <v>960</v>
      </c>
      <c r="S3083" s="1">
        <v>42557</v>
      </c>
      <c r="T3083" t="s">
        <v>5914</v>
      </c>
      <c r="U3083" s="3">
        <v>3.2298</v>
      </c>
      <c r="V3083" s="2">
        <f>Tabela_padrão__GM_CONTAS_PAGAR_ABERTOS[[#This Row],[PTAX DESEMB]]*Tabela_padrão__GM_CONTAS_PAGAR_ABERTOS[[#This Row],[VALOR_DOCUM]]</f>
        <v>1130.43</v>
      </c>
    </row>
    <row r="3084" spans="1:22" hidden="1" x14ac:dyDescent="0.2">
      <c r="A3084" t="s">
        <v>17</v>
      </c>
      <c r="B3084" t="s">
        <v>25</v>
      </c>
      <c r="C3084" s="1">
        <v>42553</v>
      </c>
      <c r="D3084" t="s">
        <v>5326</v>
      </c>
      <c r="E3084">
        <v>13115014</v>
      </c>
      <c r="F3084" t="s">
        <v>5915</v>
      </c>
      <c r="G3084" s="4">
        <v>42564</v>
      </c>
      <c r="H3084" t="s">
        <v>21</v>
      </c>
      <c r="I3084" s="2">
        <v>157.05000000000001</v>
      </c>
      <c r="J3084">
        <v>0</v>
      </c>
      <c r="K3084" s="2">
        <v>157.05000000000001</v>
      </c>
      <c r="L3084" s="3">
        <v>1</v>
      </c>
      <c r="M3084" s="2">
        <v>157.05000000000001</v>
      </c>
      <c r="N3084" s="3">
        <f t="array" ref="N3084">$D$4</f>
        <v>3.55</v>
      </c>
      <c r="O3084" s="2">
        <f t="array" ref="O3084">IF(Tabela_padrão__GM_CONTAS_PAGAR_ABERTOS[[#This Row],[SIGLA_MOEDA]]="US$",Tabela_padrão__GM_CONTAS_PAGAR_ABERTOS[[#This Row],[VALOR_DOCUM]]*$D$4,Tabela_padrão__GM_CONTAS_PAGAR_ABERTOS[[#This Row],[SALDO_CONVERTIDO]])</f>
        <v>157.05000000000001</v>
      </c>
      <c r="P308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4" t="s">
        <v>28</v>
      </c>
      <c r="R3084" t="s">
        <v>3935</v>
      </c>
      <c r="S3084" s="1">
        <v>42557</v>
      </c>
      <c r="T3084" t="s">
        <v>5916</v>
      </c>
      <c r="U3084" s="3">
        <v>3.2298</v>
      </c>
      <c r="V3084" s="2">
        <f>Tabela_padrão__GM_CONTAS_PAGAR_ABERTOS[[#This Row],[PTAX DESEMB]]*Tabela_padrão__GM_CONTAS_PAGAR_ABERTOS[[#This Row],[VALOR_DOCUM]]</f>
        <v>507.24009000000001</v>
      </c>
    </row>
    <row r="3085" spans="1:22" hidden="1" x14ac:dyDescent="0.2">
      <c r="A3085" t="s">
        <v>17</v>
      </c>
      <c r="B3085" t="s">
        <v>25</v>
      </c>
      <c r="C3085" s="1">
        <v>42553</v>
      </c>
      <c r="D3085" t="s">
        <v>1638</v>
      </c>
      <c r="E3085">
        <v>13115016</v>
      </c>
      <c r="F3085" t="s">
        <v>5917</v>
      </c>
      <c r="G3085" s="4">
        <v>42566</v>
      </c>
      <c r="H3085" t="s">
        <v>21</v>
      </c>
      <c r="I3085" s="2">
        <v>600</v>
      </c>
      <c r="J3085">
        <v>0</v>
      </c>
      <c r="K3085" s="2">
        <v>600</v>
      </c>
      <c r="L3085" s="3">
        <v>1</v>
      </c>
      <c r="M3085" s="2">
        <v>600</v>
      </c>
      <c r="N3085" s="3">
        <f t="array" ref="N3085">$D$4</f>
        <v>3.55</v>
      </c>
      <c r="O3085" s="2">
        <f t="array" ref="O3085">IF(Tabela_padrão__GM_CONTAS_PAGAR_ABERTOS[[#This Row],[SIGLA_MOEDA]]="US$",Tabela_padrão__GM_CONTAS_PAGAR_ABERTOS[[#This Row],[VALOR_DOCUM]]*$D$4,Tabela_padrão__GM_CONTAS_PAGAR_ABERTOS[[#This Row],[SALDO_CONVERTIDO]])</f>
        <v>600</v>
      </c>
      <c r="P308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5" t="s">
        <v>28</v>
      </c>
      <c r="R3085" t="s">
        <v>887</v>
      </c>
      <c r="S3085" s="1">
        <v>42557</v>
      </c>
      <c r="T3085" t="s">
        <v>5918</v>
      </c>
      <c r="U3085" s="3">
        <v>3.2298</v>
      </c>
      <c r="V3085" s="2">
        <f>Tabela_padrão__GM_CONTAS_PAGAR_ABERTOS[[#This Row],[PTAX DESEMB]]*Tabela_padrão__GM_CONTAS_PAGAR_ABERTOS[[#This Row],[VALOR_DOCUM]]</f>
        <v>1937.88</v>
      </c>
    </row>
    <row r="3086" spans="1:22" hidden="1" x14ac:dyDescent="0.2">
      <c r="A3086" t="s">
        <v>17</v>
      </c>
      <c r="B3086" t="s">
        <v>80</v>
      </c>
      <c r="C3086" s="1">
        <v>42537</v>
      </c>
      <c r="D3086" t="s">
        <v>908</v>
      </c>
      <c r="E3086">
        <v>13115016</v>
      </c>
      <c r="F3086" t="s">
        <v>2485</v>
      </c>
      <c r="G3086" s="4">
        <v>42591</v>
      </c>
      <c r="H3086" t="s">
        <v>21</v>
      </c>
      <c r="I3086" s="2">
        <v>715</v>
      </c>
      <c r="K3086" s="2">
        <v>715</v>
      </c>
      <c r="L3086" s="3">
        <v>1</v>
      </c>
      <c r="M3086" s="2">
        <v>715</v>
      </c>
      <c r="N3086" s="3">
        <f t="array" ref="N3086">$D$4</f>
        <v>3.55</v>
      </c>
      <c r="O3086" s="2">
        <f t="array" ref="O3086">IF(Tabela_padrão__GM_CONTAS_PAGAR_ABERTOS[[#This Row],[SIGLA_MOEDA]]="US$",Tabela_padrão__GM_CONTAS_PAGAR_ABERTOS[[#This Row],[VALOR_DOCUM]]*$D$4,Tabela_padrão__GM_CONTAS_PAGAR_ABERTOS[[#This Row],[SALDO_CONVERTIDO]])</f>
        <v>715</v>
      </c>
      <c r="P308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6" t="s">
        <v>28</v>
      </c>
      <c r="R3086" t="s">
        <v>2486</v>
      </c>
      <c r="S3086" s="1">
        <v>42557</v>
      </c>
      <c r="T3086" t="s">
        <v>5919</v>
      </c>
      <c r="U3086" s="3">
        <v>3.4767999999999999</v>
      </c>
      <c r="V3086" s="2">
        <f>Tabela_padrão__GM_CONTAS_PAGAR_ABERTOS[[#This Row],[PTAX DESEMB]]*Tabela_padrão__GM_CONTAS_PAGAR_ABERTOS[[#This Row],[VALOR_DOCUM]]</f>
        <v>2485.9119999999998</v>
      </c>
    </row>
    <row r="3087" spans="1:22" hidden="1" x14ac:dyDescent="0.2">
      <c r="A3087" t="s">
        <v>17</v>
      </c>
      <c r="B3087" t="s">
        <v>18</v>
      </c>
      <c r="C3087" s="1">
        <v>42537</v>
      </c>
      <c r="D3087" t="s">
        <v>821</v>
      </c>
      <c r="E3087">
        <v>13130031</v>
      </c>
      <c r="F3087" t="s">
        <v>822</v>
      </c>
      <c r="G3087" s="4">
        <v>42583</v>
      </c>
      <c r="H3087" t="s">
        <v>21</v>
      </c>
      <c r="I3087" s="2">
        <v>608</v>
      </c>
      <c r="K3087" s="2">
        <v>608</v>
      </c>
      <c r="L3087" s="3">
        <v>1</v>
      </c>
      <c r="M3087" s="2">
        <v>608</v>
      </c>
      <c r="N3087" s="3">
        <f t="array" ref="N3087">$D$4</f>
        <v>3.55</v>
      </c>
      <c r="O3087" s="2">
        <f t="array" ref="O3087">IF(Tabela_padrão__GM_CONTAS_PAGAR_ABERTOS[[#This Row],[SIGLA_MOEDA]]="US$",Tabela_padrão__GM_CONTAS_PAGAR_ABERTOS[[#This Row],[VALOR_DOCUM]]*$D$4,Tabela_padrão__GM_CONTAS_PAGAR_ABERTOS[[#This Row],[SALDO_CONVERTIDO]])</f>
        <v>608</v>
      </c>
      <c r="P308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7" t="s">
        <v>28</v>
      </c>
      <c r="R3087" t="s">
        <v>823</v>
      </c>
      <c r="S3087" s="1">
        <v>42557</v>
      </c>
      <c r="T3087" t="s">
        <v>5920</v>
      </c>
      <c r="U3087" s="3">
        <v>3.4767999999999999</v>
      </c>
      <c r="V3087" s="2">
        <f>Tabela_padrão__GM_CONTAS_PAGAR_ABERTOS[[#This Row],[PTAX DESEMB]]*Tabela_padrão__GM_CONTAS_PAGAR_ABERTOS[[#This Row],[VALOR_DOCUM]]</f>
        <v>2113.8944000000001</v>
      </c>
    </row>
    <row r="3088" spans="1:22" hidden="1" x14ac:dyDescent="0.2">
      <c r="A3088" t="s">
        <v>17</v>
      </c>
      <c r="B3088" t="s">
        <v>25</v>
      </c>
      <c r="C3088" s="1">
        <v>42538</v>
      </c>
      <c r="D3088" t="s">
        <v>1536</v>
      </c>
      <c r="E3088">
        <v>13115020</v>
      </c>
      <c r="F3088" t="s">
        <v>4563</v>
      </c>
      <c r="G3088" s="4">
        <v>42589</v>
      </c>
      <c r="H3088" t="s">
        <v>21</v>
      </c>
      <c r="I3088" s="2">
        <v>1444.52</v>
      </c>
      <c r="K3088" s="2">
        <v>1444.52</v>
      </c>
      <c r="L3088" s="3">
        <v>1</v>
      </c>
      <c r="M3088" s="2">
        <v>1444.52</v>
      </c>
      <c r="N3088" s="3">
        <f t="array" ref="N3088">$D$4</f>
        <v>3.55</v>
      </c>
      <c r="O3088" s="2">
        <f t="array" ref="O3088">IF(Tabela_padrão__GM_CONTAS_PAGAR_ABERTOS[[#This Row],[SIGLA_MOEDA]]="US$",Tabela_padrão__GM_CONTAS_PAGAR_ABERTOS[[#This Row],[VALOR_DOCUM]]*$D$4,Tabela_padrão__GM_CONTAS_PAGAR_ABERTOS[[#This Row],[SALDO_CONVERTIDO]])</f>
        <v>1444.52</v>
      </c>
      <c r="P308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8" t="s">
        <v>28</v>
      </c>
      <c r="R3088" t="s">
        <v>4564</v>
      </c>
      <c r="S3088" s="1">
        <v>42557</v>
      </c>
      <c r="T3088" t="s">
        <v>5921</v>
      </c>
      <c r="U3088" s="3">
        <v>3.4904000000000002</v>
      </c>
      <c r="V3088" s="2">
        <f>Tabela_padrão__GM_CONTAS_PAGAR_ABERTOS[[#This Row],[PTAX DESEMB]]*Tabela_padrão__GM_CONTAS_PAGAR_ABERTOS[[#This Row],[VALOR_DOCUM]]</f>
        <v>5041.9526080000005</v>
      </c>
    </row>
    <row r="3089" spans="1:22" hidden="1" x14ac:dyDescent="0.2">
      <c r="A3089" t="s">
        <v>17</v>
      </c>
      <c r="B3089" t="s">
        <v>25</v>
      </c>
      <c r="C3089" s="1">
        <v>42538</v>
      </c>
      <c r="D3089" t="s">
        <v>698</v>
      </c>
      <c r="E3089">
        <v>13115016</v>
      </c>
      <c r="F3089" t="s">
        <v>3969</v>
      </c>
      <c r="G3089" s="4">
        <v>42560</v>
      </c>
      <c r="H3089" t="s">
        <v>21</v>
      </c>
      <c r="I3089" s="2">
        <v>162</v>
      </c>
      <c r="J3089">
        <v>0</v>
      </c>
      <c r="K3089" s="2">
        <v>162</v>
      </c>
      <c r="L3089" s="3">
        <v>1</v>
      </c>
      <c r="M3089" s="2">
        <v>162</v>
      </c>
      <c r="N3089" s="3">
        <f t="array" ref="N3089">$D$4</f>
        <v>3.55</v>
      </c>
      <c r="O3089" s="2">
        <f t="array" ref="O3089">IF(Tabela_padrão__GM_CONTAS_PAGAR_ABERTOS[[#This Row],[SIGLA_MOEDA]]="US$",Tabela_padrão__GM_CONTAS_PAGAR_ABERTOS[[#This Row],[VALOR_DOCUM]]*$D$4,Tabela_padrão__GM_CONTAS_PAGAR_ABERTOS[[#This Row],[SALDO_CONVERTIDO]])</f>
        <v>162</v>
      </c>
      <c r="P308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89" t="s">
        <v>28</v>
      </c>
      <c r="R3089" t="s">
        <v>5922</v>
      </c>
      <c r="S3089" s="1">
        <v>42557</v>
      </c>
      <c r="T3089" t="s">
        <v>5923</v>
      </c>
      <c r="U3089" s="3">
        <v>3.4904000000000002</v>
      </c>
      <c r="V3089" s="2">
        <f>Tabela_padrão__GM_CONTAS_PAGAR_ABERTOS[[#This Row],[PTAX DESEMB]]*Tabela_padrão__GM_CONTAS_PAGAR_ABERTOS[[#This Row],[VALOR_DOCUM]]</f>
        <v>565.44479999999999</v>
      </c>
    </row>
    <row r="3090" spans="1:22" hidden="1" x14ac:dyDescent="0.2">
      <c r="A3090" t="s">
        <v>17</v>
      </c>
      <c r="B3090" t="s">
        <v>25</v>
      </c>
      <c r="C3090" s="1">
        <v>42538</v>
      </c>
      <c r="D3090" t="s">
        <v>5924</v>
      </c>
      <c r="E3090">
        <v>13115017</v>
      </c>
      <c r="F3090" t="s">
        <v>5925</v>
      </c>
      <c r="G3090" s="4">
        <v>42564</v>
      </c>
      <c r="H3090" t="s">
        <v>21</v>
      </c>
      <c r="I3090" s="2">
        <v>1020</v>
      </c>
      <c r="J3090">
        <v>0</v>
      </c>
      <c r="K3090" s="2">
        <v>1020</v>
      </c>
      <c r="L3090" s="3">
        <v>1</v>
      </c>
      <c r="M3090" s="2">
        <v>1020</v>
      </c>
      <c r="N3090" s="3">
        <f t="array" ref="N3090">$D$4</f>
        <v>3.55</v>
      </c>
      <c r="O3090" s="2">
        <f t="array" ref="O3090">IF(Tabela_padrão__GM_CONTAS_PAGAR_ABERTOS[[#This Row],[SIGLA_MOEDA]]="US$",Tabela_padrão__GM_CONTAS_PAGAR_ABERTOS[[#This Row],[VALOR_DOCUM]]*$D$4,Tabela_padrão__GM_CONTAS_PAGAR_ABERTOS[[#This Row],[SALDO_CONVERTIDO]])</f>
        <v>1020</v>
      </c>
      <c r="P309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0" t="s">
        <v>28</v>
      </c>
      <c r="R3090" t="s">
        <v>657</v>
      </c>
      <c r="S3090" s="1">
        <v>42557</v>
      </c>
      <c r="T3090" t="s">
        <v>5926</v>
      </c>
      <c r="U3090" s="3">
        <v>3.4904000000000002</v>
      </c>
      <c r="V3090" s="2">
        <f>Tabela_padrão__GM_CONTAS_PAGAR_ABERTOS[[#This Row],[PTAX DESEMB]]*Tabela_padrão__GM_CONTAS_PAGAR_ABERTOS[[#This Row],[VALOR_DOCUM]]</f>
        <v>3560.2080000000001</v>
      </c>
    </row>
    <row r="3091" spans="1:22" hidden="1" x14ac:dyDescent="0.2">
      <c r="A3091" t="s">
        <v>17</v>
      </c>
      <c r="B3091" t="s">
        <v>881</v>
      </c>
      <c r="C3091" s="1">
        <v>42538</v>
      </c>
      <c r="D3091" t="s">
        <v>5927</v>
      </c>
      <c r="E3091">
        <v>13103001</v>
      </c>
      <c r="F3091" t="s">
        <v>1761</v>
      </c>
      <c r="G3091" s="4">
        <v>42562</v>
      </c>
      <c r="H3091" t="s">
        <v>21</v>
      </c>
      <c r="I3091" s="2">
        <v>1908</v>
      </c>
      <c r="J3091">
        <v>0</v>
      </c>
      <c r="K3091" s="2">
        <v>1908</v>
      </c>
      <c r="L3091" s="3">
        <v>1</v>
      </c>
      <c r="M3091" s="2">
        <v>1908</v>
      </c>
      <c r="N3091" s="3">
        <f t="array" ref="N3091">$D$4</f>
        <v>3.55</v>
      </c>
      <c r="O3091" s="2">
        <f t="array" ref="O3091">IF(Tabela_padrão__GM_CONTAS_PAGAR_ABERTOS[[#This Row],[SIGLA_MOEDA]]="US$",Tabela_padrão__GM_CONTAS_PAGAR_ABERTOS[[#This Row],[VALOR_DOCUM]]*$D$4,Tabela_padrão__GM_CONTAS_PAGAR_ABERTOS[[#This Row],[SALDO_CONVERTIDO]])</f>
        <v>1908</v>
      </c>
      <c r="P309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1" t="s">
        <v>28</v>
      </c>
      <c r="R3091" t="s">
        <v>2576</v>
      </c>
      <c r="S3091" s="1">
        <v>42557</v>
      </c>
      <c r="T3091" t="s">
        <v>5928</v>
      </c>
      <c r="U3091" s="3">
        <v>3.4904000000000002</v>
      </c>
      <c r="V3091" s="2">
        <f>Tabela_padrão__GM_CONTAS_PAGAR_ABERTOS[[#This Row],[PTAX DESEMB]]*Tabela_padrão__GM_CONTAS_PAGAR_ABERTOS[[#This Row],[VALOR_DOCUM]]</f>
        <v>6659.6832000000004</v>
      </c>
    </row>
    <row r="3092" spans="1:22" hidden="1" x14ac:dyDescent="0.2">
      <c r="A3092" t="s">
        <v>17</v>
      </c>
      <c r="B3092" t="s">
        <v>25</v>
      </c>
      <c r="C3092" s="1">
        <v>42553</v>
      </c>
      <c r="D3092" t="s">
        <v>828</v>
      </c>
      <c r="E3092">
        <v>13101012</v>
      </c>
      <c r="F3092" t="s">
        <v>5929</v>
      </c>
      <c r="G3092" s="4">
        <v>42562</v>
      </c>
      <c r="H3092" t="s">
        <v>21</v>
      </c>
      <c r="I3092" s="2">
        <v>137.75</v>
      </c>
      <c r="J3092">
        <v>0</v>
      </c>
      <c r="K3092" s="2">
        <v>137.75</v>
      </c>
      <c r="L3092" s="3">
        <v>1</v>
      </c>
      <c r="M3092" s="2">
        <v>137.75</v>
      </c>
      <c r="N3092" s="3">
        <f t="array" ref="N3092">$D$4</f>
        <v>3.55</v>
      </c>
      <c r="O3092" s="2">
        <f t="array" ref="O3092">IF(Tabela_padrão__GM_CONTAS_PAGAR_ABERTOS[[#This Row],[SIGLA_MOEDA]]="US$",Tabela_padrão__GM_CONTAS_PAGAR_ABERTOS[[#This Row],[VALOR_DOCUM]]*$D$4,Tabela_padrão__GM_CONTAS_PAGAR_ABERTOS[[#This Row],[SALDO_CONVERTIDO]])</f>
        <v>137.75</v>
      </c>
      <c r="P309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2" t="s">
        <v>28</v>
      </c>
      <c r="R3092" t="s">
        <v>5930</v>
      </c>
      <c r="S3092" s="1">
        <v>42557</v>
      </c>
      <c r="T3092" t="s">
        <v>5931</v>
      </c>
      <c r="U3092" s="3">
        <v>3.2298</v>
      </c>
      <c r="V3092" s="2">
        <f>Tabela_padrão__GM_CONTAS_PAGAR_ABERTOS[[#This Row],[PTAX DESEMB]]*Tabela_padrão__GM_CONTAS_PAGAR_ABERTOS[[#This Row],[VALOR_DOCUM]]</f>
        <v>444.90494999999999</v>
      </c>
    </row>
    <row r="3093" spans="1:22" hidden="1" x14ac:dyDescent="0.2">
      <c r="A3093" t="s">
        <v>17</v>
      </c>
      <c r="B3093" t="s">
        <v>25</v>
      </c>
      <c r="C3093" s="1">
        <v>42553</v>
      </c>
      <c r="D3093" t="s">
        <v>828</v>
      </c>
      <c r="E3093">
        <v>13101012</v>
      </c>
      <c r="F3093" t="s">
        <v>5932</v>
      </c>
      <c r="G3093" s="4">
        <v>42562</v>
      </c>
      <c r="H3093" t="s">
        <v>21</v>
      </c>
      <c r="I3093" s="2">
        <v>149.96</v>
      </c>
      <c r="J3093">
        <v>0</v>
      </c>
      <c r="K3093" s="2">
        <v>149.96</v>
      </c>
      <c r="L3093" s="3">
        <v>1</v>
      </c>
      <c r="M3093" s="2">
        <v>149.96</v>
      </c>
      <c r="N3093" s="3">
        <f t="array" ref="N3093">$D$4</f>
        <v>3.55</v>
      </c>
      <c r="O3093" s="2">
        <f t="array" ref="O3093">IF(Tabela_padrão__GM_CONTAS_PAGAR_ABERTOS[[#This Row],[SIGLA_MOEDA]]="US$",Tabela_padrão__GM_CONTAS_PAGAR_ABERTOS[[#This Row],[VALOR_DOCUM]]*$D$4,Tabela_padrão__GM_CONTAS_PAGAR_ABERTOS[[#This Row],[SALDO_CONVERTIDO]])</f>
        <v>149.96</v>
      </c>
      <c r="P309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3" t="s">
        <v>28</v>
      </c>
      <c r="R3093" t="s">
        <v>5933</v>
      </c>
      <c r="S3093" s="1">
        <v>42557</v>
      </c>
      <c r="T3093" t="s">
        <v>5934</v>
      </c>
      <c r="U3093" s="3">
        <v>3.2298</v>
      </c>
      <c r="V3093" s="2">
        <f>Tabela_padrão__GM_CONTAS_PAGAR_ABERTOS[[#This Row],[PTAX DESEMB]]*Tabela_padrão__GM_CONTAS_PAGAR_ABERTOS[[#This Row],[VALOR_DOCUM]]</f>
        <v>484.34080800000004</v>
      </c>
    </row>
    <row r="3094" spans="1:22" hidden="1" x14ac:dyDescent="0.2">
      <c r="A3094" t="s">
        <v>17</v>
      </c>
      <c r="B3094" t="s">
        <v>25</v>
      </c>
      <c r="C3094" s="1">
        <v>42553</v>
      </c>
      <c r="D3094" t="s">
        <v>828</v>
      </c>
      <c r="E3094">
        <v>13101012</v>
      </c>
      <c r="F3094" t="s">
        <v>5935</v>
      </c>
      <c r="G3094" s="4">
        <v>42562</v>
      </c>
      <c r="H3094" t="s">
        <v>21</v>
      </c>
      <c r="I3094" s="2">
        <v>51.68</v>
      </c>
      <c r="J3094">
        <v>0</v>
      </c>
      <c r="K3094" s="2">
        <v>51.68</v>
      </c>
      <c r="L3094" s="3">
        <v>1</v>
      </c>
      <c r="M3094" s="2">
        <v>51.68</v>
      </c>
      <c r="N3094" s="3">
        <f t="array" ref="N3094">$D$4</f>
        <v>3.55</v>
      </c>
      <c r="O3094" s="2">
        <f t="array" ref="O3094">IF(Tabela_padrão__GM_CONTAS_PAGAR_ABERTOS[[#This Row],[SIGLA_MOEDA]]="US$",Tabela_padrão__GM_CONTAS_PAGAR_ABERTOS[[#This Row],[VALOR_DOCUM]]*$D$4,Tabela_padrão__GM_CONTAS_PAGAR_ABERTOS[[#This Row],[SALDO_CONVERTIDO]])</f>
        <v>51.68</v>
      </c>
      <c r="P309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4" t="s">
        <v>28</v>
      </c>
      <c r="R3094" t="s">
        <v>5936</v>
      </c>
      <c r="S3094" s="1">
        <v>42557</v>
      </c>
      <c r="T3094" t="s">
        <v>5937</v>
      </c>
      <c r="U3094" s="3">
        <v>3.2298</v>
      </c>
      <c r="V3094" s="2">
        <f>Tabela_padrão__GM_CONTAS_PAGAR_ABERTOS[[#This Row],[PTAX DESEMB]]*Tabela_padrão__GM_CONTAS_PAGAR_ABERTOS[[#This Row],[VALOR_DOCUM]]</f>
        <v>166.91606400000001</v>
      </c>
    </row>
    <row r="3095" spans="1:22" hidden="1" x14ac:dyDescent="0.2">
      <c r="A3095" t="s">
        <v>17</v>
      </c>
      <c r="B3095" t="s">
        <v>25</v>
      </c>
      <c r="C3095" s="1">
        <v>42553</v>
      </c>
      <c r="D3095" t="s">
        <v>1484</v>
      </c>
      <c r="E3095">
        <v>13101012</v>
      </c>
      <c r="F3095" t="s">
        <v>5938</v>
      </c>
      <c r="G3095" s="4">
        <v>42562</v>
      </c>
      <c r="H3095" t="s">
        <v>21</v>
      </c>
      <c r="I3095" s="2">
        <v>29.6</v>
      </c>
      <c r="J3095">
        <v>0</v>
      </c>
      <c r="K3095" s="2">
        <v>29.6</v>
      </c>
      <c r="L3095" s="3">
        <v>1</v>
      </c>
      <c r="M3095" s="2">
        <v>29.6</v>
      </c>
      <c r="N3095" s="3">
        <f t="array" ref="N3095">$D$4</f>
        <v>3.55</v>
      </c>
      <c r="O3095" s="2">
        <f t="array" ref="O3095">IF(Tabela_padrão__GM_CONTAS_PAGAR_ABERTOS[[#This Row],[SIGLA_MOEDA]]="US$",Tabela_padrão__GM_CONTAS_PAGAR_ABERTOS[[#This Row],[VALOR_DOCUM]]*$D$4,Tabela_padrão__GM_CONTAS_PAGAR_ABERTOS[[#This Row],[SALDO_CONVERTIDO]])</f>
        <v>29.6</v>
      </c>
      <c r="P309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5" t="s">
        <v>28</v>
      </c>
      <c r="R3095" t="s">
        <v>5939</v>
      </c>
      <c r="S3095" s="1">
        <v>42557</v>
      </c>
      <c r="T3095" t="s">
        <v>5940</v>
      </c>
      <c r="U3095" s="3">
        <v>3.2298</v>
      </c>
      <c r="V3095" s="2">
        <f>Tabela_padrão__GM_CONTAS_PAGAR_ABERTOS[[#This Row],[PTAX DESEMB]]*Tabela_padrão__GM_CONTAS_PAGAR_ABERTOS[[#This Row],[VALOR_DOCUM]]</f>
        <v>95.602080000000001</v>
      </c>
    </row>
    <row r="3096" spans="1:22" hidden="1" x14ac:dyDescent="0.2">
      <c r="A3096" t="s">
        <v>17</v>
      </c>
      <c r="B3096" t="s">
        <v>202</v>
      </c>
      <c r="C3096" s="1">
        <v>42538</v>
      </c>
      <c r="D3096" t="s">
        <v>2666</v>
      </c>
      <c r="E3096">
        <v>13115016</v>
      </c>
      <c r="F3096" t="s">
        <v>5941</v>
      </c>
      <c r="G3096" s="4">
        <v>42560</v>
      </c>
      <c r="H3096" t="s">
        <v>21</v>
      </c>
      <c r="I3096" s="2">
        <v>35.799999999999997</v>
      </c>
      <c r="J3096">
        <v>0</v>
      </c>
      <c r="K3096" s="2">
        <v>35.799999999999997</v>
      </c>
      <c r="L3096" s="3">
        <v>1</v>
      </c>
      <c r="M3096" s="2">
        <v>35.799999999999997</v>
      </c>
      <c r="N3096" s="3">
        <f t="array" ref="N3096">$D$4</f>
        <v>3.55</v>
      </c>
      <c r="O3096" s="2">
        <f t="array" ref="O3096">IF(Tabela_padrão__GM_CONTAS_PAGAR_ABERTOS[[#This Row],[SIGLA_MOEDA]]="US$",Tabela_padrão__GM_CONTAS_PAGAR_ABERTOS[[#This Row],[VALOR_DOCUM]]*$D$4,Tabela_padrão__GM_CONTAS_PAGAR_ABERTOS[[#This Row],[SALDO_CONVERTIDO]])</f>
        <v>35.799999999999997</v>
      </c>
      <c r="P309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6" t="s">
        <v>28</v>
      </c>
      <c r="R3096" t="s">
        <v>5942</v>
      </c>
      <c r="S3096" s="1">
        <v>42557</v>
      </c>
      <c r="T3096" t="s">
        <v>5943</v>
      </c>
      <c r="U3096" s="3">
        <v>3.4904000000000002</v>
      </c>
      <c r="V3096" s="2">
        <f>Tabela_padrão__GM_CONTAS_PAGAR_ABERTOS[[#This Row],[PTAX DESEMB]]*Tabela_padrão__GM_CONTAS_PAGAR_ABERTOS[[#This Row],[VALOR_DOCUM]]</f>
        <v>124.95631999999999</v>
      </c>
    </row>
    <row r="3097" spans="1:22" hidden="1" x14ac:dyDescent="0.2">
      <c r="A3097" t="s">
        <v>17</v>
      </c>
      <c r="B3097" t="s">
        <v>18</v>
      </c>
      <c r="C3097" s="1">
        <v>42555</v>
      </c>
      <c r="D3097" t="s">
        <v>1702</v>
      </c>
      <c r="E3097">
        <v>13130006</v>
      </c>
      <c r="F3097" t="s">
        <v>5944</v>
      </c>
      <c r="G3097" s="4">
        <v>42565</v>
      </c>
      <c r="H3097" t="s">
        <v>21</v>
      </c>
      <c r="I3097" s="2">
        <v>414.87</v>
      </c>
      <c r="J3097">
        <v>0</v>
      </c>
      <c r="K3097" s="2">
        <v>414.87</v>
      </c>
      <c r="L3097" s="3">
        <v>1</v>
      </c>
      <c r="M3097" s="2">
        <v>414.87</v>
      </c>
      <c r="N3097" s="3">
        <f t="array" ref="N3097">$D$4</f>
        <v>3.55</v>
      </c>
      <c r="O3097" s="2">
        <f t="array" ref="O3097">IF(Tabela_padrão__GM_CONTAS_PAGAR_ABERTOS[[#This Row],[SIGLA_MOEDA]]="US$",Tabela_padrão__GM_CONTAS_PAGAR_ABERTOS[[#This Row],[VALOR_DOCUM]]*$D$4,Tabela_padrão__GM_CONTAS_PAGAR_ABERTOS[[#This Row],[SALDO_CONVERTIDO]])</f>
        <v>414.87</v>
      </c>
      <c r="P309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7" t="s">
        <v>28</v>
      </c>
      <c r="R3097" t="s">
        <v>766</v>
      </c>
      <c r="S3097" s="1">
        <v>42557</v>
      </c>
      <c r="T3097" t="s">
        <v>5945</v>
      </c>
      <c r="U3097" s="3">
        <v>3.2298</v>
      </c>
      <c r="V3097" s="2">
        <f>Tabela_padrão__GM_CONTAS_PAGAR_ABERTOS[[#This Row],[PTAX DESEMB]]*Tabela_padrão__GM_CONTAS_PAGAR_ABERTOS[[#This Row],[VALOR_DOCUM]]</f>
        <v>1339.947126</v>
      </c>
    </row>
    <row r="3098" spans="1:22" hidden="1" x14ac:dyDescent="0.2">
      <c r="A3098" t="s">
        <v>17</v>
      </c>
      <c r="B3098" t="s">
        <v>323</v>
      </c>
      <c r="C3098" s="1">
        <v>42534</v>
      </c>
      <c r="D3098" t="s">
        <v>2497</v>
      </c>
      <c r="E3098">
        <v>13103001</v>
      </c>
      <c r="F3098" t="s">
        <v>2498</v>
      </c>
      <c r="G3098" s="4">
        <v>42603</v>
      </c>
      <c r="H3098" t="s">
        <v>21</v>
      </c>
      <c r="I3098" s="2">
        <v>4416.66</v>
      </c>
      <c r="K3098" s="2">
        <v>4416.66</v>
      </c>
      <c r="L3098" s="3">
        <v>1</v>
      </c>
      <c r="M3098" s="2">
        <v>4416.66</v>
      </c>
      <c r="N3098" s="3">
        <f t="array" ref="N3098">$D$4</f>
        <v>3.55</v>
      </c>
      <c r="O3098" s="2">
        <f t="array" ref="O3098">IF(Tabela_padrão__GM_CONTAS_PAGAR_ABERTOS[[#This Row],[SIGLA_MOEDA]]="US$",Tabela_padrão__GM_CONTAS_PAGAR_ABERTOS[[#This Row],[VALOR_DOCUM]]*$D$4,Tabela_padrão__GM_CONTAS_PAGAR_ABERTOS[[#This Row],[SALDO_CONVERTIDO]])</f>
        <v>4416.66</v>
      </c>
      <c r="P309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8" t="s">
        <v>28</v>
      </c>
      <c r="R3098" t="s">
        <v>2426</v>
      </c>
      <c r="S3098" s="1">
        <v>42557</v>
      </c>
      <c r="T3098" t="s">
        <v>5946</v>
      </c>
      <c r="U3098" s="3">
        <v>3.4260999999999999</v>
      </c>
      <c r="V3098" s="2">
        <f>Tabela_padrão__GM_CONTAS_PAGAR_ABERTOS[[#This Row],[PTAX DESEMB]]*Tabela_padrão__GM_CONTAS_PAGAR_ABERTOS[[#This Row],[VALOR_DOCUM]]</f>
        <v>15131.918825999999</v>
      </c>
    </row>
    <row r="3099" spans="1:22" hidden="1" x14ac:dyDescent="0.2">
      <c r="A3099" t="s">
        <v>17</v>
      </c>
      <c r="B3099" t="s">
        <v>25</v>
      </c>
      <c r="C3099" s="1">
        <v>42553</v>
      </c>
      <c r="D3099" t="s">
        <v>1484</v>
      </c>
      <c r="E3099">
        <v>13101012</v>
      </c>
      <c r="F3099" t="s">
        <v>5947</v>
      </c>
      <c r="G3099" s="4">
        <v>42562</v>
      </c>
      <c r="H3099" t="s">
        <v>21</v>
      </c>
      <c r="I3099" s="2">
        <v>29.54</v>
      </c>
      <c r="J3099">
        <v>0</v>
      </c>
      <c r="K3099" s="2">
        <v>29.54</v>
      </c>
      <c r="L3099" s="3">
        <v>1</v>
      </c>
      <c r="M3099" s="2">
        <v>29.54</v>
      </c>
      <c r="N3099" s="3">
        <f t="array" ref="N3099">$D$4</f>
        <v>3.55</v>
      </c>
      <c r="O3099" s="2">
        <f t="array" ref="O3099">IF(Tabela_padrão__GM_CONTAS_PAGAR_ABERTOS[[#This Row],[SIGLA_MOEDA]]="US$",Tabela_padrão__GM_CONTAS_PAGAR_ABERTOS[[#This Row],[VALOR_DOCUM]]*$D$4,Tabela_padrão__GM_CONTAS_PAGAR_ABERTOS[[#This Row],[SALDO_CONVERTIDO]])</f>
        <v>29.54</v>
      </c>
      <c r="P309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099" t="s">
        <v>28</v>
      </c>
      <c r="R3099" t="s">
        <v>5948</v>
      </c>
      <c r="S3099" s="1">
        <v>42557</v>
      </c>
      <c r="T3099" t="s">
        <v>5949</v>
      </c>
      <c r="U3099" s="3">
        <v>3.2298</v>
      </c>
      <c r="V3099" s="2">
        <f>Tabela_padrão__GM_CONTAS_PAGAR_ABERTOS[[#This Row],[PTAX DESEMB]]*Tabela_padrão__GM_CONTAS_PAGAR_ABERTOS[[#This Row],[VALOR_DOCUM]]</f>
        <v>95.408292000000003</v>
      </c>
    </row>
    <row r="3100" spans="1:22" hidden="1" x14ac:dyDescent="0.2">
      <c r="A3100" t="s">
        <v>17</v>
      </c>
      <c r="B3100" t="s">
        <v>323</v>
      </c>
      <c r="C3100" s="1">
        <v>42555</v>
      </c>
      <c r="D3100" t="s">
        <v>839</v>
      </c>
      <c r="E3100">
        <v>13106008</v>
      </c>
      <c r="F3100" t="s">
        <v>3201</v>
      </c>
      <c r="G3100" s="4">
        <v>42558</v>
      </c>
      <c r="H3100" t="s">
        <v>21</v>
      </c>
      <c r="I3100" s="2">
        <v>12730.57</v>
      </c>
      <c r="J3100">
        <v>0</v>
      </c>
      <c r="K3100" s="2">
        <v>12730.57</v>
      </c>
      <c r="L3100" s="3">
        <v>1</v>
      </c>
      <c r="M3100" s="2">
        <v>12730.57</v>
      </c>
      <c r="N3100" s="3">
        <f t="array" ref="N3100">$D$4</f>
        <v>3.55</v>
      </c>
      <c r="O3100" s="2">
        <f t="array" ref="O3100">IF(Tabela_padrão__GM_CONTAS_PAGAR_ABERTOS[[#This Row],[SIGLA_MOEDA]]="US$",Tabela_padrão__GM_CONTAS_PAGAR_ABERTOS[[#This Row],[VALOR_DOCUM]]*$D$4,Tabela_padrão__GM_CONTAS_PAGAR_ABERTOS[[#This Row],[SALDO_CONVERTIDO]])</f>
        <v>12730.57</v>
      </c>
      <c r="P310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0" t="s">
        <v>841</v>
      </c>
      <c r="R3100" t="s">
        <v>842</v>
      </c>
      <c r="S3100" s="1">
        <v>42557</v>
      </c>
      <c r="T3100" t="s">
        <v>5950</v>
      </c>
      <c r="U3100" s="3">
        <v>3.2298</v>
      </c>
      <c r="V3100" s="2">
        <f>Tabela_padrão__GM_CONTAS_PAGAR_ABERTOS[[#This Row],[PTAX DESEMB]]*Tabela_padrão__GM_CONTAS_PAGAR_ABERTOS[[#This Row],[VALOR_DOCUM]]</f>
        <v>41117.194986000002</v>
      </c>
    </row>
    <row r="3101" spans="1:22" hidden="1" x14ac:dyDescent="0.2">
      <c r="A3101" t="s">
        <v>17</v>
      </c>
      <c r="B3101" t="s">
        <v>80</v>
      </c>
      <c r="C3101" s="1">
        <v>42555</v>
      </c>
      <c r="D3101" t="s">
        <v>839</v>
      </c>
      <c r="E3101">
        <v>13106008</v>
      </c>
      <c r="F3101" t="s">
        <v>5951</v>
      </c>
      <c r="G3101" s="4">
        <v>42558</v>
      </c>
      <c r="H3101" t="s">
        <v>21</v>
      </c>
      <c r="I3101" s="2">
        <v>14669.12</v>
      </c>
      <c r="J3101">
        <v>0</v>
      </c>
      <c r="K3101" s="2">
        <v>14669.12</v>
      </c>
      <c r="L3101" s="3">
        <v>1</v>
      </c>
      <c r="M3101" s="2">
        <v>14669.12</v>
      </c>
      <c r="N3101" s="3">
        <f t="array" ref="N3101">$D$4</f>
        <v>3.55</v>
      </c>
      <c r="O3101" s="2">
        <f t="array" ref="O3101">IF(Tabela_padrão__GM_CONTAS_PAGAR_ABERTOS[[#This Row],[SIGLA_MOEDA]]="US$",Tabela_padrão__GM_CONTAS_PAGAR_ABERTOS[[#This Row],[VALOR_DOCUM]]*$D$4,Tabela_padrão__GM_CONTAS_PAGAR_ABERTOS[[#This Row],[SALDO_CONVERTIDO]])</f>
        <v>14669.12</v>
      </c>
      <c r="P310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1" t="s">
        <v>841</v>
      </c>
      <c r="R3101" t="s">
        <v>842</v>
      </c>
      <c r="S3101" s="1">
        <v>42557</v>
      </c>
      <c r="T3101" t="s">
        <v>5952</v>
      </c>
      <c r="U3101" s="3">
        <v>3.2298</v>
      </c>
      <c r="V3101" s="2">
        <f>Tabela_padrão__GM_CONTAS_PAGAR_ABERTOS[[#This Row],[PTAX DESEMB]]*Tabela_padrão__GM_CONTAS_PAGAR_ABERTOS[[#This Row],[VALOR_DOCUM]]</f>
        <v>47378.323776000005</v>
      </c>
    </row>
    <row r="3102" spans="1:22" hidden="1" x14ac:dyDescent="0.2">
      <c r="A3102" t="s">
        <v>17</v>
      </c>
      <c r="B3102" t="s">
        <v>160</v>
      </c>
      <c r="C3102" s="1">
        <v>42555</v>
      </c>
      <c r="D3102" t="s">
        <v>735</v>
      </c>
      <c r="E3102">
        <v>13106007</v>
      </c>
      <c r="F3102" t="s">
        <v>5953</v>
      </c>
      <c r="G3102" s="4">
        <v>42571</v>
      </c>
      <c r="H3102" t="s">
        <v>21</v>
      </c>
      <c r="I3102" s="2">
        <v>7937.3</v>
      </c>
      <c r="J3102">
        <v>0</v>
      </c>
      <c r="K3102" s="2">
        <v>7937.3</v>
      </c>
      <c r="L3102" s="3">
        <v>1</v>
      </c>
      <c r="M3102" s="2">
        <v>7937.3</v>
      </c>
      <c r="N3102" s="3">
        <f t="array" ref="N3102">$D$4</f>
        <v>3.55</v>
      </c>
      <c r="O3102" s="2">
        <f t="array" ref="O3102">IF(Tabela_padrão__GM_CONTAS_PAGAR_ABERTOS[[#This Row],[SIGLA_MOEDA]]="US$",Tabela_padrão__GM_CONTAS_PAGAR_ABERTOS[[#This Row],[VALOR_DOCUM]]*$D$4,Tabela_padrão__GM_CONTAS_PAGAR_ABERTOS[[#This Row],[SALDO_CONVERTIDO]])</f>
        <v>7937.3</v>
      </c>
      <c r="P310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2" t="s">
        <v>864</v>
      </c>
      <c r="R3102" t="s">
        <v>3913</v>
      </c>
      <c r="S3102" s="1">
        <v>42557</v>
      </c>
      <c r="T3102" t="s">
        <v>5954</v>
      </c>
      <c r="U3102" s="3">
        <v>3.2298</v>
      </c>
      <c r="V3102" s="2">
        <f>Tabela_padrão__GM_CONTAS_PAGAR_ABERTOS[[#This Row],[PTAX DESEMB]]*Tabela_padrão__GM_CONTAS_PAGAR_ABERTOS[[#This Row],[VALOR_DOCUM]]</f>
        <v>25635.891540000001</v>
      </c>
    </row>
    <row r="3103" spans="1:22" hidden="1" x14ac:dyDescent="0.2">
      <c r="A3103" t="s">
        <v>17</v>
      </c>
      <c r="B3103" t="s">
        <v>25</v>
      </c>
      <c r="C3103" s="1">
        <v>42535</v>
      </c>
      <c r="D3103" t="s">
        <v>684</v>
      </c>
      <c r="E3103">
        <v>13115026</v>
      </c>
      <c r="F3103" t="s">
        <v>5955</v>
      </c>
      <c r="G3103" s="4">
        <v>42558</v>
      </c>
      <c r="H3103" t="s">
        <v>21</v>
      </c>
      <c r="I3103" s="2">
        <v>840</v>
      </c>
      <c r="J3103">
        <v>0</v>
      </c>
      <c r="K3103" s="2">
        <v>840</v>
      </c>
      <c r="L3103" s="3">
        <v>1</v>
      </c>
      <c r="M3103" s="2">
        <v>840</v>
      </c>
      <c r="N3103" s="3">
        <f t="array" ref="N3103">$D$4</f>
        <v>3.55</v>
      </c>
      <c r="O3103" s="2">
        <f t="array" ref="O3103">IF(Tabela_padrão__GM_CONTAS_PAGAR_ABERTOS[[#This Row],[SIGLA_MOEDA]]="US$",Tabela_padrão__GM_CONTAS_PAGAR_ABERTOS[[#This Row],[VALOR_DOCUM]]*$D$4,Tabela_padrão__GM_CONTAS_PAGAR_ABERTOS[[#This Row],[SALDO_CONVERTIDO]])</f>
        <v>840</v>
      </c>
      <c r="P310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3" t="s">
        <v>28</v>
      </c>
      <c r="R3103" t="s">
        <v>5956</v>
      </c>
      <c r="S3103" s="1">
        <v>42557</v>
      </c>
      <c r="T3103" t="s">
        <v>5957</v>
      </c>
      <c r="U3103" s="3">
        <v>3.4533</v>
      </c>
      <c r="V3103" s="2">
        <f>Tabela_padrão__GM_CONTAS_PAGAR_ABERTOS[[#This Row],[PTAX DESEMB]]*Tabela_padrão__GM_CONTAS_PAGAR_ABERTOS[[#This Row],[VALOR_DOCUM]]</f>
        <v>2900.7719999999999</v>
      </c>
    </row>
    <row r="3104" spans="1:22" hidden="1" x14ac:dyDescent="0.2">
      <c r="A3104" t="s">
        <v>17</v>
      </c>
      <c r="B3104" t="s">
        <v>25</v>
      </c>
      <c r="C3104" s="1">
        <v>42535</v>
      </c>
      <c r="D3104" t="s">
        <v>1076</v>
      </c>
      <c r="E3104">
        <v>13101012</v>
      </c>
      <c r="F3104" t="s">
        <v>5958</v>
      </c>
      <c r="G3104" s="4">
        <v>42855</v>
      </c>
      <c r="H3104" t="s">
        <v>21</v>
      </c>
      <c r="I3104" s="2">
        <v>3170.45</v>
      </c>
      <c r="J3104">
        <v>0</v>
      </c>
      <c r="K3104" s="2">
        <v>3170.45</v>
      </c>
      <c r="L3104" s="3">
        <v>1</v>
      </c>
      <c r="M3104" s="2">
        <v>3170.45</v>
      </c>
      <c r="N3104" s="3">
        <f t="array" ref="N3104">$D$4</f>
        <v>3.55</v>
      </c>
      <c r="O3104" s="2">
        <f t="array" ref="O3104">IF(Tabela_padrão__GM_CONTAS_PAGAR_ABERTOS[[#This Row],[SIGLA_MOEDA]]="US$",Tabela_padrão__GM_CONTAS_PAGAR_ABERTOS[[#This Row],[VALOR_DOCUM]]*$D$4,Tabela_padrão__GM_CONTAS_PAGAR_ABERTOS[[#This Row],[SALDO_CONVERTIDO]])</f>
        <v>3170.45</v>
      </c>
      <c r="P310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4" t="s">
        <v>28</v>
      </c>
      <c r="R3104" t="s">
        <v>5959</v>
      </c>
      <c r="S3104" s="1">
        <v>42557</v>
      </c>
      <c r="T3104" t="s">
        <v>5960</v>
      </c>
      <c r="U3104" s="3">
        <v>3.4533</v>
      </c>
      <c r="V3104" s="2">
        <f>Tabela_padrão__GM_CONTAS_PAGAR_ABERTOS[[#This Row],[PTAX DESEMB]]*Tabela_padrão__GM_CONTAS_PAGAR_ABERTOS[[#This Row],[VALOR_DOCUM]]</f>
        <v>10948.514985</v>
      </c>
    </row>
    <row r="3105" spans="1:22" hidden="1" x14ac:dyDescent="0.2">
      <c r="A3105" t="s">
        <v>17</v>
      </c>
      <c r="B3105" t="s">
        <v>25</v>
      </c>
      <c r="C3105" s="1">
        <v>42538</v>
      </c>
      <c r="D3105" t="s">
        <v>5924</v>
      </c>
      <c r="E3105">
        <v>13115017</v>
      </c>
      <c r="F3105" t="s">
        <v>5961</v>
      </c>
      <c r="G3105" s="4">
        <v>42564</v>
      </c>
      <c r="H3105" t="s">
        <v>21</v>
      </c>
      <c r="I3105" s="2">
        <v>2510</v>
      </c>
      <c r="J3105">
        <v>0</v>
      </c>
      <c r="K3105" s="2">
        <v>2510</v>
      </c>
      <c r="L3105" s="3">
        <v>1</v>
      </c>
      <c r="M3105" s="2">
        <v>2510</v>
      </c>
      <c r="N3105" s="3">
        <f t="array" ref="N3105">$D$4</f>
        <v>3.55</v>
      </c>
      <c r="O3105" s="2">
        <f t="array" ref="O3105">IF(Tabela_padrão__GM_CONTAS_PAGAR_ABERTOS[[#This Row],[SIGLA_MOEDA]]="US$",Tabela_padrão__GM_CONTAS_PAGAR_ABERTOS[[#This Row],[VALOR_DOCUM]]*$D$4,Tabela_padrão__GM_CONTAS_PAGAR_ABERTOS[[#This Row],[SALDO_CONVERTIDO]])</f>
        <v>2510</v>
      </c>
      <c r="P310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5" t="s">
        <v>28</v>
      </c>
      <c r="R3105" t="s">
        <v>5962</v>
      </c>
      <c r="S3105" s="1">
        <v>42557</v>
      </c>
      <c r="T3105" t="s">
        <v>5963</v>
      </c>
      <c r="U3105" s="3">
        <v>3.4904000000000002</v>
      </c>
      <c r="V3105" s="2">
        <f>Tabela_padrão__GM_CONTAS_PAGAR_ABERTOS[[#This Row],[PTAX DESEMB]]*Tabela_padrão__GM_CONTAS_PAGAR_ABERTOS[[#This Row],[VALOR_DOCUM]]</f>
        <v>8760.9040000000005</v>
      </c>
    </row>
    <row r="3106" spans="1:22" hidden="1" x14ac:dyDescent="0.2">
      <c r="A3106" t="s">
        <v>17</v>
      </c>
      <c r="B3106" t="s">
        <v>18</v>
      </c>
      <c r="C3106" s="1">
        <v>42544</v>
      </c>
      <c r="D3106" t="s">
        <v>5964</v>
      </c>
      <c r="E3106">
        <v>13130002</v>
      </c>
      <c r="F3106" t="s">
        <v>5965</v>
      </c>
      <c r="G3106" s="4">
        <v>42562</v>
      </c>
      <c r="H3106" t="s">
        <v>21</v>
      </c>
      <c r="I3106" s="2">
        <v>53.25</v>
      </c>
      <c r="J3106">
        <v>0</v>
      </c>
      <c r="K3106" s="2">
        <v>53.25</v>
      </c>
      <c r="L3106" s="3">
        <v>1</v>
      </c>
      <c r="M3106" s="2">
        <v>53.25</v>
      </c>
      <c r="N3106" s="3">
        <f t="array" ref="N3106">$D$4</f>
        <v>3.55</v>
      </c>
      <c r="O3106" s="2">
        <f t="array" ref="O3106">IF(Tabela_padrão__GM_CONTAS_PAGAR_ABERTOS[[#This Row],[SIGLA_MOEDA]]="US$",Tabela_padrão__GM_CONTAS_PAGAR_ABERTOS[[#This Row],[VALOR_DOCUM]]*$D$4,Tabela_padrão__GM_CONTAS_PAGAR_ABERTOS[[#This Row],[SALDO_CONVERTIDO]])</f>
        <v>53.25</v>
      </c>
      <c r="P310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6" t="s">
        <v>5966</v>
      </c>
      <c r="R3106" t="s">
        <v>5967</v>
      </c>
      <c r="S3106" s="1">
        <v>42557</v>
      </c>
      <c r="T3106" t="s">
        <v>5968</v>
      </c>
      <c r="U3106" s="3">
        <v>3.3883000000000001</v>
      </c>
      <c r="V3106" s="2">
        <f>Tabela_padrão__GM_CONTAS_PAGAR_ABERTOS[[#This Row],[PTAX DESEMB]]*Tabela_padrão__GM_CONTAS_PAGAR_ABERTOS[[#This Row],[VALOR_DOCUM]]</f>
        <v>180.426975</v>
      </c>
    </row>
    <row r="3107" spans="1:22" hidden="1" x14ac:dyDescent="0.2">
      <c r="A3107" t="s">
        <v>17</v>
      </c>
      <c r="B3107" t="s">
        <v>18</v>
      </c>
      <c r="C3107" s="1">
        <v>42544</v>
      </c>
      <c r="D3107" t="s">
        <v>876</v>
      </c>
      <c r="E3107">
        <v>13130029</v>
      </c>
      <c r="F3107" t="s">
        <v>5969</v>
      </c>
      <c r="G3107" s="4">
        <v>42562</v>
      </c>
      <c r="H3107" t="s">
        <v>21</v>
      </c>
      <c r="I3107" s="2">
        <v>6673.11</v>
      </c>
      <c r="J3107">
        <v>0</v>
      </c>
      <c r="K3107" s="2">
        <v>6673.11</v>
      </c>
      <c r="L3107" s="3">
        <v>1</v>
      </c>
      <c r="M3107" s="2">
        <v>6673.11</v>
      </c>
      <c r="N3107" s="3">
        <f t="array" ref="N3107">$D$4</f>
        <v>3.55</v>
      </c>
      <c r="O3107" s="2">
        <f t="array" ref="O3107">IF(Tabela_padrão__GM_CONTAS_PAGAR_ABERTOS[[#This Row],[SIGLA_MOEDA]]="US$",Tabela_padrão__GM_CONTAS_PAGAR_ABERTOS[[#This Row],[VALOR_DOCUM]]*$D$4,Tabela_padrão__GM_CONTAS_PAGAR_ABERTOS[[#This Row],[SALDO_CONVERTIDO]])</f>
        <v>6673.11</v>
      </c>
      <c r="P310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7" t="s">
        <v>878</v>
      </c>
      <c r="R3107" t="s">
        <v>5970</v>
      </c>
      <c r="S3107" s="1">
        <v>42557</v>
      </c>
      <c r="T3107" t="s">
        <v>5971</v>
      </c>
      <c r="U3107" s="3">
        <v>3.3883000000000001</v>
      </c>
      <c r="V3107" s="2">
        <f>Tabela_padrão__GM_CONTAS_PAGAR_ABERTOS[[#This Row],[PTAX DESEMB]]*Tabela_padrão__GM_CONTAS_PAGAR_ABERTOS[[#This Row],[VALOR_DOCUM]]</f>
        <v>22610.498613</v>
      </c>
    </row>
    <row r="3108" spans="1:22" hidden="1" x14ac:dyDescent="0.2">
      <c r="A3108" t="s">
        <v>17</v>
      </c>
      <c r="B3108" t="s">
        <v>80</v>
      </c>
      <c r="C3108" s="1">
        <v>42544</v>
      </c>
      <c r="D3108" t="s">
        <v>3040</v>
      </c>
      <c r="E3108">
        <v>13115016</v>
      </c>
      <c r="F3108" t="s">
        <v>5972</v>
      </c>
      <c r="G3108" s="4">
        <v>42572</v>
      </c>
      <c r="H3108" t="s">
        <v>21</v>
      </c>
      <c r="I3108" s="2">
        <v>50</v>
      </c>
      <c r="J3108">
        <v>0</v>
      </c>
      <c r="K3108" s="2">
        <v>50</v>
      </c>
      <c r="L3108" s="3">
        <v>1</v>
      </c>
      <c r="M3108" s="2">
        <v>50</v>
      </c>
      <c r="N3108" s="3">
        <f t="array" ref="N3108">$D$4</f>
        <v>3.55</v>
      </c>
      <c r="O3108" s="2">
        <f t="array" ref="O3108">IF(Tabela_padrão__GM_CONTAS_PAGAR_ABERTOS[[#This Row],[SIGLA_MOEDA]]="US$",Tabela_padrão__GM_CONTAS_PAGAR_ABERTOS[[#This Row],[VALOR_DOCUM]]*$D$4,Tabela_padrão__GM_CONTAS_PAGAR_ABERTOS[[#This Row],[SALDO_CONVERTIDO]])</f>
        <v>50</v>
      </c>
      <c r="P310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8" t="s">
        <v>28</v>
      </c>
      <c r="R3108" t="s">
        <v>2349</v>
      </c>
      <c r="S3108" s="1">
        <v>42557</v>
      </c>
      <c r="T3108" t="s">
        <v>5973</v>
      </c>
      <c r="U3108" s="3">
        <v>3.3883000000000001</v>
      </c>
      <c r="V3108" s="2">
        <f>Tabela_padrão__GM_CONTAS_PAGAR_ABERTOS[[#This Row],[PTAX DESEMB]]*Tabela_padrão__GM_CONTAS_PAGAR_ABERTOS[[#This Row],[VALOR_DOCUM]]</f>
        <v>169.41499999999999</v>
      </c>
    </row>
    <row r="3109" spans="1:22" hidden="1" x14ac:dyDescent="0.2">
      <c r="A3109" t="s">
        <v>17</v>
      </c>
      <c r="B3109" t="s">
        <v>80</v>
      </c>
      <c r="C3109" s="1">
        <v>42544</v>
      </c>
      <c r="D3109" t="s">
        <v>672</v>
      </c>
      <c r="E3109">
        <v>13115016</v>
      </c>
      <c r="F3109" t="s">
        <v>5974</v>
      </c>
      <c r="G3109" s="4">
        <v>42573</v>
      </c>
      <c r="H3109" t="s">
        <v>21</v>
      </c>
      <c r="I3109" s="2">
        <v>81</v>
      </c>
      <c r="J3109">
        <v>0</v>
      </c>
      <c r="K3109" s="2">
        <v>81</v>
      </c>
      <c r="L3109" s="3">
        <v>1</v>
      </c>
      <c r="M3109" s="2">
        <v>81</v>
      </c>
      <c r="N3109" s="3">
        <f t="array" ref="N3109">$D$4</f>
        <v>3.55</v>
      </c>
      <c r="O3109" s="2">
        <f t="array" ref="O3109">IF(Tabela_padrão__GM_CONTAS_PAGAR_ABERTOS[[#This Row],[SIGLA_MOEDA]]="US$",Tabela_padrão__GM_CONTAS_PAGAR_ABERTOS[[#This Row],[VALOR_DOCUM]]*$D$4,Tabela_padrão__GM_CONTAS_PAGAR_ABERTOS[[#This Row],[SALDO_CONVERTIDO]])</f>
        <v>81</v>
      </c>
      <c r="P310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09" t="s">
        <v>28</v>
      </c>
      <c r="R3109" t="s">
        <v>1762</v>
      </c>
      <c r="S3109" s="1">
        <v>42557</v>
      </c>
      <c r="T3109" t="s">
        <v>5975</v>
      </c>
      <c r="U3109" s="3">
        <v>3.3883000000000001</v>
      </c>
      <c r="V3109" s="2">
        <f>Tabela_padrão__GM_CONTAS_PAGAR_ABERTOS[[#This Row],[PTAX DESEMB]]*Tabela_padrão__GM_CONTAS_PAGAR_ABERTOS[[#This Row],[VALOR_DOCUM]]</f>
        <v>274.45229999999998</v>
      </c>
    </row>
    <row r="3110" spans="1:22" hidden="1" x14ac:dyDescent="0.2">
      <c r="A3110" t="s">
        <v>17</v>
      </c>
      <c r="B3110" t="s">
        <v>25</v>
      </c>
      <c r="C3110" s="1">
        <v>42551</v>
      </c>
      <c r="D3110" t="s">
        <v>722</v>
      </c>
      <c r="E3110">
        <v>13115002</v>
      </c>
      <c r="F3110" t="s">
        <v>5976</v>
      </c>
      <c r="G3110" s="4">
        <v>42574</v>
      </c>
      <c r="H3110" t="s">
        <v>21</v>
      </c>
      <c r="I3110" s="2">
        <v>125.6</v>
      </c>
      <c r="J3110">
        <v>0</v>
      </c>
      <c r="K3110" s="2">
        <v>125.6</v>
      </c>
      <c r="L3110" s="3">
        <v>1</v>
      </c>
      <c r="M3110" s="2">
        <v>125.6</v>
      </c>
      <c r="N3110" s="3">
        <f t="array" ref="N3110">$D$4</f>
        <v>3.55</v>
      </c>
      <c r="O3110" s="2">
        <f t="array" ref="O3110">IF(Tabela_padrão__GM_CONTAS_PAGAR_ABERTOS[[#This Row],[SIGLA_MOEDA]]="US$",Tabela_padrão__GM_CONTAS_PAGAR_ABERTOS[[#This Row],[VALOR_DOCUM]]*$D$4,Tabela_padrão__GM_CONTAS_PAGAR_ABERTOS[[#This Row],[SALDO_CONVERTIDO]])</f>
        <v>125.6</v>
      </c>
      <c r="P311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0" t="s">
        <v>28</v>
      </c>
      <c r="R3110" t="s">
        <v>620</v>
      </c>
      <c r="S3110" s="1">
        <v>42557</v>
      </c>
      <c r="T3110" t="s">
        <v>5977</v>
      </c>
      <c r="U3110" s="3">
        <v>3.2435</v>
      </c>
      <c r="V3110" s="2">
        <f>Tabela_padrão__GM_CONTAS_PAGAR_ABERTOS[[#This Row],[PTAX DESEMB]]*Tabela_padrão__GM_CONTAS_PAGAR_ABERTOS[[#This Row],[VALOR_DOCUM]]</f>
        <v>407.3836</v>
      </c>
    </row>
    <row r="3111" spans="1:22" hidden="1" x14ac:dyDescent="0.2">
      <c r="A3111" t="s">
        <v>285</v>
      </c>
      <c r="B3111" t="s">
        <v>18</v>
      </c>
      <c r="C3111" s="1">
        <v>42550</v>
      </c>
      <c r="D3111" t="s">
        <v>1653</v>
      </c>
      <c r="E3111">
        <v>15101003</v>
      </c>
      <c r="F3111" t="s">
        <v>5978</v>
      </c>
      <c r="G3111" s="4">
        <v>42569</v>
      </c>
      <c r="H3111" t="s">
        <v>21</v>
      </c>
      <c r="I3111" s="2">
        <v>1177.3499999999999</v>
      </c>
      <c r="J3111">
        <v>0</v>
      </c>
      <c r="K3111" s="2">
        <v>1177.3499999999999</v>
      </c>
      <c r="L3111" s="3">
        <v>1</v>
      </c>
      <c r="M3111" s="2">
        <v>1177.3499999999999</v>
      </c>
      <c r="N3111" s="3">
        <f t="array" ref="N3111">$D$4</f>
        <v>3.55</v>
      </c>
      <c r="O3111" s="2">
        <f t="array" ref="O3111">IF(Tabela_padrão__GM_CONTAS_PAGAR_ABERTOS[[#This Row],[SIGLA_MOEDA]]="US$",Tabela_padrão__GM_CONTAS_PAGAR_ABERTOS[[#This Row],[VALOR_DOCUM]]*$D$4,Tabela_padrão__GM_CONTAS_PAGAR_ABERTOS[[#This Row],[SALDO_CONVERTIDO]])</f>
        <v>1177.3499999999999</v>
      </c>
      <c r="P311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1" t="s">
        <v>28</v>
      </c>
      <c r="R3111" t="s">
        <v>5979</v>
      </c>
      <c r="S3111" s="1">
        <v>42557</v>
      </c>
      <c r="T3111" t="s">
        <v>5980</v>
      </c>
      <c r="U3111" s="3">
        <v>3.3267000000000002</v>
      </c>
      <c r="V3111" s="2">
        <f>Tabela_padrão__GM_CONTAS_PAGAR_ABERTOS[[#This Row],[PTAX DESEMB]]*Tabela_padrão__GM_CONTAS_PAGAR_ABERTOS[[#This Row],[VALOR_DOCUM]]</f>
        <v>3916.6902449999998</v>
      </c>
    </row>
    <row r="3112" spans="1:22" hidden="1" x14ac:dyDescent="0.2">
      <c r="A3112" t="s">
        <v>17</v>
      </c>
      <c r="B3112" t="s">
        <v>881</v>
      </c>
      <c r="C3112" s="1">
        <v>42555</v>
      </c>
      <c r="D3112" t="s">
        <v>882</v>
      </c>
      <c r="E3112">
        <v>17101002</v>
      </c>
      <c r="F3112" t="s">
        <v>883</v>
      </c>
      <c r="G3112" s="4">
        <v>42673</v>
      </c>
      <c r="H3112" t="s">
        <v>21</v>
      </c>
      <c r="I3112" s="2">
        <v>64500</v>
      </c>
      <c r="K3112" s="2">
        <v>64500</v>
      </c>
      <c r="L3112" s="3">
        <v>1</v>
      </c>
      <c r="M3112" s="2">
        <v>64500</v>
      </c>
      <c r="N3112" s="3">
        <f t="array" ref="N3112">$D$4</f>
        <v>3.55</v>
      </c>
      <c r="O3112" s="2">
        <f t="array" ref="O3112">IF(Tabela_padrão__GM_CONTAS_PAGAR_ABERTOS[[#This Row],[SIGLA_MOEDA]]="US$",Tabela_padrão__GM_CONTAS_PAGAR_ABERTOS[[#This Row],[VALOR_DOCUM]]*$D$4,Tabela_padrão__GM_CONTAS_PAGAR_ABERTOS[[#This Row],[SALDO_CONVERTIDO]])</f>
        <v>64500</v>
      </c>
      <c r="P311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2" t="s">
        <v>486</v>
      </c>
      <c r="R3112" t="s">
        <v>884</v>
      </c>
      <c r="S3112" s="1">
        <v>42557</v>
      </c>
      <c r="T3112" t="s">
        <v>5981</v>
      </c>
      <c r="U3112" s="3">
        <v>3.2298</v>
      </c>
      <c r="V3112" s="2">
        <f>Tabela_padrão__GM_CONTAS_PAGAR_ABERTOS[[#This Row],[PTAX DESEMB]]*Tabela_padrão__GM_CONTAS_PAGAR_ABERTOS[[#This Row],[VALOR_DOCUM]]</f>
        <v>208322.1</v>
      </c>
    </row>
    <row r="3113" spans="1:22" hidden="1" x14ac:dyDescent="0.2">
      <c r="A3113" t="s">
        <v>17</v>
      </c>
      <c r="B3113" t="s">
        <v>25</v>
      </c>
      <c r="C3113" s="1">
        <v>42549</v>
      </c>
      <c r="D3113" t="s">
        <v>1820</v>
      </c>
      <c r="E3113">
        <v>13115020</v>
      </c>
      <c r="F3113" t="s">
        <v>5982</v>
      </c>
      <c r="G3113" s="4">
        <v>42558</v>
      </c>
      <c r="H3113" t="s">
        <v>21</v>
      </c>
      <c r="I3113" s="2">
        <v>175</v>
      </c>
      <c r="J3113">
        <v>0</v>
      </c>
      <c r="K3113" s="2">
        <v>175</v>
      </c>
      <c r="L3113" s="3">
        <v>1</v>
      </c>
      <c r="M3113" s="2">
        <v>175</v>
      </c>
      <c r="N3113" s="3">
        <f t="array" ref="N3113">$D$4</f>
        <v>3.55</v>
      </c>
      <c r="O3113" s="2">
        <f t="array" ref="O3113">IF(Tabela_padrão__GM_CONTAS_PAGAR_ABERTOS[[#This Row],[SIGLA_MOEDA]]="US$",Tabela_padrão__GM_CONTAS_PAGAR_ABERTOS[[#This Row],[VALOR_DOCUM]]*$D$4,Tabela_padrão__GM_CONTAS_PAGAR_ABERTOS[[#This Row],[SALDO_CONVERTIDO]])</f>
        <v>175</v>
      </c>
      <c r="P311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3" t="s">
        <v>28</v>
      </c>
      <c r="R3113" t="s">
        <v>5983</v>
      </c>
      <c r="S3113" s="1">
        <v>42557</v>
      </c>
      <c r="T3113" t="s">
        <v>5984</v>
      </c>
      <c r="U3113" s="3">
        <v>3.3934000000000002</v>
      </c>
      <c r="V3113" s="2">
        <f>Tabela_padrão__GM_CONTAS_PAGAR_ABERTOS[[#This Row],[PTAX DESEMB]]*Tabela_padrão__GM_CONTAS_PAGAR_ABERTOS[[#This Row],[VALOR_DOCUM]]</f>
        <v>593.84500000000003</v>
      </c>
    </row>
    <row r="3114" spans="1:22" hidden="1" x14ac:dyDescent="0.2">
      <c r="A3114" t="s">
        <v>17</v>
      </c>
      <c r="B3114" t="s">
        <v>25</v>
      </c>
      <c r="C3114" s="1">
        <v>42549</v>
      </c>
      <c r="D3114" t="s">
        <v>1910</v>
      </c>
      <c r="E3114">
        <v>13115016</v>
      </c>
      <c r="F3114" t="s">
        <v>3219</v>
      </c>
      <c r="G3114" s="4">
        <v>42565</v>
      </c>
      <c r="H3114" t="s">
        <v>21</v>
      </c>
      <c r="I3114" s="2">
        <v>2330</v>
      </c>
      <c r="J3114">
        <v>0</v>
      </c>
      <c r="K3114" s="2">
        <v>2330</v>
      </c>
      <c r="L3114" s="3">
        <v>1</v>
      </c>
      <c r="M3114" s="2">
        <v>2330</v>
      </c>
      <c r="N3114" s="3">
        <f t="array" ref="N3114">$D$4</f>
        <v>3.55</v>
      </c>
      <c r="O3114" s="2">
        <f t="array" ref="O3114">IF(Tabela_padrão__GM_CONTAS_PAGAR_ABERTOS[[#This Row],[SIGLA_MOEDA]]="US$",Tabela_padrão__GM_CONTAS_PAGAR_ABERTOS[[#This Row],[VALOR_DOCUM]]*$D$4,Tabela_padrão__GM_CONTAS_PAGAR_ABERTOS[[#This Row],[SALDO_CONVERTIDO]])</f>
        <v>2330</v>
      </c>
      <c r="P311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4" t="s">
        <v>28</v>
      </c>
      <c r="R3114" t="s">
        <v>3220</v>
      </c>
      <c r="S3114" s="1">
        <v>42557</v>
      </c>
      <c r="T3114" t="s">
        <v>5985</v>
      </c>
      <c r="U3114" s="3">
        <v>3.3934000000000002</v>
      </c>
      <c r="V3114" s="2">
        <f>Tabela_padrão__GM_CONTAS_PAGAR_ABERTOS[[#This Row],[PTAX DESEMB]]*Tabela_padrão__GM_CONTAS_PAGAR_ABERTOS[[#This Row],[VALOR_DOCUM]]</f>
        <v>7906.6220000000003</v>
      </c>
    </row>
    <row r="3115" spans="1:22" hidden="1" x14ac:dyDescent="0.2">
      <c r="A3115" t="s">
        <v>17</v>
      </c>
      <c r="B3115" t="s">
        <v>881</v>
      </c>
      <c r="C3115" s="1">
        <v>42555</v>
      </c>
      <c r="D3115" t="s">
        <v>882</v>
      </c>
      <c r="E3115">
        <v>17101002</v>
      </c>
      <c r="F3115" t="s">
        <v>883</v>
      </c>
      <c r="G3115" s="4">
        <v>42794</v>
      </c>
      <c r="H3115" t="s">
        <v>21</v>
      </c>
      <c r="I3115" s="2">
        <v>64500</v>
      </c>
      <c r="K3115" s="2">
        <v>64500</v>
      </c>
      <c r="L3115" s="3">
        <v>1</v>
      </c>
      <c r="M3115" s="2">
        <v>64500</v>
      </c>
      <c r="N3115" s="3">
        <f t="array" ref="N3115">$D$4</f>
        <v>3.55</v>
      </c>
      <c r="O3115" s="2">
        <f t="array" ref="O3115">IF(Tabela_padrão__GM_CONTAS_PAGAR_ABERTOS[[#This Row],[SIGLA_MOEDA]]="US$",Tabela_padrão__GM_CONTAS_PAGAR_ABERTOS[[#This Row],[VALOR_DOCUM]]*$D$4,Tabela_padrão__GM_CONTAS_PAGAR_ABERTOS[[#This Row],[SALDO_CONVERTIDO]])</f>
        <v>64500</v>
      </c>
      <c r="P311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5" t="s">
        <v>486</v>
      </c>
      <c r="R3115" t="s">
        <v>884</v>
      </c>
      <c r="S3115" s="1">
        <v>42557</v>
      </c>
      <c r="T3115" t="s">
        <v>5986</v>
      </c>
      <c r="U3115" s="3">
        <v>3.2298</v>
      </c>
      <c r="V3115" s="2">
        <f>Tabela_padrão__GM_CONTAS_PAGAR_ABERTOS[[#This Row],[PTAX DESEMB]]*Tabela_padrão__GM_CONTAS_PAGAR_ABERTOS[[#This Row],[VALOR_DOCUM]]</f>
        <v>208322.1</v>
      </c>
    </row>
    <row r="3116" spans="1:22" hidden="1" x14ac:dyDescent="0.2">
      <c r="A3116" t="s">
        <v>17</v>
      </c>
      <c r="B3116" t="s">
        <v>881</v>
      </c>
      <c r="C3116" s="1">
        <v>42555</v>
      </c>
      <c r="D3116" t="s">
        <v>1787</v>
      </c>
      <c r="E3116">
        <v>17101002</v>
      </c>
      <c r="F3116" t="s">
        <v>1788</v>
      </c>
      <c r="G3116" s="4">
        <v>42704</v>
      </c>
      <c r="H3116" t="s">
        <v>21</v>
      </c>
      <c r="I3116" s="2">
        <v>13375</v>
      </c>
      <c r="K3116" s="2">
        <v>13375</v>
      </c>
      <c r="L3116" s="3">
        <v>1</v>
      </c>
      <c r="M3116" s="2">
        <v>13375</v>
      </c>
      <c r="N3116" s="3">
        <f t="array" ref="N3116">$D$4</f>
        <v>3.55</v>
      </c>
      <c r="O3116" s="2">
        <f t="array" ref="O3116">IF(Tabela_padrão__GM_CONTAS_PAGAR_ABERTOS[[#This Row],[SIGLA_MOEDA]]="US$",Tabela_padrão__GM_CONTAS_PAGAR_ABERTOS[[#This Row],[VALOR_DOCUM]]*$D$4,Tabela_padrão__GM_CONTAS_PAGAR_ABERTOS[[#This Row],[SALDO_CONVERTIDO]])</f>
        <v>13375</v>
      </c>
      <c r="P311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6" t="s">
        <v>486</v>
      </c>
      <c r="R3116" t="s">
        <v>1789</v>
      </c>
      <c r="S3116" s="1">
        <v>42557</v>
      </c>
      <c r="T3116" t="s">
        <v>5987</v>
      </c>
      <c r="U3116" s="3">
        <v>3.2298</v>
      </c>
      <c r="V3116" s="2">
        <f>Tabela_padrão__GM_CONTAS_PAGAR_ABERTOS[[#This Row],[PTAX DESEMB]]*Tabela_padrão__GM_CONTAS_PAGAR_ABERTOS[[#This Row],[VALOR_DOCUM]]</f>
        <v>43198.574999999997</v>
      </c>
    </row>
    <row r="3117" spans="1:22" hidden="1" x14ac:dyDescent="0.2">
      <c r="A3117" t="s">
        <v>17</v>
      </c>
      <c r="B3117" t="s">
        <v>25</v>
      </c>
      <c r="C3117" s="1">
        <v>42552</v>
      </c>
      <c r="D3117" t="s">
        <v>642</v>
      </c>
      <c r="E3117">
        <v>13115016</v>
      </c>
      <c r="F3117" t="s">
        <v>5988</v>
      </c>
      <c r="G3117" s="4">
        <v>42566</v>
      </c>
      <c r="H3117" t="s">
        <v>21</v>
      </c>
      <c r="I3117" s="2">
        <v>640.26</v>
      </c>
      <c r="J3117">
        <v>0</v>
      </c>
      <c r="K3117" s="2">
        <v>640.26</v>
      </c>
      <c r="L3117" s="3">
        <v>1</v>
      </c>
      <c r="M3117" s="2">
        <v>640.26</v>
      </c>
      <c r="N3117" s="3">
        <f t="array" ref="N3117">$D$4</f>
        <v>3.55</v>
      </c>
      <c r="O3117" s="2">
        <f t="array" ref="O3117">IF(Tabela_padrão__GM_CONTAS_PAGAR_ABERTOS[[#This Row],[SIGLA_MOEDA]]="US$",Tabela_padrão__GM_CONTAS_PAGAR_ABERTOS[[#This Row],[VALOR_DOCUM]]*$D$4,Tabela_padrão__GM_CONTAS_PAGAR_ABERTOS[[#This Row],[SALDO_CONVERTIDO]])</f>
        <v>640.26</v>
      </c>
      <c r="P311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7" t="s">
        <v>28</v>
      </c>
      <c r="R3117" t="s">
        <v>5989</v>
      </c>
      <c r="S3117" s="1">
        <v>42557</v>
      </c>
      <c r="T3117" t="s">
        <v>5990</v>
      </c>
      <c r="U3117" s="3">
        <v>3.2098</v>
      </c>
      <c r="V3117" s="2">
        <f>Tabela_padrão__GM_CONTAS_PAGAR_ABERTOS[[#This Row],[PTAX DESEMB]]*Tabela_padrão__GM_CONTAS_PAGAR_ABERTOS[[#This Row],[VALOR_DOCUM]]</f>
        <v>2055.1065479999997</v>
      </c>
    </row>
    <row r="3118" spans="1:22" hidden="1" x14ac:dyDescent="0.2">
      <c r="A3118" t="s">
        <v>17</v>
      </c>
      <c r="B3118" t="s">
        <v>25</v>
      </c>
      <c r="C3118" s="1">
        <v>42552</v>
      </c>
      <c r="D3118" t="s">
        <v>591</v>
      </c>
      <c r="E3118">
        <v>15101004</v>
      </c>
      <c r="F3118" t="s">
        <v>5991</v>
      </c>
      <c r="G3118" s="4">
        <v>42566</v>
      </c>
      <c r="H3118" t="s">
        <v>21</v>
      </c>
      <c r="I3118" s="2">
        <v>1240</v>
      </c>
      <c r="J3118">
        <v>0</v>
      </c>
      <c r="K3118" s="2">
        <v>1240</v>
      </c>
      <c r="L3118" s="3">
        <v>1</v>
      </c>
      <c r="M3118" s="2">
        <v>1240</v>
      </c>
      <c r="N3118" s="3">
        <f t="array" ref="N3118">$D$4</f>
        <v>3.55</v>
      </c>
      <c r="O3118" s="2">
        <f t="array" ref="O3118">IF(Tabela_padrão__GM_CONTAS_PAGAR_ABERTOS[[#This Row],[SIGLA_MOEDA]]="US$",Tabela_padrão__GM_CONTAS_PAGAR_ABERTOS[[#This Row],[VALOR_DOCUM]]*$D$4,Tabela_padrão__GM_CONTAS_PAGAR_ABERTOS[[#This Row],[SALDO_CONVERTIDO]])</f>
        <v>1240</v>
      </c>
      <c r="P311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8" t="s">
        <v>28</v>
      </c>
      <c r="R3118" t="s">
        <v>603</v>
      </c>
      <c r="S3118" s="1">
        <v>42557</v>
      </c>
      <c r="T3118" t="s">
        <v>5992</v>
      </c>
      <c r="U3118" s="3">
        <v>3.2098</v>
      </c>
      <c r="V3118" s="2">
        <f>Tabela_padrão__GM_CONTAS_PAGAR_ABERTOS[[#This Row],[PTAX DESEMB]]*Tabela_padrão__GM_CONTAS_PAGAR_ABERTOS[[#This Row],[VALOR_DOCUM]]</f>
        <v>3980.152</v>
      </c>
    </row>
    <row r="3119" spans="1:22" hidden="1" x14ac:dyDescent="0.2">
      <c r="A3119" t="s">
        <v>17</v>
      </c>
      <c r="B3119" t="s">
        <v>881</v>
      </c>
      <c r="C3119" s="1">
        <v>42552</v>
      </c>
      <c r="D3119" t="s">
        <v>591</v>
      </c>
      <c r="E3119">
        <v>13115016</v>
      </c>
      <c r="F3119" t="s">
        <v>5993</v>
      </c>
      <c r="G3119" s="4">
        <v>42566</v>
      </c>
      <c r="H3119" t="s">
        <v>21</v>
      </c>
      <c r="I3119" s="2">
        <v>406.3</v>
      </c>
      <c r="J3119">
        <v>0</v>
      </c>
      <c r="K3119" s="2">
        <v>406.3</v>
      </c>
      <c r="L3119" s="3">
        <v>1</v>
      </c>
      <c r="M3119" s="2">
        <v>406.3</v>
      </c>
      <c r="N3119" s="3">
        <f t="array" ref="N3119">$D$4</f>
        <v>3.55</v>
      </c>
      <c r="O3119" s="2">
        <f t="array" ref="O3119">IF(Tabela_padrão__GM_CONTAS_PAGAR_ABERTOS[[#This Row],[SIGLA_MOEDA]]="US$",Tabela_padrão__GM_CONTAS_PAGAR_ABERTOS[[#This Row],[VALOR_DOCUM]]*$D$4,Tabela_padrão__GM_CONTAS_PAGAR_ABERTOS[[#This Row],[SALDO_CONVERTIDO]])</f>
        <v>406.3</v>
      </c>
      <c r="P311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19" t="s">
        <v>28</v>
      </c>
      <c r="R3119" t="s">
        <v>3291</v>
      </c>
      <c r="S3119" s="1">
        <v>42557</v>
      </c>
      <c r="T3119" t="s">
        <v>5994</v>
      </c>
      <c r="U3119" s="3">
        <v>3.2098</v>
      </c>
      <c r="V3119" s="2">
        <f>Tabela_padrão__GM_CONTAS_PAGAR_ABERTOS[[#This Row],[PTAX DESEMB]]*Tabela_padrão__GM_CONTAS_PAGAR_ABERTOS[[#This Row],[VALOR_DOCUM]]</f>
        <v>1304.14174</v>
      </c>
    </row>
    <row r="3120" spans="1:22" hidden="1" x14ac:dyDescent="0.2">
      <c r="A3120" t="s">
        <v>17</v>
      </c>
      <c r="B3120" t="s">
        <v>25</v>
      </c>
      <c r="C3120" s="1">
        <v>42545</v>
      </c>
      <c r="D3120" t="s">
        <v>5995</v>
      </c>
      <c r="E3120">
        <v>13115026</v>
      </c>
      <c r="F3120" t="s">
        <v>5996</v>
      </c>
      <c r="G3120" s="4">
        <v>42562</v>
      </c>
      <c r="H3120" t="s">
        <v>21</v>
      </c>
      <c r="I3120" s="2">
        <v>156.19999999999999</v>
      </c>
      <c r="J3120">
        <v>0</v>
      </c>
      <c r="K3120" s="2">
        <v>156.19999999999999</v>
      </c>
      <c r="L3120" s="3">
        <v>1</v>
      </c>
      <c r="M3120" s="2">
        <v>156.19999999999999</v>
      </c>
      <c r="N3120" s="3">
        <f t="array" ref="N3120">$D$4</f>
        <v>3.55</v>
      </c>
      <c r="O3120" s="2">
        <f t="array" ref="O3120">IF(Tabela_padrão__GM_CONTAS_PAGAR_ABERTOS[[#This Row],[SIGLA_MOEDA]]="US$",Tabela_padrão__GM_CONTAS_PAGAR_ABERTOS[[#This Row],[VALOR_DOCUM]]*$D$4,Tabela_padrão__GM_CONTAS_PAGAR_ABERTOS[[#This Row],[SALDO_CONVERTIDO]])</f>
        <v>156.19999999999999</v>
      </c>
      <c r="P312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0" t="s">
        <v>28</v>
      </c>
      <c r="R3120" t="s">
        <v>5997</v>
      </c>
      <c r="S3120" s="1">
        <v>42557</v>
      </c>
      <c r="T3120" t="s">
        <v>5998</v>
      </c>
      <c r="U3120" s="3">
        <v>3.3532999999999999</v>
      </c>
      <c r="V3120" s="2">
        <f>Tabela_padrão__GM_CONTAS_PAGAR_ABERTOS[[#This Row],[PTAX DESEMB]]*Tabela_padrão__GM_CONTAS_PAGAR_ABERTOS[[#This Row],[VALOR_DOCUM]]</f>
        <v>523.78545999999994</v>
      </c>
    </row>
    <row r="3121" spans="1:22" hidden="1" x14ac:dyDescent="0.2">
      <c r="A3121" t="s">
        <v>17</v>
      </c>
      <c r="B3121" t="s">
        <v>25</v>
      </c>
      <c r="C3121" s="1">
        <v>42545</v>
      </c>
      <c r="D3121" t="s">
        <v>583</v>
      </c>
      <c r="E3121">
        <v>13115002</v>
      </c>
      <c r="F3121" t="s">
        <v>5999</v>
      </c>
      <c r="G3121" s="4">
        <v>42574</v>
      </c>
      <c r="H3121" t="s">
        <v>21</v>
      </c>
      <c r="I3121" s="2">
        <v>1098.67</v>
      </c>
      <c r="J3121">
        <v>0</v>
      </c>
      <c r="K3121" s="2">
        <v>1098.67</v>
      </c>
      <c r="L3121" s="3">
        <v>1</v>
      </c>
      <c r="M3121" s="2">
        <v>1098.67</v>
      </c>
      <c r="N3121" s="3">
        <f t="array" ref="N3121">$D$4</f>
        <v>3.55</v>
      </c>
      <c r="O3121" s="2">
        <f t="array" ref="O3121">IF(Tabela_padrão__GM_CONTAS_PAGAR_ABERTOS[[#This Row],[SIGLA_MOEDA]]="US$",Tabela_padrão__GM_CONTAS_PAGAR_ABERTOS[[#This Row],[VALOR_DOCUM]]*$D$4,Tabela_padrão__GM_CONTAS_PAGAR_ABERTOS[[#This Row],[SALDO_CONVERTIDO]])</f>
        <v>1098.67</v>
      </c>
      <c r="P312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1" t="s">
        <v>28</v>
      </c>
      <c r="R3121" t="s">
        <v>620</v>
      </c>
      <c r="S3121" s="1">
        <v>42557</v>
      </c>
      <c r="T3121" t="s">
        <v>6000</v>
      </c>
      <c r="U3121" s="3">
        <v>3.3532999999999999</v>
      </c>
      <c r="V3121" s="2">
        <f>Tabela_padrão__GM_CONTAS_PAGAR_ABERTOS[[#This Row],[PTAX DESEMB]]*Tabela_padrão__GM_CONTAS_PAGAR_ABERTOS[[#This Row],[VALOR_DOCUM]]</f>
        <v>3684.1701110000004</v>
      </c>
    </row>
    <row r="3122" spans="1:22" hidden="1" x14ac:dyDescent="0.2">
      <c r="A3122" t="s">
        <v>17</v>
      </c>
      <c r="B3122" t="s">
        <v>80</v>
      </c>
      <c r="C3122" s="1">
        <v>42538</v>
      </c>
      <c r="D3122" t="s">
        <v>998</v>
      </c>
      <c r="E3122">
        <v>13115016</v>
      </c>
      <c r="F3122" t="s">
        <v>6001</v>
      </c>
      <c r="G3122" s="4">
        <v>42560</v>
      </c>
      <c r="H3122" t="s">
        <v>21</v>
      </c>
      <c r="I3122" s="2">
        <v>258</v>
      </c>
      <c r="J3122">
        <v>0</v>
      </c>
      <c r="K3122" s="2">
        <v>258</v>
      </c>
      <c r="L3122" s="3">
        <v>1</v>
      </c>
      <c r="M3122" s="2">
        <v>258</v>
      </c>
      <c r="N3122" s="3">
        <f t="array" ref="N3122">$D$4</f>
        <v>3.55</v>
      </c>
      <c r="O3122" s="2">
        <f t="array" ref="O3122">IF(Tabela_padrão__GM_CONTAS_PAGAR_ABERTOS[[#This Row],[SIGLA_MOEDA]]="US$",Tabela_padrão__GM_CONTAS_PAGAR_ABERTOS[[#This Row],[VALOR_DOCUM]]*$D$4,Tabela_padrão__GM_CONTAS_PAGAR_ABERTOS[[#This Row],[SALDO_CONVERTIDO]])</f>
        <v>258</v>
      </c>
      <c r="P312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2" t="s">
        <v>28</v>
      </c>
      <c r="R3122" t="s">
        <v>6002</v>
      </c>
      <c r="S3122" s="1">
        <v>42557</v>
      </c>
      <c r="T3122" t="s">
        <v>6003</v>
      </c>
      <c r="U3122" s="3">
        <v>3.4904000000000002</v>
      </c>
      <c r="V3122" s="2">
        <f>Tabela_padrão__GM_CONTAS_PAGAR_ABERTOS[[#This Row],[PTAX DESEMB]]*Tabela_padrão__GM_CONTAS_PAGAR_ABERTOS[[#This Row],[VALOR_DOCUM]]</f>
        <v>900.52320000000009</v>
      </c>
    </row>
    <row r="3123" spans="1:22" hidden="1" x14ac:dyDescent="0.2">
      <c r="A3123" t="s">
        <v>17</v>
      </c>
      <c r="B3123" t="s">
        <v>80</v>
      </c>
      <c r="C3123" s="1">
        <v>42538</v>
      </c>
      <c r="D3123" t="s">
        <v>908</v>
      </c>
      <c r="E3123">
        <v>13115016</v>
      </c>
      <c r="F3123" t="s">
        <v>6004</v>
      </c>
      <c r="G3123" s="4">
        <v>42560</v>
      </c>
      <c r="H3123" t="s">
        <v>21</v>
      </c>
      <c r="I3123" s="2">
        <v>300</v>
      </c>
      <c r="J3123">
        <v>0</v>
      </c>
      <c r="K3123" s="2">
        <v>300</v>
      </c>
      <c r="L3123" s="3">
        <v>1</v>
      </c>
      <c r="M3123" s="2">
        <v>300</v>
      </c>
      <c r="N3123" s="3">
        <f t="array" ref="N3123">$D$4</f>
        <v>3.55</v>
      </c>
      <c r="O3123" s="2">
        <f t="array" ref="O3123">IF(Tabela_padrão__GM_CONTAS_PAGAR_ABERTOS[[#This Row],[SIGLA_MOEDA]]="US$",Tabela_padrão__GM_CONTAS_PAGAR_ABERTOS[[#This Row],[VALOR_DOCUM]]*$D$4,Tabela_padrão__GM_CONTAS_PAGAR_ABERTOS[[#This Row],[SALDO_CONVERTIDO]])</f>
        <v>300</v>
      </c>
      <c r="P312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3" t="s">
        <v>28</v>
      </c>
      <c r="R3123" t="s">
        <v>6005</v>
      </c>
      <c r="S3123" s="1">
        <v>42557</v>
      </c>
      <c r="T3123" t="s">
        <v>6006</v>
      </c>
      <c r="U3123" s="3">
        <v>3.4904000000000002</v>
      </c>
      <c r="V3123" s="2">
        <f>Tabela_padrão__GM_CONTAS_PAGAR_ABERTOS[[#This Row],[PTAX DESEMB]]*Tabela_padrão__GM_CONTAS_PAGAR_ABERTOS[[#This Row],[VALOR_DOCUM]]</f>
        <v>1047.1200000000001</v>
      </c>
    </row>
    <row r="3124" spans="1:22" hidden="1" x14ac:dyDescent="0.2">
      <c r="A3124" t="s">
        <v>17</v>
      </c>
      <c r="B3124" t="s">
        <v>80</v>
      </c>
      <c r="C3124" s="1">
        <v>42543</v>
      </c>
      <c r="D3124" t="s">
        <v>1076</v>
      </c>
      <c r="E3124">
        <v>13101012</v>
      </c>
      <c r="F3124" t="s">
        <v>6007</v>
      </c>
      <c r="G3124" s="4">
        <v>42855</v>
      </c>
      <c r="H3124" t="s">
        <v>21</v>
      </c>
      <c r="I3124" s="2">
        <v>450</v>
      </c>
      <c r="J3124">
        <v>0</v>
      </c>
      <c r="K3124" s="2">
        <v>450</v>
      </c>
      <c r="L3124" s="3">
        <v>1</v>
      </c>
      <c r="M3124" s="2">
        <v>450</v>
      </c>
      <c r="N3124" s="3">
        <f t="array" ref="N3124">$D$4</f>
        <v>3.55</v>
      </c>
      <c r="O3124" s="2">
        <f t="array" ref="O3124">IF(Tabela_padrão__GM_CONTAS_PAGAR_ABERTOS[[#This Row],[SIGLA_MOEDA]]="US$",Tabela_padrão__GM_CONTAS_PAGAR_ABERTOS[[#This Row],[VALOR_DOCUM]]*$D$4,Tabela_padrão__GM_CONTAS_PAGAR_ABERTOS[[#This Row],[SALDO_CONVERTIDO]])</f>
        <v>450</v>
      </c>
      <c r="P312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4" t="s">
        <v>28</v>
      </c>
      <c r="R3124" t="s">
        <v>6008</v>
      </c>
      <c r="S3124" s="1">
        <v>42557</v>
      </c>
      <c r="T3124" t="s">
        <v>6009</v>
      </c>
      <c r="U3124" s="3">
        <v>3.3896999999999999</v>
      </c>
      <c r="V3124" s="2">
        <f>Tabela_padrão__GM_CONTAS_PAGAR_ABERTOS[[#This Row],[PTAX DESEMB]]*Tabela_padrão__GM_CONTAS_PAGAR_ABERTOS[[#This Row],[VALOR_DOCUM]]</f>
        <v>1525.365</v>
      </c>
    </row>
    <row r="3125" spans="1:22" hidden="1" x14ac:dyDescent="0.2">
      <c r="A3125" t="s">
        <v>17</v>
      </c>
      <c r="B3125" t="s">
        <v>80</v>
      </c>
      <c r="C3125" s="1">
        <v>42543</v>
      </c>
      <c r="D3125" t="s">
        <v>668</v>
      </c>
      <c r="E3125">
        <v>13115005</v>
      </c>
      <c r="F3125" t="s">
        <v>6010</v>
      </c>
      <c r="G3125" s="4">
        <v>42567</v>
      </c>
      <c r="H3125" t="s">
        <v>21</v>
      </c>
      <c r="I3125" s="2">
        <v>269.45999999999998</v>
      </c>
      <c r="J3125">
        <v>0</v>
      </c>
      <c r="K3125" s="2">
        <v>269.45999999999998</v>
      </c>
      <c r="L3125" s="3">
        <v>1</v>
      </c>
      <c r="M3125" s="2">
        <v>269.45999999999998</v>
      </c>
      <c r="N3125" s="3">
        <f t="array" ref="N3125">$D$4</f>
        <v>3.55</v>
      </c>
      <c r="O3125" s="2">
        <f t="array" ref="O3125">IF(Tabela_padrão__GM_CONTAS_PAGAR_ABERTOS[[#This Row],[SIGLA_MOEDA]]="US$",Tabela_padrão__GM_CONTAS_PAGAR_ABERTOS[[#This Row],[VALOR_DOCUM]]*$D$4,Tabela_padrão__GM_CONTAS_PAGAR_ABERTOS[[#This Row],[SALDO_CONVERTIDO]])</f>
        <v>269.45999999999998</v>
      </c>
      <c r="P312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5" t="s">
        <v>28</v>
      </c>
      <c r="R3125" t="s">
        <v>6011</v>
      </c>
      <c r="S3125" s="1">
        <v>42557</v>
      </c>
      <c r="T3125" t="s">
        <v>6012</v>
      </c>
      <c r="U3125" s="3">
        <v>3.3896999999999999</v>
      </c>
      <c r="V3125" s="2">
        <f>Tabela_padrão__GM_CONTAS_PAGAR_ABERTOS[[#This Row],[PTAX DESEMB]]*Tabela_padrão__GM_CONTAS_PAGAR_ABERTOS[[#This Row],[VALOR_DOCUM]]</f>
        <v>913.38856199999987</v>
      </c>
    </row>
    <row r="3126" spans="1:22" hidden="1" x14ac:dyDescent="0.2">
      <c r="A3126" t="s">
        <v>17</v>
      </c>
      <c r="B3126" t="s">
        <v>18</v>
      </c>
      <c r="C3126" s="1">
        <v>42542</v>
      </c>
      <c r="D3126" t="s">
        <v>4463</v>
      </c>
      <c r="E3126">
        <v>19105014</v>
      </c>
      <c r="F3126" t="s">
        <v>6013</v>
      </c>
      <c r="G3126" s="4">
        <v>42561</v>
      </c>
      <c r="H3126" t="s">
        <v>21</v>
      </c>
      <c r="I3126" s="2">
        <v>750</v>
      </c>
      <c r="J3126">
        <v>0</v>
      </c>
      <c r="K3126" s="2">
        <v>750</v>
      </c>
      <c r="L3126" s="3">
        <v>1</v>
      </c>
      <c r="M3126" s="2">
        <v>750</v>
      </c>
      <c r="N3126" s="3">
        <f t="array" ref="N3126">$D$4</f>
        <v>3.55</v>
      </c>
      <c r="O3126" s="2">
        <f t="array" ref="O3126">IF(Tabela_padrão__GM_CONTAS_PAGAR_ABERTOS[[#This Row],[SIGLA_MOEDA]]="US$",Tabela_padrão__GM_CONTAS_PAGAR_ABERTOS[[#This Row],[VALOR_DOCUM]]*$D$4,Tabela_padrão__GM_CONTAS_PAGAR_ABERTOS[[#This Row],[SALDO_CONVERTIDO]])</f>
        <v>750</v>
      </c>
      <c r="P312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6" t="s">
        <v>727</v>
      </c>
      <c r="R3126" t="s">
        <v>6014</v>
      </c>
      <c r="S3126" s="1">
        <v>42557</v>
      </c>
      <c r="T3126" t="s">
        <v>6015</v>
      </c>
      <c r="U3126" s="3">
        <v>3.3835000000000002</v>
      </c>
      <c r="V3126" s="2">
        <f>Tabela_padrão__GM_CONTAS_PAGAR_ABERTOS[[#This Row],[PTAX DESEMB]]*Tabela_padrão__GM_CONTAS_PAGAR_ABERTOS[[#This Row],[VALOR_DOCUM]]</f>
        <v>2537.625</v>
      </c>
    </row>
    <row r="3127" spans="1:22" hidden="1" x14ac:dyDescent="0.2">
      <c r="A3127" t="s">
        <v>17</v>
      </c>
      <c r="B3127" t="s">
        <v>25</v>
      </c>
      <c r="C3127" s="1">
        <v>42552</v>
      </c>
      <c r="D3127" t="s">
        <v>6016</v>
      </c>
      <c r="E3127">
        <v>13115026</v>
      </c>
      <c r="F3127" t="s">
        <v>6017</v>
      </c>
      <c r="G3127" s="4">
        <v>42562</v>
      </c>
      <c r="H3127" t="s">
        <v>21</v>
      </c>
      <c r="I3127" s="2">
        <v>160</v>
      </c>
      <c r="J3127">
        <v>0</v>
      </c>
      <c r="K3127" s="2">
        <v>160</v>
      </c>
      <c r="L3127" s="3">
        <v>1</v>
      </c>
      <c r="M3127" s="2">
        <v>160</v>
      </c>
      <c r="N3127" s="3">
        <f t="array" ref="N3127">$D$4</f>
        <v>3.55</v>
      </c>
      <c r="O3127" s="2">
        <f t="array" ref="O3127">IF(Tabela_padrão__GM_CONTAS_PAGAR_ABERTOS[[#This Row],[SIGLA_MOEDA]]="US$",Tabela_padrão__GM_CONTAS_PAGAR_ABERTOS[[#This Row],[VALOR_DOCUM]]*$D$4,Tabela_padrão__GM_CONTAS_PAGAR_ABERTOS[[#This Row],[SALDO_CONVERTIDO]])</f>
        <v>160</v>
      </c>
      <c r="P312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7" t="s">
        <v>28</v>
      </c>
      <c r="R3127" t="s">
        <v>682</v>
      </c>
      <c r="S3127" s="1">
        <v>42557</v>
      </c>
      <c r="T3127" t="s">
        <v>6018</v>
      </c>
      <c r="U3127" s="3">
        <v>3.2098</v>
      </c>
      <c r="V3127" s="2">
        <f>Tabela_padrão__GM_CONTAS_PAGAR_ABERTOS[[#This Row],[PTAX DESEMB]]*Tabela_padrão__GM_CONTAS_PAGAR_ABERTOS[[#This Row],[VALOR_DOCUM]]</f>
        <v>513.56799999999998</v>
      </c>
    </row>
    <row r="3128" spans="1:22" hidden="1" x14ac:dyDescent="0.2">
      <c r="A3128" t="s">
        <v>17</v>
      </c>
      <c r="B3128" t="s">
        <v>881</v>
      </c>
      <c r="C3128" s="1">
        <v>42552</v>
      </c>
      <c r="D3128" t="s">
        <v>433</v>
      </c>
      <c r="E3128">
        <v>13115026</v>
      </c>
      <c r="F3128" t="s">
        <v>6019</v>
      </c>
      <c r="G3128" s="4">
        <v>42571</v>
      </c>
      <c r="H3128" t="s">
        <v>21</v>
      </c>
      <c r="I3128" s="2">
        <v>2510</v>
      </c>
      <c r="J3128">
        <v>0</v>
      </c>
      <c r="K3128" s="2">
        <v>2510</v>
      </c>
      <c r="L3128" s="3">
        <v>1</v>
      </c>
      <c r="M3128" s="2">
        <v>2510</v>
      </c>
      <c r="N3128" s="3">
        <f t="array" ref="N3128">$D$4</f>
        <v>3.55</v>
      </c>
      <c r="O3128" s="2">
        <f t="array" ref="O3128">IF(Tabela_padrão__GM_CONTAS_PAGAR_ABERTOS[[#This Row],[SIGLA_MOEDA]]="US$",Tabela_padrão__GM_CONTAS_PAGAR_ABERTOS[[#This Row],[VALOR_DOCUM]]*$D$4,Tabela_padrão__GM_CONTAS_PAGAR_ABERTOS[[#This Row],[SALDO_CONVERTIDO]])</f>
        <v>2510</v>
      </c>
      <c r="P312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8" t="s">
        <v>28</v>
      </c>
      <c r="R3128" t="s">
        <v>6020</v>
      </c>
      <c r="S3128" s="1">
        <v>42557</v>
      </c>
      <c r="T3128" t="s">
        <v>6021</v>
      </c>
      <c r="U3128" s="3">
        <v>3.2098</v>
      </c>
      <c r="V3128" s="2">
        <f>Tabela_padrão__GM_CONTAS_PAGAR_ABERTOS[[#This Row],[PTAX DESEMB]]*Tabela_padrão__GM_CONTAS_PAGAR_ABERTOS[[#This Row],[VALOR_DOCUM]]</f>
        <v>8056.598</v>
      </c>
    </row>
    <row r="3129" spans="1:22" hidden="1" x14ac:dyDescent="0.2">
      <c r="A3129" t="s">
        <v>17</v>
      </c>
      <c r="B3129" t="s">
        <v>390</v>
      </c>
      <c r="C3129" s="1">
        <v>42545</v>
      </c>
      <c r="D3129" t="s">
        <v>3255</v>
      </c>
      <c r="E3129">
        <v>15101004</v>
      </c>
      <c r="F3129" t="s">
        <v>6022</v>
      </c>
      <c r="G3129" s="4">
        <v>42565</v>
      </c>
      <c r="H3129" t="s">
        <v>21</v>
      </c>
      <c r="I3129" s="2">
        <v>2035.25</v>
      </c>
      <c r="J3129">
        <v>0</v>
      </c>
      <c r="K3129" s="2">
        <v>2035.25</v>
      </c>
      <c r="L3129" s="3">
        <v>1</v>
      </c>
      <c r="M3129" s="2">
        <v>2035.25</v>
      </c>
      <c r="N3129" s="3">
        <f t="array" ref="N3129">$D$4</f>
        <v>3.55</v>
      </c>
      <c r="O3129" s="2">
        <f t="array" ref="O3129">IF(Tabela_padrão__GM_CONTAS_PAGAR_ABERTOS[[#This Row],[SIGLA_MOEDA]]="US$",Tabela_padrão__GM_CONTAS_PAGAR_ABERTOS[[#This Row],[VALOR_DOCUM]]*$D$4,Tabela_padrão__GM_CONTAS_PAGAR_ABERTOS[[#This Row],[SALDO_CONVERTIDO]])</f>
        <v>2035.25</v>
      </c>
      <c r="P312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29" t="s">
        <v>28</v>
      </c>
      <c r="R3129" t="s">
        <v>6023</v>
      </c>
      <c r="S3129" s="1">
        <v>42557</v>
      </c>
      <c r="T3129" t="s">
        <v>6024</v>
      </c>
      <c r="U3129" s="3">
        <v>3.3532999999999999</v>
      </c>
      <c r="V3129" s="2">
        <f>Tabela_padrão__GM_CONTAS_PAGAR_ABERTOS[[#This Row],[PTAX DESEMB]]*Tabela_padrão__GM_CONTAS_PAGAR_ABERTOS[[#This Row],[VALOR_DOCUM]]</f>
        <v>6824.803825</v>
      </c>
    </row>
    <row r="3130" spans="1:22" hidden="1" x14ac:dyDescent="0.2">
      <c r="A3130" t="s">
        <v>17</v>
      </c>
      <c r="B3130" t="s">
        <v>323</v>
      </c>
      <c r="C3130" s="1">
        <v>42545</v>
      </c>
      <c r="D3130" t="s">
        <v>587</v>
      </c>
      <c r="E3130">
        <v>13115016</v>
      </c>
      <c r="F3130" t="s">
        <v>3253</v>
      </c>
      <c r="G3130" s="4">
        <v>42598</v>
      </c>
      <c r="H3130" t="s">
        <v>21</v>
      </c>
      <c r="I3130" s="2">
        <v>2878.04</v>
      </c>
      <c r="K3130" s="2">
        <v>2878.04</v>
      </c>
      <c r="L3130" s="3">
        <v>1</v>
      </c>
      <c r="M3130" s="2">
        <v>2878.04</v>
      </c>
      <c r="N3130" s="3">
        <f t="array" ref="N3130">$D$4</f>
        <v>3.55</v>
      </c>
      <c r="O3130" s="2">
        <f t="array" ref="O3130">IF(Tabela_padrão__GM_CONTAS_PAGAR_ABERTOS[[#This Row],[SIGLA_MOEDA]]="US$",Tabela_padrão__GM_CONTAS_PAGAR_ABERTOS[[#This Row],[VALOR_DOCUM]]*$D$4,Tabela_padrão__GM_CONTAS_PAGAR_ABERTOS[[#This Row],[SALDO_CONVERTIDO]])</f>
        <v>2878.04</v>
      </c>
      <c r="P313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0" t="s">
        <v>28</v>
      </c>
      <c r="R3130" t="s">
        <v>925</v>
      </c>
      <c r="S3130" s="1">
        <v>42557</v>
      </c>
      <c r="T3130" t="s">
        <v>6025</v>
      </c>
      <c r="U3130" s="3">
        <v>3.3532999999999999</v>
      </c>
      <c r="V3130" s="2">
        <f>Tabela_padrão__GM_CONTAS_PAGAR_ABERTOS[[#This Row],[PTAX DESEMB]]*Tabela_padrão__GM_CONTAS_PAGAR_ABERTOS[[#This Row],[VALOR_DOCUM]]</f>
        <v>9650.9315320000005</v>
      </c>
    </row>
    <row r="3131" spans="1:22" hidden="1" x14ac:dyDescent="0.2">
      <c r="A3131" t="s">
        <v>17</v>
      </c>
      <c r="B3131" t="s">
        <v>25</v>
      </c>
      <c r="C3131" s="1">
        <v>42535</v>
      </c>
      <c r="D3131" t="s">
        <v>655</v>
      </c>
      <c r="E3131">
        <v>13115016</v>
      </c>
      <c r="F3131" t="s">
        <v>6026</v>
      </c>
      <c r="G3131" s="4">
        <v>42561</v>
      </c>
      <c r="H3131" t="s">
        <v>21</v>
      </c>
      <c r="I3131" s="2">
        <v>157.19999999999999</v>
      </c>
      <c r="J3131">
        <v>0</v>
      </c>
      <c r="K3131" s="2">
        <v>157.19999999999999</v>
      </c>
      <c r="L3131" s="3">
        <v>1</v>
      </c>
      <c r="M3131" s="2">
        <v>157.19999999999999</v>
      </c>
      <c r="N3131" s="3">
        <f t="array" ref="N3131">$D$4</f>
        <v>3.55</v>
      </c>
      <c r="O3131" s="2">
        <f t="array" ref="O3131">IF(Tabela_padrão__GM_CONTAS_PAGAR_ABERTOS[[#This Row],[SIGLA_MOEDA]]="US$",Tabela_padrão__GM_CONTAS_PAGAR_ABERTOS[[#This Row],[VALOR_DOCUM]]*$D$4,Tabela_padrão__GM_CONTAS_PAGAR_ABERTOS[[#This Row],[SALDO_CONVERTIDO]])</f>
        <v>157.19999999999999</v>
      </c>
      <c r="P313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1" t="s">
        <v>28</v>
      </c>
      <c r="R3131" t="s">
        <v>657</v>
      </c>
      <c r="S3131" s="1">
        <v>42557</v>
      </c>
      <c r="T3131" t="s">
        <v>6027</v>
      </c>
      <c r="U3131" s="3">
        <v>3.4533</v>
      </c>
      <c r="V3131" s="2">
        <f>Tabela_padrão__GM_CONTAS_PAGAR_ABERTOS[[#This Row],[PTAX DESEMB]]*Tabela_padrão__GM_CONTAS_PAGAR_ABERTOS[[#This Row],[VALOR_DOCUM]]</f>
        <v>542.85875999999996</v>
      </c>
    </row>
    <row r="3132" spans="1:22" hidden="1" x14ac:dyDescent="0.2">
      <c r="A3132" t="s">
        <v>17</v>
      </c>
      <c r="B3132" t="s">
        <v>881</v>
      </c>
      <c r="C3132" s="1">
        <v>42535</v>
      </c>
      <c r="D3132" t="s">
        <v>655</v>
      </c>
      <c r="E3132">
        <v>13115016</v>
      </c>
      <c r="F3132" t="s">
        <v>6028</v>
      </c>
      <c r="G3132" s="4">
        <v>42561</v>
      </c>
      <c r="H3132" t="s">
        <v>21</v>
      </c>
      <c r="I3132" s="2">
        <v>132.25</v>
      </c>
      <c r="J3132">
        <v>0</v>
      </c>
      <c r="K3132" s="2">
        <v>132.25</v>
      </c>
      <c r="L3132" s="3">
        <v>1</v>
      </c>
      <c r="M3132" s="2">
        <v>132.25</v>
      </c>
      <c r="N3132" s="3">
        <f t="array" ref="N3132">$D$4</f>
        <v>3.55</v>
      </c>
      <c r="O3132" s="2">
        <f t="array" ref="O3132">IF(Tabela_padrão__GM_CONTAS_PAGAR_ABERTOS[[#This Row],[SIGLA_MOEDA]]="US$",Tabela_padrão__GM_CONTAS_PAGAR_ABERTOS[[#This Row],[VALOR_DOCUM]]*$D$4,Tabela_padrão__GM_CONTAS_PAGAR_ABERTOS[[#This Row],[SALDO_CONVERTIDO]])</f>
        <v>132.25</v>
      </c>
      <c r="P313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2" t="s">
        <v>28</v>
      </c>
      <c r="R3132" t="s">
        <v>2576</v>
      </c>
      <c r="S3132" s="1">
        <v>42557</v>
      </c>
      <c r="T3132" t="s">
        <v>6029</v>
      </c>
      <c r="U3132" s="3">
        <v>3.4533</v>
      </c>
      <c r="V3132" s="2">
        <f>Tabela_padrão__GM_CONTAS_PAGAR_ABERTOS[[#This Row],[PTAX DESEMB]]*Tabela_padrão__GM_CONTAS_PAGAR_ABERTOS[[#This Row],[VALOR_DOCUM]]</f>
        <v>456.69892500000003</v>
      </c>
    </row>
    <row r="3133" spans="1:22" hidden="1" x14ac:dyDescent="0.2">
      <c r="A3133" t="s">
        <v>17</v>
      </c>
      <c r="B3133" t="s">
        <v>25</v>
      </c>
      <c r="C3133" s="1">
        <v>42535</v>
      </c>
      <c r="D3133" t="s">
        <v>655</v>
      </c>
      <c r="E3133">
        <v>13115016</v>
      </c>
      <c r="F3133" t="s">
        <v>6030</v>
      </c>
      <c r="G3133" s="4">
        <v>42561</v>
      </c>
      <c r="H3133" t="s">
        <v>21</v>
      </c>
      <c r="I3133" s="2">
        <v>1660</v>
      </c>
      <c r="J3133">
        <v>0</v>
      </c>
      <c r="K3133" s="2">
        <v>1660</v>
      </c>
      <c r="L3133" s="3">
        <v>1</v>
      </c>
      <c r="M3133" s="2">
        <v>1660</v>
      </c>
      <c r="N3133" s="3">
        <f t="array" ref="N3133">$D$4</f>
        <v>3.55</v>
      </c>
      <c r="O3133" s="2">
        <f t="array" ref="O3133">IF(Tabela_padrão__GM_CONTAS_PAGAR_ABERTOS[[#This Row],[SIGLA_MOEDA]]="US$",Tabela_padrão__GM_CONTAS_PAGAR_ABERTOS[[#This Row],[VALOR_DOCUM]]*$D$4,Tabela_padrão__GM_CONTAS_PAGAR_ABERTOS[[#This Row],[SALDO_CONVERTIDO]])</f>
        <v>1660</v>
      </c>
      <c r="P313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3" t="s">
        <v>28</v>
      </c>
      <c r="R3133" t="s">
        <v>593</v>
      </c>
      <c r="S3133" s="1">
        <v>42557</v>
      </c>
      <c r="T3133" t="s">
        <v>6031</v>
      </c>
      <c r="U3133" s="3">
        <v>3.4533</v>
      </c>
      <c r="V3133" s="2">
        <f>Tabela_padrão__GM_CONTAS_PAGAR_ABERTOS[[#This Row],[PTAX DESEMB]]*Tabela_padrão__GM_CONTAS_PAGAR_ABERTOS[[#This Row],[VALOR_DOCUM]]</f>
        <v>5732.4780000000001</v>
      </c>
    </row>
    <row r="3134" spans="1:22" hidden="1" x14ac:dyDescent="0.2">
      <c r="A3134" t="s">
        <v>17</v>
      </c>
      <c r="B3134" t="s">
        <v>25</v>
      </c>
      <c r="C3134" s="1">
        <v>42535</v>
      </c>
      <c r="D3134" t="s">
        <v>722</v>
      </c>
      <c r="E3134">
        <v>13115002</v>
      </c>
      <c r="F3134" t="s">
        <v>6032</v>
      </c>
      <c r="G3134" s="4">
        <v>42558</v>
      </c>
      <c r="H3134" t="s">
        <v>21</v>
      </c>
      <c r="I3134" s="2">
        <v>90.22</v>
      </c>
      <c r="J3134">
        <v>0</v>
      </c>
      <c r="K3134" s="2">
        <v>90.22</v>
      </c>
      <c r="L3134" s="3">
        <v>1</v>
      </c>
      <c r="M3134" s="2">
        <v>90.22</v>
      </c>
      <c r="N3134" s="3">
        <f t="array" ref="N3134">$D$4</f>
        <v>3.55</v>
      </c>
      <c r="O3134" s="2">
        <f t="array" ref="O3134">IF(Tabela_padrão__GM_CONTAS_PAGAR_ABERTOS[[#This Row],[SIGLA_MOEDA]]="US$",Tabela_padrão__GM_CONTAS_PAGAR_ABERTOS[[#This Row],[VALOR_DOCUM]]*$D$4,Tabela_padrão__GM_CONTAS_PAGAR_ABERTOS[[#This Row],[SALDO_CONVERTIDO]])</f>
        <v>90.22</v>
      </c>
      <c r="P313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4" t="s">
        <v>28</v>
      </c>
      <c r="R3134" t="s">
        <v>6033</v>
      </c>
      <c r="S3134" s="1">
        <v>42557</v>
      </c>
      <c r="T3134" t="s">
        <v>6034</v>
      </c>
      <c r="U3134" s="3">
        <v>3.4533</v>
      </c>
      <c r="V3134" s="2">
        <f>Tabela_padrão__GM_CONTAS_PAGAR_ABERTOS[[#This Row],[PTAX DESEMB]]*Tabela_padrão__GM_CONTAS_PAGAR_ABERTOS[[#This Row],[VALOR_DOCUM]]</f>
        <v>311.55672600000003</v>
      </c>
    </row>
    <row r="3135" spans="1:22" hidden="1" x14ac:dyDescent="0.2">
      <c r="A3135" t="s">
        <v>17</v>
      </c>
      <c r="B3135" t="s">
        <v>323</v>
      </c>
      <c r="C3135" s="1">
        <v>42555</v>
      </c>
      <c r="D3135" t="s">
        <v>783</v>
      </c>
      <c r="E3135">
        <v>13115016</v>
      </c>
      <c r="F3135" t="s">
        <v>6035</v>
      </c>
      <c r="G3135" s="4">
        <v>42581</v>
      </c>
      <c r="H3135" t="s">
        <v>21</v>
      </c>
      <c r="I3135" s="2">
        <v>22.5</v>
      </c>
      <c r="J3135">
        <v>0</v>
      </c>
      <c r="K3135" s="2">
        <v>22.5</v>
      </c>
      <c r="L3135" s="3">
        <v>1</v>
      </c>
      <c r="M3135" s="2">
        <v>22.5</v>
      </c>
      <c r="N3135" s="3">
        <f t="array" ref="N3135">$D$4</f>
        <v>3.55</v>
      </c>
      <c r="O3135" s="2">
        <f t="array" ref="O3135">IF(Tabela_padrão__GM_CONTAS_PAGAR_ABERTOS[[#This Row],[SIGLA_MOEDA]]="US$",Tabela_padrão__GM_CONTAS_PAGAR_ABERTOS[[#This Row],[VALOR_DOCUM]]*$D$4,Tabela_padrão__GM_CONTAS_PAGAR_ABERTOS[[#This Row],[SALDO_CONVERTIDO]])</f>
        <v>22.5</v>
      </c>
      <c r="P313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5" t="s">
        <v>28</v>
      </c>
      <c r="R3135" t="s">
        <v>6036</v>
      </c>
      <c r="S3135" s="1">
        <v>42557</v>
      </c>
      <c r="T3135" t="s">
        <v>6037</v>
      </c>
      <c r="U3135" s="3">
        <v>3.2298</v>
      </c>
      <c r="V3135" s="2">
        <f>Tabela_padrão__GM_CONTAS_PAGAR_ABERTOS[[#This Row],[PTAX DESEMB]]*Tabela_padrão__GM_CONTAS_PAGAR_ABERTOS[[#This Row],[VALOR_DOCUM]]</f>
        <v>72.670500000000004</v>
      </c>
    </row>
    <row r="3136" spans="1:22" hidden="1" x14ac:dyDescent="0.2">
      <c r="A3136" t="s">
        <v>17</v>
      </c>
      <c r="B3136" t="s">
        <v>18</v>
      </c>
      <c r="C3136" s="1">
        <v>42551</v>
      </c>
      <c r="D3136" t="s">
        <v>285</v>
      </c>
      <c r="E3136">
        <v>19105029</v>
      </c>
      <c r="F3136" t="s">
        <v>6038</v>
      </c>
      <c r="G3136" s="4">
        <v>42578</v>
      </c>
      <c r="H3136" t="s">
        <v>21</v>
      </c>
      <c r="I3136" s="2">
        <v>1167.9000000000001</v>
      </c>
      <c r="J3136">
        <v>0</v>
      </c>
      <c r="K3136" s="2">
        <v>1167.9000000000001</v>
      </c>
      <c r="L3136" s="3">
        <v>1</v>
      </c>
      <c r="M3136" s="2">
        <v>1167.9000000000001</v>
      </c>
      <c r="N3136" s="3">
        <f t="array" ref="N3136">$D$4</f>
        <v>3.55</v>
      </c>
      <c r="O3136" s="2">
        <f t="array" ref="O3136">IF(Tabela_padrão__GM_CONTAS_PAGAR_ABERTOS[[#This Row],[SIGLA_MOEDA]]="US$",Tabela_padrão__GM_CONTAS_PAGAR_ABERTOS[[#This Row],[VALOR_DOCUM]]*$D$4,Tabela_padrão__GM_CONTAS_PAGAR_ABERTOS[[#This Row],[SALDO_CONVERTIDO]])</f>
        <v>1167.9000000000001</v>
      </c>
      <c r="P313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6" t="s">
        <v>338</v>
      </c>
      <c r="R3136" t="s">
        <v>6039</v>
      </c>
      <c r="S3136" s="1">
        <v>42557</v>
      </c>
      <c r="T3136" t="s">
        <v>6040</v>
      </c>
      <c r="U3136" s="3">
        <v>3.2435</v>
      </c>
      <c r="V3136" s="2">
        <f>Tabela_padrão__GM_CONTAS_PAGAR_ABERTOS[[#This Row],[PTAX DESEMB]]*Tabela_padrão__GM_CONTAS_PAGAR_ABERTOS[[#This Row],[VALOR_DOCUM]]</f>
        <v>3788.0836500000005</v>
      </c>
    </row>
    <row r="3137" spans="1:22" hidden="1" x14ac:dyDescent="0.2">
      <c r="A3137" t="s">
        <v>17</v>
      </c>
      <c r="B3137" t="s">
        <v>80</v>
      </c>
      <c r="C3137" s="1">
        <v>42535</v>
      </c>
      <c r="D3137" t="s">
        <v>6041</v>
      </c>
      <c r="E3137">
        <v>13115026</v>
      </c>
      <c r="F3137" t="s">
        <v>6042</v>
      </c>
      <c r="G3137" s="4">
        <v>42560</v>
      </c>
      <c r="H3137" t="s">
        <v>21</v>
      </c>
      <c r="I3137" s="2">
        <v>120</v>
      </c>
      <c r="J3137">
        <v>0</v>
      </c>
      <c r="K3137" s="2">
        <v>120</v>
      </c>
      <c r="L3137" s="3">
        <v>1</v>
      </c>
      <c r="M3137" s="2">
        <v>120</v>
      </c>
      <c r="N3137" s="3">
        <f t="array" ref="N3137">$D$4</f>
        <v>3.55</v>
      </c>
      <c r="O3137" s="2">
        <f t="array" ref="O3137">IF(Tabela_padrão__GM_CONTAS_PAGAR_ABERTOS[[#This Row],[SIGLA_MOEDA]]="US$",Tabela_padrão__GM_CONTAS_PAGAR_ABERTOS[[#This Row],[VALOR_DOCUM]]*$D$4,Tabela_padrão__GM_CONTAS_PAGAR_ABERTOS[[#This Row],[SALDO_CONVERTIDO]])</f>
        <v>120</v>
      </c>
      <c r="P313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7" t="s">
        <v>28</v>
      </c>
      <c r="R3137" t="s">
        <v>6043</v>
      </c>
      <c r="S3137" s="1">
        <v>42557</v>
      </c>
      <c r="T3137" t="s">
        <v>6044</v>
      </c>
      <c r="U3137" s="3">
        <v>3.4533</v>
      </c>
      <c r="V3137" s="2">
        <f>Tabela_padrão__GM_CONTAS_PAGAR_ABERTOS[[#This Row],[PTAX DESEMB]]*Tabela_padrão__GM_CONTAS_PAGAR_ABERTOS[[#This Row],[VALOR_DOCUM]]</f>
        <v>414.39600000000002</v>
      </c>
    </row>
    <row r="3138" spans="1:22" hidden="1" x14ac:dyDescent="0.2">
      <c r="A3138" t="s">
        <v>17</v>
      </c>
      <c r="B3138" t="s">
        <v>25</v>
      </c>
      <c r="C3138" s="1">
        <v>42551</v>
      </c>
      <c r="D3138" t="s">
        <v>1076</v>
      </c>
      <c r="E3138">
        <v>13101012</v>
      </c>
      <c r="F3138" t="s">
        <v>6045</v>
      </c>
      <c r="G3138" s="4">
        <v>42581</v>
      </c>
      <c r="H3138" t="s">
        <v>21</v>
      </c>
      <c r="I3138" s="2">
        <v>7159.09</v>
      </c>
      <c r="J3138">
        <v>0</v>
      </c>
      <c r="K3138" s="2">
        <v>7159.09</v>
      </c>
      <c r="L3138" s="3">
        <v>1</v>
      </c>
      <c r="M3138" s="2">
        <v>7159.09</v>
      </c>
      <c r="N3138" s="3">
        <f t="array" ref="N3138">$D$4</f>
        <v>3.55</v>
      </c>
      <c r="O3138" s="2">
        <f t="array" ref="O3138">IF(Tabela_padrão__GM_CONTAS_PAGAR_ABERTOS[[#This Row],[SIGLA_MOEDA]]="US$",Tabela_padrão__GM_CONTAS_PAGAR_ABERTOS[[#This Row],[VALOR_DOCUM]]*$D$4,Tabela_padrão__GM_CONTAS_PAGAR_ABERTOS[[#This Row],[SALDO_CONVERTIDO]])</f>
        <v>7159.09</v>
      </c>
      <c r="P313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8" t="s">
        <v>28</v>
      </c>
      <c r="R3138" t="s">
        <v>6046</v>
      </c>
      <c r="S3138" s="1">
        <v>42557</v>
      </c>
      <c r="T3138" t="s">
        <v>6047</v>
      </c>
      <c r="U3138" s="3">
        <v>3.2435</v>
      </c>
      <c r="V3138" s="2">
        <f>Tabela_padrão__GM_CONTAS_PAGAR_ABERTOS[[#This Row],[PTAX DESEMB]]*Tabela_padrão__GM_CONTAS_PAGAR_ABERTOS[[#This Row],[VALOR_DOCUM]]</f>
        <v>23220.508415</v>
      </c>
    </row>
    <row r="3139" spans="1:22" hidden="1" x14ac:dyDescent="0.2">
      <c r="A3139" t="s">
        <v>17</v>
      </c>
      <c r="B3139" t="s">
        <v>25</v>
      </c>
      <c r="C3139" s="1">
        <v>42551</v>
      </c>
      <c r="D3139" t="s">
        <v>3288</v>
      </c>
      <c r="E3139">
        <v>13115020</v>
      </c>
      <c r="F3139" t="s">
        <v>6048</v>
      </c>
      <c r="G3139" s="4">
        <v>42564</v>
      </c>
      <c r="H3139" t="s">
        <v>21</v>
      </c>
      <c r="I3139" s="2">
        <v>380</v>
      </c>
      <c r="J3139">
        <v>0</v>
      </c>
      <c r="K3139" s="2">
        <v>380</v>
      </c>
      <c r="L3139" s="3">
        <v>1</v>
      </c>
      <c r="M3139" s="2">
        <v>380</v>
      </c>
      <c r="N3139" s="3">
        <f t="array" ref="N3139">$D$4</f>
        <v>3.55</v>
      </c>
      <c r="O3139" s="2">
        <f t="array" ref="O3139">IF(Tabela_padrão__GM_CONTAS_PAGAR_ABERTOS[[#This Row],[SIGLA_MOEDA]]="US$",Tabela_padrão__GM_CONTAS_PAGAR_ABERTOS[[#This Row],[VALOR_DOCUM]]*$D$4,Tabela_padrão__GM_CONTAS_PAGAR_ABERTOS[[#This Row],[SALDO_CONVERTIDO]])</f>
        <v>380</v>
      </c>
      <c r="P313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39" t="s">
        <v>28</v>
      </c>
      <c r="R3139" t="s">
        <v>6049</v>
      </c>
      <c r="S3139" s="1">
        <v>42557</v>
      </c>
      <c r="T3139" t="s">
        <v>6050</v>
      </c>
      <c r="U3139" s="3">
        <v>3.2435</v>
      </c>
      <c r="V3139" s="2">
        <f>Tabela_padrão__GM_CONTAS_PAGAR_ABERTOS[[#This Row],[PTAX DESEMB]]*Tabela_padrão__GM_CONTAS_PAGAR_ABERTOS[[#This Row],[VALOR_DOCUM]]</f>
        <v>1232.53</v>
      </c>
    </row>
    <row r="3140" spans="1:22" hidden="1" x14ac:dyDescent="0.2">
      <c r="A3140" t="s">
        <v>17</v>
      </c>
      <c r="B3140" t="s">
        <v>25</v>
      </c>
      <c r="C3140" s="1">
        <v>42551</v>
      </c>
      <c r="D3140" t="s">
        <v>1832</v>
      </c>
      <c r="E3140">
        <v>13115016</v>
      </c>
      <c r="F3140" t="s">
        <v>6051</v>
      </c>
      <c r="G3140" s="4">
        <v>42566</v>
      </c>
      <c r="H3140" t="s">
        <v>21</v>
      </c>
      <c r="I3140" s="2">
        <v>1071.3399999999999</v>
      </c>
      <c r="J3140">
        <v>0</v>
      </c>
      <c r="K3140" s="2">
        <v>1071.3399999999999</v>
      </c>
      <c r="L3140" s="3">
        <v>1</v>
      </c>
      <c r="M3140" s="2">
        <v>1071.3399999999999</v>
      </c>
      <c r="N3140" s="3">
        <f t="array" ref="N3140">$D$4</f>
        <v>3.55</v>
      </c>
      <c r="O3140" s="2">
        <f t="array" ref="O3140">IF(Tabela_padrão__GM_CONTAS_PAGAR_ABERTOS[[#This Row],[SIGLA_MOEDA]]="US$",Tabela_padrão__GM_CONTAS_PAGAR_ABERTOS[[#This Row],[VALOR_DOCUM]]*$D$4,Tabela_padrão__GM_CONTAS_PAGAR_ABERTOS[[#This Row],[SALDO_CONVERTIDO]])</f>
        <v>1071.3399999999999</v>
      </c>
      <c r="P314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0" t="s">
        <v>28</v>
      </c>
      <c r="R3140" t="s">
        <v>6052</v>
      </c>
      <c r="S3140" s="1">
        <v>42557</v>
      </c>
      <c r="T3140" t="s">
        <v>6053</v>
      </c>
      <c r="U3140" s="3">
        <v>3.2435</v>
      </c>
      <c r="V3140" s="2">
        <f>Tabela_padrão__GM_CONTAS_PAGAR_ABERTOS[[#This Row],[PTAX DESEMB]]*Tabela_padrão__GM_CONTAS_PAGAR_ABERTOS[[#This Row],[VALOR_DOCUM]]</f>
        <v>3474.8912899999996</v>
      </c>
    </row>
    <row r="3141" spans="1:22" hidden="1" x14ac:dyDescent="0.2">
      <c r="A3141" t="s">
        <v>17</v>
      </c>
      <c r="B3141" t="s">
        <v>25</v>
      </c>
      <c r="C3141" s="1">
        <v>42551</v>
      </c>
      <c r="D3141" t="s">
        <v>591</v>
      </c>
      <c r="E3141">
        <v>13115016</v>
      </c>
      <c r="F3141" t="s">
        <v>6054</v>
      </c>
      <c r="G3141" s="4">
        <v>42581</v>
      </c>
      <c r="H3141" t="s">
        <v>21</v>
      </c>
      <c r="I3141" s="2">
        <v>39250</v>
      </c>
      <c r="K3141" s="2">
        <v>39250</v>
      </c>
      <c r="L3141" s="3">
        <v>1</v>
      </c>
      <c r="M3141" s="2">
        <v>39250</v>
      </c>
      <c r="N3141" s="3">
        <f t="array" ref="N3141">$D$4</f>
        <v>3.55</v>
      </c>
      <c r="O3141" s="2">
        <f t="array" ref="O3141">IF(Tabela_padrão__GM_CONTAS_PAGAR_ABERTOS[[#This Row],[SIGLA_MOEDA]]="US$",Tabela_padrão__GM_CONTAS_PAGAR_ABERTOS[[#This Row],[VALOR_DOCUM]]*$D$4,Tabela_padrão__GM_CONTAS_PAGAR_ABERTOS[[#This Row],[SALDO_CONVERTIDO]])</f>
        <v>39250</v>
      </c>
      <c r="P314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1" t="s">
        <v>28</v>
      </c>
      <c r="R3141" t="s">
        <v>6055</v>
      </c>
      <c r="S3141" s="1">
        <v>42557</v>
      </c>
      <c r="T3141" t="s">
        <v>6056</v>
      </c>
      <c r="U3141" s="3">
        <v>3.2435</v>
      </c>
      <c r="V3141" s="2">
        <f>Tabela_padrão__GM_CONTAS_PAGAR_ABERTOS[[#This Row],[PTAX DESEMB]]*Tabela_padrão__GM_CONTAS_PAGAR_ABERTOS[[#This Row],[VALOR_DOCUM]]</f>
        <v>127307.375</v>
      </c>
    </row>
    <row r="3142" spans="1:22" hidden="1" x14ac:dyDescent="0.2">
      <c r="A3142" t="s">
        <v>17</v>
      </c>
      <c r="B3142" t="s">
        <v>25</v>
      </c>
      <c r="C3142" s="1">
        <v>42551</v>
      </c>
      <c r="D3142" t="s">
        <v>642</v>
      </c>
      <c r="E3142">
        <v>13115016</v>
      </c>
      <c r="F3142" t="s">
        <v>6057</v>
      </c>
      <c r="G3142" s="4">
        <v>42566</v>
      </c>
      <c r="H3142" t="s">
        <v>21</v>
      </c>
      <c r="I3142" s="2">
        <v>897.36</v>
      </c>
      <c r="J3142">
        <v>0</v>
      </c>
      <c r="K3142" s="2">
        <v>897.36</v>
      </c>
      <c r="L3142" s="3">
        <v>1</v>
      </c>
      <c r="M3142" s="2">
        <v>897.36</v>
      </c>
      <c r="N3142" s="3">
        <f t="array" ref="N3142">$D$4</f>
        <v>3.55</v>
      </c>
      <c r="O3142" s="2">
        <f t="array" ref="O3142">IF(Tabela_padrão__GM_CONTAS_PAGAR_ABERTOS[[#This Row],[SIGLA_MOEDA]]="US$",Tabela_padrão__GM_CONTAS_PAGAR_ABERTOS[[#This Row],[VALOR_DOCUM]]*$D$4,Tabela_padrão__GM_CONTAS_PAGAR_ABERTOS[[#This Row],[SALDO_CONVERTIDO]])</f>
        <v>897.36</v>
      </c>
      <c r="P314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2" t="s">
        <v>28</v>
      </c>
      <c r="R3142" t="s">
        <v>2368</v>
      </c>
      <c r="S3142" s="1">
        <v>42557</v>
      </c>
      <c r="T3142" t="s">
        <v>6058</v>
      </c>
      <c r="U3142" s="3">
        <v>3.2435</v>
      </c>
      <c r="V3142" s="2">
        <f>Tabela_padrão__GM_CONTAS_PAGAR_ABERTOS[[#This Row],[PTAX DESEMB]]*Tabela_padrão__GM_CONTAS_PAGAR_ABERTOS[[#This Row],[VALOR_DOCUM]]</f>
        <v>2910.58716</v>
      </c>
    </row>
    <row r="3143" spans="1:22" hidden="1" x14ac:dyDescent="0.2">
      <c r="A3143" t="s">
        <v>17</v>
      </c>
      <c r="B3143" t="s">
        <v>160</v>
      </c>
      <c r="C3143" s="1">
        <v>42555</v>
      </c>
      <c r="D3143" t="s">
        <v>6059</v>
      </c>
      <c r="E3143">
        <v>13101010</v>
      </c>
      <c r="F3143" t="s">
        <v>6060</v>
      </c>
      <c r="G3143" s="4">
        <v>42561</v>
      </c>
      <c r="H3143" t="s">
        <v>21</v>
      </c>
      <c r="I3143" s="2">
        <v>3064.65</v>
      </c>
      <c r="J3143">
        <v>0</v>
      </c>
      <c r="K3143" s="2">
        <v>3064.65</v>
      </c>
      <c r="L3143" s="3">
        <v>1</v>
      </c>
      <c r="M3143" s="2">
        <v>3064.65</v>
      </c>
      <c r="N3143" s="3">
        <f t="array" ref="N3143">$D$4</f>
        <v>3.55</v>
      </c>
      <c r="O3143" s="2">
        <f t="array" ref="O3143">IF(Tabela_padrão__GM_CONTAS_PAGAR_ABERTOS[[#This Row],[SIGLA_MOEDA]]="US$",Tabela_padrão__GM_CONTAS_PAGAR_ABERTOS[[#This Row],[VALOR_DOCUM]]*$D$4,Tabela_padrão__GM_CONTAS_PAGAR_ABERTOS[[#This Row],[SALDO_CONVERTIDO]])</f>
        <v>3064.65</v>
      </c>
      <c r="P314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3" t="s">
        <v>1846</v>
      </c>
      <c r="R3143" t="s">
        <v>4711</v>
      </c>
      <c r="S3143" s="1">
        <v>42557</v>
      </c>
      <c r="T3143" t="s">
        <v>6061</v>
      </c>
      <c r="U3143" s="3">
        <v>3.2298</v>
      </c>
      <c r="V3143" s="2">
        <f>Tabela_padrão__GM_CONTAS_PAGAR_ABERTOS[[#This Row],[PTAX DESEMB]]*Tabela_padrão__GM_CONTAS_PAGAR_ABERTOS[[#This Row],[VALOR_DOCUM]]</f>
        <v>9898.2065700000003</v>
      </c>
    </row>
    <row r="3144" spans="1:22" hidden="1" x14ac:dyDescent="0.2">
      <c r="A3144" t="s">
        <v>17</v>
      </c>
      <c r="B3144" t="s">
        <v>25</v>
      </c>
      <c r="C3144" s="1">
        <v>42556</v>
      </c>
      <c r="D3144" t="s">
        <v>971</v>
      </c>
      <c r="E3144">
        <v>13115015</v>
      </c>
      <c r="F3144" t="s">
        <v>6062</v>
      </c>
      <c r="G3144" s="4">
        <v>42558</v>
      </c>
      <c r="H3144" t="s">
        <v>21</v>
      </c>
      <c r="I3144" s="2">
        <v>72.36</v>
      </c>
      <c r="J3144">
        <v>0</v>
      </c>
      <c r="K3144" s="2">
        <v>72.36</v>
      </c>
      <c r="L3144" s="3">
        <v>1</v>
      </c>
      <c r="M3144" s="2">
        <v>72.36</v>
      </c>
      <c r="N3144" s="3">
        <f t="array" ref="N3144">$D$4</f>
        <v>3.55</v>
      </c>
      <c r="O3144" s="2">
        <f t="array" ref="O3144">IF(Tabela_padrão__GM_CONTAS_PAGAR_ABERTOS[[#This Row],[SIGLA_MOEDA]]="US$",Tabela_padrão__GM_CONTAS_PAGAR_ABERTOS[[#This Row],[VALOR_DOCUM]]*$D$4,Tabela_padrão__GM_CONTAS_PAGAR_ABERTOS[[#This Row],[SALDO_CONVERTIDO]])</f>
        <v>72.36</v>
      </c>
      <c r="P314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4" t="s">
        <v>973</v>
      </c>
      <c r="R3144" t="s">
        <v>6063</v>
      </c>
      <c r="S3144" s="1">
        <v>42557</v>
      </c>
      <c r="T3144" t="s">
        <v>6064</v>
      </c>
      <c r="U3144" s="3">
        <v>3.2480000000000002</v>
      </c>
      <c r="V3144" s="2">
        <f>Tabela_padrão__GM_CONTAS_PAGAR_ABERTOS[[#This Row],[PTAX DESEMB]]*Tabela_padrão__GM_CONTAS_PAGAR_ABERTOS[[#This Row],[VALOR_DOCUM]]</f>
        <v>235.02528000000001</v>
      </c>
    </row>
    <row r="3145" spans="1:22" hidden="1" x14ac:dyDescent="0.2">
      <c r="A3145" t="s">
        <v>17</v>
      </c>
      <c r="B3145" t="s">
        <v>202</v>
      </c>
      <c r="C3145" s="1">
        <v>42556</v>
      </c>
      <c r="D3145" t="s">
        <v>901</v>
      </c>
      <c r="E3145">
        <v>13115016</v>
      </c>
      <c r="F3145" t="s">
        <v>6065</v>
      </c>
      <c r="G3145" s="4">
        <v>42577</v>
      </c>
      <c r="H3145" t="s">
        <v>21</v>
      </c>
      <c r="I3145" s="2">
        <v>320</v>
      </c>
      <c r="J3145">
        <v>0</v>
      </c>
      <c r="K3145" s="2">
        <v>320</v>
      </c>
      <c r="L3145" s="3">
        <v>1</v>
      </c>
      <c r="M3145" s="2">
        <v>320</v>
      </c>
      <c r="N3145" s="3">
        <f t="array" ref="N3145">$D$4</f>
        <v>3.55</v>
      </c>
      <c r="O3145" s="2">
        <f t="array" ref="O3145">IF(Tabela_padrão__GM_CONTAS_PAGAR_ABERTOS[[#This Row],[SIGLA_MOEDA]]="US$",Tabela_padrão__GM_CONTAS_PAGAR_ABERTOS[[#This Row],[VALOR_DOCUM]]*$D$4,Tabela_padrão__GM_CONTAS_PAGAR_ABERTOS[[#This Row],[SALDO_CONVERTIDO]])</f>
        <v>320</v>
      </c>
      <c r="P314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5" t="s">
        <v>28</v>
      </c>
      <c r="R3145" t="s">
        <v>806</v>
      </c>
      <c r="S3145" s="1">
        <v>42557</v>
      </c>
      <c r="T3145" t="s">
        <v>6066</v>
      </c>
      <c r="U3145" s="3">
        <v>3.2480000000000002</v>
      </c>
      <c r="V3145" s="2">
        <f>Tabela_padrão__GM_CONTAS_PAGAR_ABERTOS[[#This Row],[PTAX DESEMB]]*Tabela_padrão__GM_CONTAS_PAGAR_ABERTOS[[#This Row],[VALOR_DOCUM]]</f>
        <v>1039.3600000000001</v>
      </c>
    </row>
    <row r="3146" spans="1:22" hidden="1" x14ac:dyDescent="0.2">
      <c r="A3146" t="s">
        <v>17</v>
      </c>
      <c r="B3146" t="s">
        <v>80</v>
      </c>
      <c r="C3146" s="1">
        <v>42537</v>
      </c>
      <c r="D3146" t="s">
        <v>668</v>
      </c>
      <c r="E3146">
        <v>13115016</v>
      </c>
      <c r="F3146" t="s">
        <v>6067</v>
      </c>
      <c r="G3146" s="4">
        <v>42566</v>
      </c>
      <c r="H3146" t="s">
        <v>21</v>
      </c>
      <c r="I3146" s="2">
        <v>31.23</v>
      </c>
      <c r="J3146">
        <v>0</v>
      </c>
      <c r="K3146" s="2">
        <v>31.23</v>
      </c>
      <c r="L3146" s="3">
        <v>1</v>
      </c>
      <c r="M3146" s="2">
        <v>31.23</v>
      </c>
      <c r="N3146" s="3">
        <f t="array" ref="N3146">$D$4</f>
        <v>3.55</v>
      </c>
      <c r="O3146" s="2">
        <f t="array" ref="O3146">IF(Tabela_padrão__GM_CONTAS_PAGAR_ABERTOS[[#This Row],[SIGLA_MOEDA]]="US$",Tabela_padrão__GM_CONTAS_PAGAR_ABERTOS[[#This Row],[VALOR_DOCUM]]*$D$4,Tabela_padrão__GM_CONTAS_PAGAR_ABERTOS[[#This Row],[SALDO_CONVERTIDO]])</f>
        <v>31.23</v>
      </c>
      <c r="P314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6" t="s">
        <v>28</v>
      </c>
      <c r="R3146" t="s">
        <v>986</v>
      </c>
      <c r="S3146" s="1">
        <v>42557</v>
      </c>
      <c r="T3146" t="s">
        <v>6068</v>
      </c>
      <c r="U3146" s="3">
        <v>3.4767999999999999</v>
      </c>
      <c r="V3146" s="2">
        <f>Tabela_padrão__GM_CONTAS_PAGAR_ABERTOS[[#This Row],[PTAX DESEMB]]*Tabela_padrão__GM_CONTAS_PAGAR_ABERTOS[[#This Row],[VALOR_DOCUM]]</f>
        <v>108.58046399999999</v>
      </c>
    </row>
    <row r="3147" spans="1:22" hidden="1" x14ac:dyDescent="0.2">
      <c r="A3147" t="s">
        <v>17</v>
      </c>
      <c r="B3147" t="s">
        <v>25</v>
      </c>
      <c r="C3147" s="1">
        <v>42552</v>
      </c>
      <c r="D3147" t="s">
        <v>2647</v>
      </c>
      <c r="E3147">
        <v>13115016</v>
      </c>
      <c r="F3147" t="s">
        <v>3315</v>
      </c>
      <c r="G3147" s="4">
        <v>42594</v>
      </c>
      <c r="H3147" t="s">
        <v>21</v>
      </c>
      <c r="I3147" s="2">
        <v>4568.83</v>
      </c>
      <c r="K3147" s="2">
        <v>4568.83</v>
      </c>
      <c r="L3147" s="3">
        <v>1</v>
      </c>
      <c r="M3147" s="2">
        <v>4568.83</v>
      </c>
      <c r="N3147" s="3">
        <f t="array" ref="N3147">$D$4</f>
        <v>3.55</v>
      </c>
      <c r="O3147" s="2">
        <f t="array" ref="O3147">IF(Tabela_padrão__GM_CONTAS_PAGAR_ABERTOS[[#This Row],[SIGLA_MOEDA]]="US$",Tabela_padrão__GM_CONTAS_PAGAR_ABERTOS[[#This Row],[VALOR_DOCUM]]*$D$4,Tabela_padrão__GM_CONTAS_PAGAR_ABERTOS[[#This Row],[SALDO_CONVERTIDO]])</f>
        <v>4568.83</v>
      </c>
      <c r="P314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7" t="s">
        <v>28</v>
      </c>
      <c r="R3147" t="s">
        <v>815</v>
      </c>
      <c r="S3147" s="1">
        <v>42557</v>
      </c>
      <c r="T3147" t="s">
        <v>6069</v>
      </c>
      <c r="U3147" s="3">
        <v>3.2098</v>
      </c>
      <c r="V3147" s="2">
        <f>Tabela_padrão__GM_CONTAS_PAGAR_ABERTOS[[#This Row],[PTAX DESEMB]]*Tabela_padrão__GM_CONTAS_PAGAR_ABERTOS[[#This Row],[VALOR_DOCUM]]</f>
        <v>14665.030534</v>
      </c>
    </row>
    <row r="3148" spans="1:22" hidden="1" x14ac:dyDescent="0.2">
      <c r="A3148" t="s">
        <v>17</v>
      </c>
      <c r="B3148" t="s">
        <v>25</v>
      </c>
      <c r="C3148" s="1">
        <v>42552</v>
      </c>
      <c r="D3148" t="s">
        <v>1021</v>
      </c>
      <c r="E3148">
        <v>13115016</v>
      </c>
      <c r="F3148" t="s">
        <v>6070</v>
      </c>
      <c r="G3148" s="4">
        <v>42564</v>
      </c>
      <c r="H3148" t="s">
        <v>21</v>
      </c>
      <c r="I3148" s="2">
        <v>52.2</v>
      </c>
      <c r="J3148">
        <v>0</v>
      </c>
      <c r="K3148" s="2">
        <v>52.2</v>
      </c>
      <c r="L3148" s="3">
        <v>1</v>
      </c>
      <c r="M3148" s="2">
        <v>52.2</v>
      </c>
      <c r="N3148" s="3">
        <f t="array" ref="N3148">$D$4</f>
        <v>3.55</v>
      </c>
      <c r="O3148" s="2">
        <f t="array" ref="O3148">IF(Tabela_padrão__GM_CONTAS_PAGAR_ABERTOS[[#This Row],[SIGLA_MOEDA]]="US$",Tabela_padrão__GM_CONTAS_PAGAR_ABERTOS[[#This Row],[VALOR_DOCUM]]*$D$4,Tabela_padrão__GM_CONTAS_PAGAR_ABERTOS[[#This Row],[SALDO_CONVERTIDO]])</f>
        <v>52.2</v>
      </c>
      <c r="P314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8" t="s">
        <v>28</v>
      </c>
      <c r="R3148" t="s">
        <v>3935</v>
      </c>
      <c r="S3148" s="1">
        <v>42557</v>
      </c>
      <c r="T3148" t="s">
        <v>6071</v>
      </c>
      <c r="U3148" s="3">
        <v>3.2098</v>
      </c>
      <c r="V3148" s="2">
        <f>Tabela_padrão__GM_CONTAS_PAGAR_ABERTOS[[#This Row],[PTAX DESEMB]]*Tabela_padrão__GM_CONTAS_PAGAR_ABERTOS[[#This Row],[VALOR_DOCUM]]</f>
        <v>167.55155999999999</v>
      </c>
    </row>
    <row r="3149" spans="1:22" hidden="1" x14ac:dyDescent="0.2">
      <c r="A3149" t="s">
        <v>17</v>
      </c>
      <c r="B3149" t="s">
        <v>80</v>
      </c>
      <c r="C3149" s="1">
        <v>42549</v>
      </c>
      <c r="D3149" t="s">
        <v>2347</v>
      </c>
      <c r="E3149">
        <v>13115016</v>
      </c>
      <c r="F3149" t="s">
        <v>6072</v>
      </c>
      <c r="G3149" s="4">
        <v>42561</v>
      </c>
      <c r="H3149" t="s">
        <v>21</v>
      </c>
      <c r="I3149" s="2">
        <v>125.11</v>
      </c>
      <c r="J3149">
        <v>0</v>
      </c>
      <c r="K3149" s="2">
        <v>125.11</v>
      </c>
      <c r="L3149" s="3">
        <v>1</v>
      </c>
      <c r="M3149" s="2">
        <v>125.11</v>
      </c>
      <c r="N3149" s="3">
        <f t="array" ref="N3149">$D$4</f>
        <v>3.55</v>
      </c>
      <c r="O3149" s="2">
        <f t="array" ref="O3149">IF(Tabela_padrão__GM_CONTAS_PAGAR_ABERTOS[[#This Row],[SIGLA_MOEDA]]="US$",Tabela_padrão__GM_CONTAS_PAGAR_ABERTOS[[#This Row],[VALOR_DOCUM]]*$D$4,Tabela_padrão__GM_CONTAS_PAGAR_ABERTOS[[#This Row],[SALDO_CONVERTIDO]])</f>
        <v>125.11</v>
      </c>
      <c r="P314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49" t="s">
        <v>28</v>
      </c>
      <c r="R3149" t="s">
        <v>657</v>
      </c>
      <c r="S3149" s="1">
        <v>42557</v>
      </c>
      <c r="T3149" t="s">
        <v>6073</v>
      </c>
      <c r="U3149" s="3">
        <v>3.3934000000000002</v>
      </c>
      <c r="V3149" s="2">
        <f>Tabela_padrão__GM_CONTAS_PAGAR_ABERTOS[[#This Row],[PTAX DESEMB]]*Tabela_padrão__GM_CONTAS_PAGAR_ABERTOS[[#This Row],[VALOR_DOCUM]]</f>
        <v>424.54827400000005</v>
      </c>
    </row>
    <row r="3150" spans="1:22" hidden="1" x14ac:dyDescent="0.2">
      <c r="A3150" t="s">
        <v>17</v>
      </c>
      <c r="B3150" t="s">
        <v>80</v>
      </c>
      <c r="C3150" s="1">
        <v>42551</v>
      </c>
      <c r="D3150" t="s">
        <v>417</v>
      </c>
      <c r="E3150">
        <v>13115016</v>
      </c>
      <c r="F3150" t="s">
        <v>6074</v>
      </c>
      <c r="G3150" s="4">
        <v>42578</v>
      </c>
      <c r="H3150" t="s">
        <v>21</v>
      </c>
      <c r="I3150" s="2">
        <v>427.86</v>
      </c>
      <c r="J3150">
        <v>0</v>
      </c>
      <c r="K3150" s="2">
        <v>427.86</v>
      </c>
      <c r="L3150" s="3">
        <v>1</v>
      </c>
      <c r="M3150" s="2">
        <v>427.86</v>
      </c>
      <c r="N3150" s="3">
        <f t="array" ref="N3150">$D$4</f>
        <v>3.55</v>
      </c>
      <c r="O3150" s="2">
        <f t="array" ref="O3150">IF(Tabela_padrão__GM_CONTAS_PAGAR_ABERTOS[[#This Row],[SIGLA_MOEDA]]="US$",Tabela_padrão__GM_CONTAS_PAGAR_ABERTOS[[#This Row],[VALOR_DOCUM]]*$D$4,Tabela_padrão__GM_CONTAS_PAGAR_ABERTOS[[#This Row],[SALDO_CONVERTIDO]])</f>
        <v>427.86</v>
      </c>
      <c r="P315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0" t="s">
        <v>28</v>
      </c>
      <c r="R3150" t="s">
        <v>6075</v>
      </c>
      <c r="S3150" s="1">
        <v>42557</v>
      </c>
      <c r="T3150" t="s">
        <v>6076</v>
      </c>
      <c r="U3150" s="3">
        <v>3.2435</v>
      </c>
      <c r="V3150" s="2">
        <f>Tabela_padrão__GM_CONTAS_PAGAR_ABERTOS[[#This Row],[PTAX DESEMB]]*Tabela_padrão__GM_CONTAS_PAGAR_ABERTOS[[#This Row],[VALOR_DOCUM]]</f>
        <v>1387.7639100000001</v>
      </c>
    </row>
    <row r="3151" spans="1:22" hidden="1" x14ac:dyDescent="0.2">
      <c r="A3151" t="s">
        <v>17</v>
      </c>
      <c r="B3151" t="s">
        <v>160</v>
      </c>
      <c r="C3151" s="1">
        <v>42551</v>
      </c>
      <c r="D3151" t="s">
        <v>6077</v>
      </c>
      <c r="E3151">
        <v>13115016</v>
      </c>
      <c r="F3151" t="s">
        <v>6078</v>
      </c>
      <c r="G3151" s="4">
        <v>42578</v>
      </c>
      <c r="H3151" t="s">
        <v>21</v>
      </c>
      <c r="I3151" s="2">
        <v>292.08</v>
      </c>
      <c r="J3151">
        <v>0</v>
      </c>
      <c r="K3151" s="2">
        <v>292.08</v>
      </c>
      <c r="L3151" s="3">
        <v>1</v>
      </c>
      <c r="M3151" s="2">
        <v>292.08</v>
      </c>
      <c r="N3151" s="3">
        <f t="array" ref="N3151">$D$4</f>
        <v>3.55</v>
      </c>
      <c r="O3151" s="2">
        <f t="array" ref="O3151">IF(Tabela_padrão__GM_CONTAS_PAGAR_ABERTOS[[#This Row],[SIGLA_MOEDA]]="US$",Tabela_padrão__GM_CONTAS_PAGAR_ABERTOS[[#This Row],[VALOR_DOCUM]]*$D$4,Tabela_padrão__GM_CONTAS_PAGAR_ABERTOS[[#This Row],[SALDO_CONVERTIDO]])</f>
        <v>292.08</v>
      </c>
      <c r="P315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1" t="s">
        <v>28</v>
      </c>
      <c r="R3151" t="s">
        <v>3175</v>
      </c>
      <c r="S3151" s="1">
        <v>42557</v>
      </c>
      <c r="T3151" t="s">
        <v>6079</v>
      </c>
      <c r="U3151" s="3">
        <v>3.2435</v>
      </c>
      <c r="V3151" s="2">
        <f>Tabela_padrão__GM_CONTAS_PAGAR_ABERTOS[[#This Row],[PTAX DESEMB]]*Tabela_padrão__GM_CONTAS_PAGAR_ABERTOS[[#This Row],[VALOR_DOCUM]]</f>
        <v>947.36147999999991</v>
      </c>
    </row>
    <row r="3152" spans="1:22" hidden="1" x14ac:dyDescent="0.2">
      <c r="A3152" t="s">
        <v>17</v>
      </c>
      <c r="B3152" t="s">
        <v>25</v>
      </c>
      <c r="C3152" s="1">
        <v>42555</v>
      </c>
      <c r="D3152" t="s">
        <v>2351</v>
      </c>
      <c r="E3152">
        <v>13115016</v>
      </c>
      <c r="F3152" t="s">
        <v>6080</v>
      </c>
      <c r="G3152" s="4">
        <v>42573</v>
      </c>
      <c r="H3152" t="s">
        <v>21</v>
      </c>
      <c r="I3152" s="2">
        <v>412.77</v>
      </c>
      <c r="J3152">
        <v>0</v>
      </c>
      <c r="K3152" s="2">
        <v>412.77</v>
      </c>
      <c r="L3152" s="3">
        <v>1</v>
      </c>
      <c r="M3152" s="2">
        <v>412.77</v>
      </c>
      <c r="N3152" s="3">
        <f t="array" ref="N3152">$D$4</f>
        <v>3.55</v>
      </c>
      <c r="O3152" s="2">
        <f t="array" ref="O3152">IF(Tabela_padrão__GM_CONTAS_PAGAR_ABERTOS[[#This Row],[SIGLA_MOEDA]]="US$",Tabela_padrão__GM_CONTAS_PAGAR_ABERTOS[[#This Row],[VALOR_DOCUM]]*$D$4,Tabela_padrão__GM_CONTAS_PAGAR_ABERTOS[[#This Row],[SALDO_CONVERTIDO]])</f>
        <v>412.77</v>
      </c>
      <c r="P315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2" t="s">
        <v>28</v>
      </c>
      <c r="R3152" t="s">
        <v>657</v>
      </c>
      <c r="S3152" s="1">
        <v>42557</v>
      </c>
      <c r="T3152" t="s">
        <v>6081</v>
      </c>
      <c r="U3152" s="3">
        <v>3.2298</v>
      </c>
      <c r="V3152" s="2">
        <f>Tabela_padrão__GM_CONTAS_PAGAR_ABERTOS[[#This Row],[PTAX DESEMB]]*Tabela_padrão__GM_CONTAS_PAGAR_ABERTOS[[#This Row],[VALOR_DOCUM]]</f>
        <v>1333.164546</v>
      </c>
    </row>
    <row r="3153" spans="1:22" hidden="1" x14ac:dyDescent="0.2">
      <c r="A3153" t="s">
        <v>17</v>
      </c>
      <c r="B3153" t="s">
        <v>25</v>
      </c>
      <c r="C3153" s="1">
        <v>42555</v>
      </c>
      <c r="D3153" t="s">
        <v>1630</v>
      </c>
      <c r="E3153">
        <v>13115016</v>
      </c>
      <c r="F3153" t="s">
        <v>6082</v>
      </c>
      <c r="G3153" s="4">
        <v>42571</v>
      </c>
      <c r="H3153" t="s">
        <v>21</v>
      </c>
      <c r="I3153" s="2">
        <v>325.14999999999998</v>
      </c>
      <c r="J3153">
        <v>0</v>
      </c>
      <c r="K3153" s="2">
        <v>325.14999999999998</v>
      </c>
      <c r="L3153" s="3">
        <v>1</v>
      </c>
      <c r="M3153" s="2">
        <v>325.14999999999998</v>
      </c>
      <c r="N3153" s="3">
        <f t="array" ref="N3153">$D$4</f>
        <v>3.55</v>
      </c>
      <c r="O3153" s="2">
        <f t="array" ref="O3153">IF(Tabela_padrão__GM_CONTAS_PAGAR_ABERTOS[[#This Row],[SIGLA_MOEDA]]="US$",Tabela_padrão__GM_CONTAS_PAGAR_ABERTOS[[#This Row],[VALOR_DOCUM]]*$D$4,Tabela_padrão__GM_CONTAS_PAGAR_ABERTOS[[#This Row],[SALDO_CONVERTIDO]])</f>
        <v>325.14999999999998</v>
      </c>
      <c r="P315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3" t="s">
        <v>28</v>
      </c>
      <c r="R3153" t="s">
        <v>960</v>
      </c>
      <c r="S3153" s="1">
        <v>42557</v>
      </c>
      <c r="T3153" t="s">
        <v>6083</v>
      </c>
      <c r="U3153" s="3">
        <v>3.2298</v>
      </c>
      <c r="V3153" s="2">
        <f>Tabela_padrão__GM_CONTAS_PAGAR_ABERTOS[[#This Row],[PTAX DESEMB]]*Tabela_padrão__GM_CONTAS_PAGAR_ABERTOS[[#This Row],[VALOR_DOCUM]]</f>
        <v>1050.1694699999998</v>
      </c>
    </row>
    <row r="3154" spans="1:22" hidden="1" x14ac:dyDescent="0.2">
      <c r="A3154" t="s">
        <v>17</v>
      </c>
      <c r="B3154" t="s">
        <v>25</v>
      </c>
      <c r="C3154" s="1">
        <v>42555</v>
      </c>
      <c r="D3154" t="s">
        <v>642</v>
      </c>
      <c r="E3154">
        <v>13115016</v>
      </c>
      <c r="F3154" t="s">
        <v>6084</v>
      </c>
      <c r="G3154" s="4">
        <v>42581</v>
      </c>
      <c r="H3154" t="s">
        <v>21</v>
      </c>
      <c r="I3154" s="2">
        <v>335.9</v>
      </c>
      <c r="J3154">
        <v>0</v>
      </c>
      <c r="K3154" s="2">
        <v>335.9</v>
      </c>
      <c r="L3154" s="3">
        <v>1</v>
      </c>
      <c r="M3154" s="2">
        <v>335.9</v>
      </c>
      <c r="N3154" s="3">
        <f t="array" ref="N3154">$D$4</f>
        <v>3.55</v>
      </c>
      <c r="O3154" s="2">
        <f t="array" ref="O3154">IF(Tabela_padrão__GM_CONTAS_PAGAR_ABERTOS[[#This Row],[SIGLA_MOEDA]]="US$",Tabela_padrão__GM_CONTAS_PAGAR_ABERTOS[[#This Row],[VALOR_DOCUM]]*$D$4,Tabela_padrão__GM_CONTAS_PAGAR_ABERTOS[[#This Row],[SALDO_CONVERTIDO]])</f>
        <v>335.9</v>
      </c>
      <c r="P315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4" t="s">
        <v>28</v>
      </c>
      <c r="R3154" t="s">
        <v>657</v>
      </c>
      <c r="S3154" s="1">
        <v>42557</v>
      </c>
      <c r="T3154" t="s">
        <v>6085</v>
      </c>
      <c r="U3154" s="3">
        <v>3.2298</v>
      </c>
      <c r="V3154" s="2">
        <f>Tabela_padrão__GM_CONTAS_PAGAR_ABERTOS[[#This Row],[PTAX DESEMB]]*Tabela_padrão__GM_CONTAS_PAGAR_ABERTOS[[#This Row],[VALOR_DOCUM]]</f>
        <v>1084.8898199999999</v>
      </c>
    </row>
    <row r="3155" spans="1:22" hidden="1" x14ac:dyDescent="0.2">
      <c r="A3155" t="s">
        <v>17</v>
      </c>
      <c r="B3155" t="s">
        <v>18</v>
      </c>
      <c r="C3155" s="1">
        <v>42537</v>
      </c>
      <c r="D3155" t="s">
        <v>6086</v>
      </c>
      <c r="E3155">
        <v>13130025</v>
      </c>
      <c r="F3155" t="s">
        <v>6087</v>
      </c>
      <c r="G3155" s="4">
        <v>42583</v>
      </c>
      <c r="H3155" t="s">
        <v>21</v>
      </c>
      <c r="I3155" s="2">
        <v>3829.69</v>
      </c>
      <c r="J3155">
        <v>0</v>
      </c>
      <c r="K3155" s="2">
        <v>3829.69</v>
      </c>
      <c r="L3155" s="3">
        <v>1</v>
      </c>
      <c r="M3155" s="2">
        <v>3829.69</v>
      </c>
      <c r="N3155" s="3">
        <f t="array" ref="N3155">$D$4</f>
        <v>3.55</v>
      </c>
      <c r="O3155" s="2">
        <f t="array" ref="O3155">IF(Tabela_padrão__GM_CONTAS_PAGAR_ABERTOS[[#This Row],[SIGLA_MOEDA]]="US$",Tabela_padrão__GM_CONTAS_PAGAR_ABERTOS[[#This Row],[VALOR_DOCUM]]*$D$4,Tabela_padrão__GM_CONTAS_PAGAR_ABERTOS[[#This Row],[SALDO_CONVERTIDO]])</f>
        <v>3829.69</v>
      </c>
      <c r="P315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5" t="s">
        <v>811</v>
      </c>
      <c r="R3155" t="s">
        <v>6088</v>
      </c>
      <c r="S3155" s="1">
        <v>42557</v>
      </c>
      <c r="T3155" t="s">
        <v>6089</v>
      </c>
      <c r="U3155" s="3">
        <v>3.4767999999999999</v>
      </c>
      <c r="V3155" s="2">
        <f>Tabela_padrão__GM_CONTAS_PAGAR_ABERTOS[[#This Row],[PTAX DESEMB]]*Tabela_padrão__GM_CONTAS_PAGAR_ABERTOS[[#This Row],[VALOR_DOCUM]]</f>
        <v>13315.066192</v>
      </c>
    </row>
    <row r="3156" spans="1:22" hidden="1" x14ac:dyDescent="0.2">
      <c r="A3156" t="s">
        <v>17</v>
      </c>
      <c r="B3156" t="s">
        <v>18</v>
      </c>
      <c r="C3156" s="1">
        <v>42537</v>
      </c>
      <c r="D3156" t="s">
        <v>971</v>
      </c>
      <c r="E3156">
        <v>13130021</v>
      </c>
      <c r="F3156" t="s">
        <v>6090</v>
      </c>
      <c r="G3156" s="4">
        <v>42562</v>
      </c>
      <c r="H3156" t="s">
        <v>21</v>
      </c>
      <c r="I3156" s="2">
        <v>68.099999999999994</v>
      </c>
      <c r="J3156">
        <v>0</v>
      </c>
      <c r="K3156" s="2">
        <v>68.099999999999994</v>
      </c>
      <c r="L3156" s="3">
        <v>1</v>
      </c>
      <c r="M3156" s="2">
        <v>68.099999999999994</v>
      </c>
      <c r="N3156" s="3">
        <f t="array" ref="N3156">$D$4</f>
        <v>3.55</v>
      </c>
      <c r="O3156" s="2">
        <f t="array" ref="O3156">IF(Tabela_padrão__GM_CONTAS_PAGAR_ABERTOS[[#This Row],[SIGLA_MOEDA]]="US$",Tabela_padrão__GM_CONTAS_PAGAR_ABERTOS[[#This Row],[VALOR_DOCUM]]*$D$4,Tabela_padrão__GM_CONTAS_PAGAR_ABERTOS[[#This Row],[SALDO_CONVERTIDO]])</f>
        <v>68.099999999999994</v>
      </c>
      <c r="P315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6" t="s">
        <v>973</v>
      </c>
      <c r="R3156" t="s">
        <v>6091</v>
      </c>
      <c r="S3156" s="1">
        <v>42557</v>
      </c>
      <c r="T3156" t="s">
        <v>6092</v>
      </c>
      <c r="U3156" s="3">
        <v>3.4767999999999999</v>
      </c>
      <c r="V3156" s="2">
        <f>Tabela_padrão__GM_CONTAS_PAGAR_ABERTOS[[#This Row],[PTAX DESEMB]]*Tabela_padrão__GM_CONTAS_PAGAR_ABERTOS[[#This Row],[VALOR_DOCUM]]</f>
        <v>236.77007999999998</v>
      </c>
    </row>
    <row r="3157" spans="1:22" hidden="1" x14ac:dyDescent="0.2">
      <c r="A3157" t="s">
        <v>709</v>
      </c>
      <c r="B3157" t="s">
        <v>710</v>
      </c>
      <c r="C3157" s="1">
        <v>42555</v>
      </c>
      <c r="D3157" t="s">
        <v>6093</v>
      </c>
      <c r="E3157">
        <v>13115016</v>
      </c>
      <c r="F3157" t="s">
        <v>6094</v>
      </c>
      <c r="G3157" s="4">
        <v>42580</v>
      </c>
      <c r="H3157" t="s">
        <v>21</v>
      </c>
      <c r="I3157" s="2">
        <v>108</v>
      </c>
      <c r="J3157">
        <v>0</v>
      </c>
      <c r="K3157" s="2">
        <v>108</v>
      </c>
      <c r="L3157" s="3">
        <v>1</v>
      </c>
      <c r="M3157" s="2">
        <v>108</v>
      </c>
      <c r="N3157" s="3">
        <f t="array" ref="N3157">$D$4</f>
        <v>3.55</v>
      </c>
      <c r="O3157" s="2">
        <f t="array" ref="O3157">IF(Tabela_padrão__GM_CONTAS_PAGAR_ABERTOS[[#This Row],[SIGLA_MOEDA]]="US$",Tabela_padrão__GM_CONTAS_PAGAR_ABERTOS[[#This Row],[VALOR_DOCUM]]*$D$4,Tabela_padrão__GM_CONTAS_PAGAR_ABERTOS[[#This Row],[SALDO_CONVERTIDO]])</f>
        <v>108</v>
      </c>
      <c r="P315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7" t="s">
        <v>28</v>
      </c>
      <c r="R3157" t="s">
        <v>6095</v>
      </c>
      <c r="S3157" s="1">
        <v>42557</v>
      </c>
      <c r="T3157" t="s">
        <v>6096</v>
      </c>
      <c r="U3157" s="3">
        <v>3.2298</v>
      </c>
      <c r="V3157" s="2">
        <f>Tabela_padrão__GM_CONTAS_PAGAR_ABERTOS[[#This Row],[PTAX DESEMB]]*Tabela_padrão__GM_CONTAS_PAGAR_ABERTOS[[#This Row],[VALOR_DOCUM]]</f>
        <v>348.8184</v>
      </c>
    </row>
    <row r="3158" spans="1:22" hidden="1" x14ac:dyDescent="0.2">
      <c r="A3158" t="s">
        <v>17</v>
      </c>
      <c r="B3158" t="s">
        <v>18</v>
      </c>
      <c r="C3158" s="1">
        <v>42537</v>
      </c>
      <c r="D3158" t="s">
        <v>971</v>
      </c>
      <c r="E3158">
        <v>13130021</v>
      </c>
      <c r="F3158" t="s">
        <v>6097</v>
      </c>
      <c r="G3158" s="4">
        <v>42558</v>
      </c>
      <c r="H3158" t="s">
        <v>21</v>
      </c>
      <c r="I3158" s="2">
        <v>76.62</v>
      </c>
      <c r="J3158">
        <v>0</v>
      </c>
      <c r="K3158" s="2">
        <v>76.62</v>
      </c>
      <c r="L3158" s="3">
        <v>1</v>
      </c>
      <c r="M3158" s="2">
        <v>76.62</v>
      </c>
      <c r="N3158" s="3">
        <f t="array" ref="N3158">$D$4</f>
        <v>3.55</v>
      </c>
      <c r="O3158" s="2">
        <f t="array" ref="O3158">IF(Tabela_padrão__GM_CONTAS_PAGAR_ABERTOS[[#This Row],[SIGLA_MOEDA]]="US$",Tabela_padrão__GM_CONTAS_PAGAR_ABERTOS[[#This Row],[VALOR_DOCUM]]*$D$4,Tabela_padrão__GM_CONTAS_PAGAR_ABERTOS[[#This Row],[SALDO_CONVERTIDO]])</f>
        <v>76.62</v>
      </c>
      <c r="P315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8" t="s">
        <v>973</v>
      </c>
      <c r="R3158" t="s">
        <v>6098</v>
      </c>
      <c r="S3158" s="1">
        <v>42557</v>
      </c>
      <c r="T3158" t="s">
        <v>6099</v>
      </c>
      <c r="U3158" s="3">
        <v>3.4767999999999999</v>
      </c>
      <c r="V3158" s="2">
        <f>Tabela_padrão__GM_CONTAS_PAGAR_ABERTOS[[#This Row],[PTAX DESEMB]]*Tabela_padrão__GM_CONTAS_PAGAR_ABERTOS[[#This Row],[VALOR_DOCUM]]</f>
        <v>266.39241600000003</v>
      </c>
    </row>
    <row r="3159" spans="1:22" hidden="1" x14ac:dyDescent="0.2">
      <c r="A3159" t="s">
        <v>17</v>
      </c>
      <c r="B3159" t="s">
        <v>25</v>
      </c>
      <c r="C3159" s="1">
        <v>42545</v>
      </c>
      <c r="D3159" t="s">
        <v>642</v>
      </c>
      <c r="E3159">
        <v>13115016</v>
      </c>
      <c r="F3159" t="s">
        <v>6100</v>
      </c>
      <c r="G3159" s="4">
        <v>42581</v>
      </c>
      <c r="H3159" t="s">
        <v>21</v>
      </c>
      <c r="I3159" s="2">
        <v>3528.35</v>
      </c>
      <c r="J3159">
        <v>0</v>
      </c>
      <c r="K3159" s="2">
        <v>3528.35</v>
      </c>
      <c r="L3159" s="3">
        <v>1</v>
      </c>
      <c r="M3159" s="2">
        <v>3528.35</v>
      </c>
      <c r="N3159" s="3">
        <f t="array" ref="N3159">$D$4</f>
        <v>3.55</v>
      </c>
      <c r="O3159" s="2">
        <f t="array" ref="O3159">IF(Tabela_padrão__GM_CONTAS_PAGAR_ABERTOS[[#This Row],[SIGLA_MOEDA]]="US$",Tabela_padrão__GM_CONTAS_PAGAR_ABERTOS[[#This Row],[VALOR_DOCUM]]*$D$4,Tabela_padrão__GM_CONTAS_PAGAR_ABERTOS[[#This Row],[SALDO_CONVERTIDO]])</f>
        <v>3528.35</v>
      </c>
      <c r="P315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59" t="s">
        <v>28</v>
      </c>
      <c r="R3159" t="s">
        <v>6101</v>
      </c>
      <c r="S3159" s="1">
        <v>42557</v>
      </c>
      <c r="T3159" t="s">
        <v>6102</v>
      </c>
      <c r="U3159" s="3">
        <v>3.3532999999999999</v>
      </c>
      <c r="V3159" s="2">
        <f>Tabela_padrão__GM_CONTAS_PAGAR_ABERTOS[[#This Row],[PTAX DESEMB]]*Tabela_padrão__GM_CONTAS_PAGAR_ABERTOS[[#This Row],[VALOR_DOCUM]]</f>
        <v>11831.616055</v>
      </c>
    </row>
    <row r="3160" spans="1:22" hidden="1" x14ac:dyDescent="0.2">
      <c r="A3160" t="s">
        <v>17</v>
      </c>
      <c r="B3160" t="s">
        <v>80</v>
      </c>
      <c r="C3160" s="1">
        <v>42538</v>
      </c>
      <c r="D3160" t="s">
        <v>668</v>
      </c>
      <c r="E3160">
        <v>13115016</v>
      </c>
      <c r="F3160" t="s">
        <v>6103</v>
      </c>
      <c r="G3160" s="4">
        <v>42566</v>
      </c>
      <c r="H3160" t="s">
        <v>21</v>
      </c>
      <c r="I3160" s="2">
        <v>150.34</v>
      </c>
      <c r="J3160">
        <v>0</v>
      </c>
      <c r="K3160" s="2">
        <v>150.34</v>
      </c>
      <c r="L3160" s="3">
        <v>1</v>
      </c>
      <c r="M3160" s="2">
        <v>150.34</v>
      </c>
      <c r="N3160" s="3">
        <f t="array" ref="N3160">$D$4</f>
        <v>3.55</v>
      </c>
      <c r="O3160" s="2">
        <f t="array" ref="O3160">IF(Tabela_padrão__GM_CONTAS_PAGAR_ABERTOS[[#This Row],[SIGLA_MOEDA]]="US$",Tabela_padrão__GM_CONTAS_PAGAR_ABERTOS[[#This Row],[VALOR_DOCUM]]*$D$4,Tabela_padrão__GM_CONTAS_PAGAR_ABERTOS[[#This Row],[SALDO_CONVERTIDO]])</f>
        <v>150.34</v>
      </c>
      <c r="P316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0" t="s">
        <v>28</v>
      </c>
      <c r="R3160" t="s">
        <v>1078</v>
      </c>
      <c r="S3160" s="1">
        <v>42557</v>
      </c>
      <c r="T3160" t="s">
        <v>6104</v>
      </c>
      <c r="U3160" s="3">
        <v>3.4904000000000002</v>
      </c>
      <c r="V3160" s="2">
        <f>Tabela_padrão__GM_CONTAS_PAGAR_ABERTOS[[#This Row],[PTAX DESEMB]]*Tabela_padrão__GM_CONTAS_PAGAR_ABERTOS[[#This Row],[VALOR_DOCUM]]</f>
        <v>524.74673600000006</v>
      </c>
    </row>
    <row r="3161" spans="1:22" hidden="1" x14ac:dyDescent="0.2">
      <c r="A3161" t="s">
        <v>17</v>
      </c>
      <c r="B3161" t="s">
        <v>202</v>
      </c>
      <c r="C3161" s="1">
        <v>42541</v>
      </c>
      <c r="D3161" t="s">
        <v>4420</v>
      </c>
      <c r="E3161">
        <v>13115016</v>
      </c>
      <c r="F3161" t="s">
        <v>6105</v>
      </c>
      <c r="G3161" s="4">
        <v>42564</v>
      </c>
      <c r="H3161" t="s">
        <v>21</v>
      </c>
      <c r="I3161" s="2">
        <v>240</v>
      </c>
      <c r="J3161">
        <v>0</v>
      </c>
      <c r="K3161" s="2">
        <v>240</v>
      </c>
      <c r="L3161" s="3">
        <v>1</v>
      </c>
      <c r="M3161" s="2">
        <v>240</v>
      </c>
      <c r="N3161" s="3">
        <f t="array" ref="N3161">$D$4</f>
        <v>3.55</v>
      </c>
      <c r="O3161" s="2">
        <f t="array" ref="O3161">IF(Tabela_padrão__GM_CONTAS_PAGAR_ABERTOS[[#This Row],[SIGLA_MOEDA]]="US$",Tabela_padrão__GM_CONTAS_PAGAR_ABERTOS[[#This Row],[VALOR_DOCUM]]*$D$4,Tabela_padrão__GM_CONTAS_PAGAR_ABERTOS[[#This Row],[SALDO_CONVERTIDO]])</f>
        <v>240</v>
      </c>
      <c r="P316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1" t="s">
        <v>28</v>
      </c>
      <c r="R3161" t="s">
        <v>1643</v>
      </c>
      <c r="S3161" s="1">
        <v>42557</v>
      </c>
      <c r="T3161" t="s">
        <v>6106</v>
      </c>
      <c r="U3161" s="3">
        <v>3.4371999999999998</v>
      </c>
      <c r="V3161" s="2">
        <f>Tabela_padrão__GM_CONTAS_PAGAR_ABERTOS[[#This Row],[PTAX DESEMB]]*Tabela_padrão__GM_CONTAS_PAGAR_ABERTOS[[#This Row],[VALOR_DOCUM]]</f>
        <v>824.928</v>
      </c>
    </row>
    <row r="3162" spans="1:22" hidden="1" x14ac:dyDescent="0.2">
      <c r="A3162" t="s">
        <v>17</v>
      </c>
      <c r="B3162" t="s">
        <v>390</v>
      </c>
      <c r="C3162" s="1">
        <v>42556</v>
      </c>
      <c r="D3162" t="s">
        <v>6107</v>
      </c>
      <c r="E3162">
        <v>13103009</v>
      </c>
      <c r="F3162" t="s">
        <v>2656</v>
      </c>
      <c r="G3162" s="4">
        <v>42561</v>
      </c>
      <c r="H3162" t="s">
        <v>21</v>
      </c>
      <c r="I3162" s="2">
        <v>760</v>
      </c>
      <c r="J3162">
        <v>0</v>
      </c>
      <c r="K3162" s="2">
        <v>760</v>
      </c>
      <c r="L3162" s="3">
        <v>1</v>
      </c>
      <c r="M3162" s="2">
        <v>760</v>
      </c>
      <c r="N3162" s="3">
        <f t="array" ref="N3162">$D$4</f>
        <v>3.55</v>
      </c>
      <c r="O3162" s="2">
        <f t="array" ref="O3162">IF(Tabela_padrão__GM_CONTAS_PAGAR_ABERTOS[[#This Row],[SIGLA_MOEDA]]="US$",Tabela_padrão__GM_CONTAS_PAGAR_ABERTOS[[#This Row],[VALOR_DOCUM]]*$D$4,Tabela_padrão__GM_CONTAS_PAGAR_ABERTOS[[#This Row],[SALDO_CONVERTIDO]])</f>
        <v>760</v>
      </c>
      <c r="P316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2" t="s">
        <v>6108</v>
      </c>
      <c r="R3162" t="s">
        <v>6109</v>
      </c>
      <c r="S3162" s="1">
        <v>42557</v>
      </c>
      <c r="T3162" t="s">
        <v>6110</v>
      </c>
      <c r="U3162" s="3">
        <v>3.2480000000000002</v>
      </c>
      <c r="V3162" s="2">
        <f>Tabela_padrão__GM_CONTAS_PAGAR_ABERTOS[[#This Row],[PTAX DESEMB]]*Tabela_padrão__GM_CONTAS_PAGAR_ABERTOS[[#This Row],[VALOR_DOCUM]]</f>
        <v>2468.48</v>
      </c>
    </row>
    <row r="3163" spans="1:22" hidden="1" x14ac:dyDescent="0.2">
      <c r="A3163" t="s">
        <v>17</v>
      </c>
      <c r="B3163" t="s">
        <v>390</v>
      </c>
      <c r="C3163" s="1">
        <v>42556</v>
      </c>
      <c r="D3163" t="s">
        <v>4780</v>
      </c>
      <c r="E3163">
        <v>13103009</v>
      </c>
      <c r="F3163" t="s">
        <v>3360</v>
      </c>
      <c r="G3163" s="4">
        <v>42561</v>
      </c>
      <c r="H3163" t="s">
        <v>21</v>
      </c>
      <c r="I3163" s="2">
        <v>1350</v>
      </c>
      <c r="J3163">
        <v>0</v>
      </c>
      <c r="K3163" s="2">
        <v>1350</v>
      </c>
      <c r="L3163" s="3">
        <v>1</v>
      </c>
      <c r="M3163" s="2">
        <v>1350</v>
      </c>
      <c r="N3163" s="3">
        <f t="array" ref="N3163">$D$4</f>
        <v>3.55</v>
      </c>
      <c r="O3163" s="2">
        <f t="array" ref="O3163">IF(Tabela_padrão__GM_CONTAS_PAGAR_ABERTOS[[#This Row],[SIGLA_MOEDA]]="US$",Tabela_padrão__GM_CONTAS_PAGAR_ABERTOS[[#This Row],[VALOR_DOCUM]]*$D$4,Tabela_padrão__GM_CONTAS_PAGAR_ABERTOS[[#This Row],[SALDO_CONVERTIDO]])</f>
        <v>1350</v>
      </c>
      <c r="P316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3" t="s">
        <v>6108</v>
      </c>
      <c r="R3163" t="s">
        <v>6111</v>
      </c>
      <c r="S3163" s="1">
        <v>42557</v>
      </c>
      <c r="T3163" t="s">
        <v>6112</v>
      </c>
      <c r="U3163" s="3">
        <v>3.2480000000000002</v>
      </c>
      <c r="V3163" s="2">
        <f>Tabela_padrão__GM_CONTAS_PAGAR_ABERTOS[[#This Row],[PTAX DESEMB]]*Tabela_padrão__GM_CONTAS_PAGAR_ABERTOS[[#This Row],[VALOR_DOCUM]]</f>
        <v>4384.8</v>
      </c>
    </row>
    <row r="3164" spans="1:22" hidden="1" x14ac:dyDescent="0.2">
      <c r="A3164" t="s">
        <v>17</v>
      </c>
      <c r="B3164" t="s">
        <v>323</v>
      </c>
      <c r="C3164" s="1">
        <v>42549</v>
      </c>
      <c r="D3164" t="s">
        <v>2419</v>
      </c>
      <c r="E3164">
        <v>13103001</v>
      </c>
      <c r="F3164" t="s">
        <v>6113</v>
      </c>
      <c r="G3164" s="4">
        <v>42566</v>
      </c>
      <c r="H3164" t="s">
        <v>21</v>
      </c>
      <c r="I3164" s="2">
        <v>158</v>
      </c>
      <c r="J3164">
        <v>0</v>
      </c>
      <c r="K3164" s="2">
        <v>158</v>
      </c>
      <c r="L3164" s="3">
        <v>1</v>
      </c>
      <c r="M3164" s="2">
        <v>158</v>
      </c>
      <c r="N3164" s="3">
        <f t="array" ref="N3164">$D$4</f>
        <v>3.55</v>
      </c>
      <c r="O3164" s="2">
        <f t="array" ref="O3164">IF(Tabela_padrão__GM_CONTAS_PAGAR_ABERTOS[[#This Row],[SIGLA_MOEDA]]="US$",Tabela_padrão__GM_CONTAS_PAGAR_ABERTOS[[#This Row],[VALOR_DOCUM]]*$D$4,Tabela_padrão__GM_CONTAS_PAGAR_ABERTOS[[#This Row],[SALDO_CONVERTIDO]])</f>
        <v>158</v>
      </c>
      <c r="P316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4" t="s">
        <v>28</v>
      </c>
      <c r="R3164" t="s">
        <v>6114</v>
      </c>
      <c r="S3164" s="1">
        <v>42557</v>
      </c>
      <c r="T3164" t="s">
        <v>6115</v>
      </c>
      <c r="U3164" s="3">
        <v>3.3934000000000002</v>
      </c>
      <c r="V3164" s="2">
        <f>Tabela_padrão__GM_CONTAS_PAGAR_ABERTOS[[#This Row],[PTAX DESEMB]]*Tabela_padrão__GM_CONTAS_PAGAR_ABERTOS[[#This Row],[VALOR_DOCUM]]</f>
        <v>536.15719999999999</v>
      </c>
    </row>
    <row r="3165" spans="1:22" hidden="1" x14ac:dyDescent="0.2">
      <c r="A3165" t="s">
        <v>285</v>
      </c>
      <c r="B3165" t="s">
        <v>18</v>
      </c>
      <c r="C3165" s="1">
        <v>42550</v>
      </c>
      <c r="D3165" t="s">
        <v>1653</v>
      </c>
      <c r="E3165">
        <v>15101003</v>
      </c>
      <c r="F3165" t="s">
        <v>5978</v>
      </c>
      <c r="G3165" s="4">
        <v>42583</v>
      </c>
      <c r="H3165" t="s">
        <v>21</v>
      </c>
      <c r="I3165" s="2">
        <v>1177.3499999999999</v>
      </c>
      <c r="K3165" s="2">
        <v>1177.3499999999999</v>
      </c>
      <c r="L3165" s="3">
        <v>1</v>
      </c>
      <c r="M3165" s="2">
        <v>1177.3499999999999</v>
      </c>
      <c r="N3165" s="3">
        <f t="array" ref="N3165">$D$4</f>
        <v>3.55</v>
      </c>
      <c r="O3165" s="2">
        <f t="array" ref="O3165">IF(Tabela_padrão__GM_CONTAS_PAGAR_ABERTOS[[#This Row],[SIGLA_MOEDA]]="US$",Tabela_padrão__GM_CONTAS_PAGAR_ABERTOS[[#This Row],[VALOR_DOCUM]]*$D$4,Tabela_padrão__GM_CONTAS_PAGAR_ABERTOS[[#This Row],[SALDO_CONVERTIDO]])</f>
        <v>1177.3499999999999</v>
      </c>
      <c r="P316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5" t="s">
        <v>28</v>
      </c>
      <c r="R3165" t="s">
        <v>5979</v>
      </c>
      <c r="S3165" s="1">
        <v>42557</v>
      </c>
      <c r="T3165" t="s">
        <v>6116</v>
      </c>
      <c r="U3165" s="3">
        <v>3.3267000000000002</v>
      </c>
      <c r="V3165" s="2">
        <f>Tabela_padrão__GM_CONTAS_PAGAR_ABERTOS[[#This Row],[PTAX DESEMB]]*Tabela_padrão__GM_CONTAS_PAGAR_ABERTOS[[#This Row],[VALOR_DOCUM]]</f>
        <v>3916.6902449999998</v>
      </c>
    </row>
    <row r="3166" spans="1:22" hidden="1" x14ac:dyDescent="0.2">
      <c r="A3166" t="s">
        <v>17</v>
      </c>
      <c r="B3166" t="s">
        <v>202</v>
      </c>
      <c r="C3166" s="1">
        <v>42545</v>
      </c>
      <c r="D3166" t="s">
        <v>1914</v>
      </c>
      <c r="E3166">
        <v>13115001</v>
      </c>
      <c r="F3166" t="s">
        <v>6117</v>
      </c>
      <c r="G3166" s="4">
        <v>42566</v>
      </c>
      <c r="H3166" t="s">
        <v>21</v>
      </c>
      <c r="I3166" s="2">
        <v>162.03</v>
      </c>
      <c r="J3166">
        <v>0</v>
      </c>
      <c r="K3166" s="2">
        <v>162.03</v>
      </c>
      <c r="L3166" s="3">
        <v>1</v>
      </c>
      <c r="M3166" s="2">
        <v>162.03</v>
      </c>
      <c r="N3166" s="3">
        <f t="array" ref="N3166">$D$4</f>
        <v>3.55</v>
      </c>
      <c r="O3166" s="2">
        <f t="array" ref="O3166">IF(Tabela_padrão__GM_CONTAS_PAGAR_ABERTOS[[#This Row],[SIGLA_MOEDA]]="US$",Tabela_padrão__GM_CONTAS_PAGAR_ABERTOS[[#This Row],[VALOR_DOCUM]]*$D$4,Tabela_padrão__GM_CONTAS_PAGAR_ABERTOS[[#This Row],[SALDO_CONVERTIDO]])</f>
        <v>162.03</v>
      </c>
      <c r="P316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6" t="s">
        <v>28</v>
      </c>
      <c r="R3166" t="s">
        <v>1643</v>
      </c>
      <c r="S3166" s="1">
        <v>42557</v>
      </c>
      <c r="T3166" t="s">
        <v>6118</v>
      </c>
      <c r="U3166" s="3">
        <v>3.3532999999999999</v>
      </c>
      <c r="V3166" s="2">
        <f>Tabela_padrão__GM_CONTAS_PAGAR_ABERTOS[[#This Row],[PTAX DESEMB]]*Tabela_padrão__GM_CONTAS_PAGAR_ABERTOS[[#This Row],[VALOR_DOCUM]]</f>
        <v>543.33519899999999</v>
      </c>
    </row>
    <row r="3167" spans="1:22" hidden="1" x14ac:dyDescent="0.2">
      <c r="A3167" t="s">
        <v>17</v>
      </c>
      <c r="B3167" t="s">
        <v>202</v>
      </c>
      <c r="C3167" s="1">
        <v>42545</v>
      </c>
      <c r="D3167" t="s">
        <v>5496</v>
      </c>
      <c r="E3167">
        <v>13115026</v>
      </c>
      <c r="F3167" t="s">
        <v>5497</v>
      </c>
      <c r="G3167" s="4">
        <v>42569</v>
      </c>
      <c r="H3167" t="s">
        <v>21</v>
      </c>
      <c r="I3167" s="2">
        <v>448.5</v>
      </c>
      <c r="J3167">
        <v>0</v>
      </c>
      <c r="K3167" s="2">
        <v>448.5</v>
      </c>
      <c r="L3167" s="3">
        <v>1</v>
      </c>
      <c r="M3167" s="2">
        <v>448.5</v>
      </c>
      <c r="N3167" s="3">
        <f t="array" ref="N3167">$D$4</f>
        <v>3.55</v>
      </c>
      <c r="O3167" s="2">
        <f t="array" ref="O3167">IF(Tabela_padrão__GM_CONTAS_PAGAR_ABERTOS[[#This Row],[SIGLA_MOEDA]]="US$",Tabela_padrão__GM_CONTAS_PAGAR_ABERTOS[[#This Row],[VALOR_DOCUM]]*$D$4,Tabela_padrão__GM_CONTAS_PAGAR_ABERTOS[[#This Row],[SALDO_CONVERTIDO]])</f>
        <v>448.5</v>
      </c>
      <c r="P316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7" t="s">
        <v>28</v>
      </c>
      <c r="R3167" t="s">
        <v>5498</v>
      </c>
      <c r="S3167" s="1">
        <v>42557</v>
      </c>
      <c r="T3167" t="s">
        <v>6119</v>
      </c>
      <c r="U3167" s="3">
        <v>3.3532999999999999</v>
      </c>
      <c r="V3167" s="2">
        <f>Tabela_padrão__GM_CONTAS_PAGAR_ABERTOS[[#This Row],[PTAX DESEMB]]*Tabela_padrão__GM_CONTAS_PAGAR_ABERTOS[[#This Row],[VALOR_DOCUM]]</f>
        <v>1503.95505</v>
      </c>
    </row>
    <row r="3168" spans="1:22" hidden="1" x14ac:dyDescent="0.2">
      <c r="A3168" t="s">
        <v>17</v>
      </c>
      <c r="B3168" t="s">
        <v>202</v>
      </c>
      <c r="C3168" s="1">
        <v>42545</v>
      </c>
      <c r="D3168" t="s">
        <v>5496</v>
      </c>
      <c r="E3168">
        <v>13115026</v>
      </c>
      <c r="F3168" t="s">
        <v>6120</v>
      </c>
      <c r="G3168" s="4">
        <v>42573</v>
      </c>
      <c r="H3168" t="s">
        <v>21</v>
      </c>
      <c r="I3168" s="2">
        <v>342</v>
      </c>
      <c r="J3168">
        <v>0</v>
      </c>
      <c r="K3168" s="2">
        <v>342</v>
      </c>
      <c r="L3168" s="3">
        <v>1</v>
      </c>
      <c r="M3168" s="2">
        <v>342</v>
      </c>
      <c r="N3168" s="3">
        <f t="array" ref="N3168">$D$4</f>
        <v>3.55</v>
      </c>
      <c r="O3168" s="2">
        <f t="array" ref="O3168">IF(Tabela_padrão__GM_CONTAS_PAGAR_ABERTOS[[#This Row],[SIGLA_MOEDA]]="US$",Tabela_padrão__GM_CONTAS_PAGAR_ABERTOS[[#This Row],[VALOR_DOCUM]]*$D$4,Tabela_padrão__GM_CONTAS_PAGAR_ABERTOS[[#This Row],[SALDO_CONVERTIDO]])</f>
        <v>342</v>
      </c>
      <c r="P316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8" t="s">
        <v>28</v>
      </c>
      <c r="R3168" t="s">
        <v>5498</v>
      </c>
      <c r="S3168" s="1">
        <v>42557</v>
      </c>
      <c r="T3168" t="s">
        <v>6121</v>
      </c>
      <c r="U3168" s="3">
        <v>3.3532999999999999</v>
      </c>
      <c r="V3168" s="2">
        <f>Tabela_padrão__GM_CONTAS_PAGAR_ABERTOS[[#This Row],[PTAX DESEMB]]*Tabela_padrão__GM_CONTAS_PAGAR_ABERTOS[[#This Row],[VALOR_DOCUM]]</f>
        <v>1146.8286000000001</v>
      </c>
    </row>
    <row r="3169" spans="1:22" hidden="1" x14ac:dyDescent="0.2">
      <c r="A3169" t="s">
        <v>17</v>
      </c>
      <c r="B3169" t="s">
        <v>202</v>
      </c>
      <c r="C3169" s="1">
        <v>42545</v>
      </c>
      <c r="D3169" t="s">
        <v>5496</v>
      </c>
      <c r="E3169">
        <v>13115026</v>
      </c>
      <c r="F3169" t="s">
        <v>6120</v>
      </c>
      <c r="G3169" s="4">
        <v>42604</v>
      </c>
      <c r="H3169" t="s">
        <v>21</v>
      </c>
      <c r="I3169" s="2">
        <v>342</v>
      </c>
      <c r="K3169" s="2">
        <v>342</v>
      </c>
      <c r="L3169" s="3">
        <v>1</v>
      </c>
      <c r="M3169" s="2">
        <v>342</v>
      </c>
      <c r="N3169" s="3">
        <f t="array" ref="N3169">$D$4</f>
        <v>3.55</v>
      </c>
      <c r="O3169" s="2">
        <f t="array" ref="O3169">IF(Tabela_padrão__GM_CONTAS_PAGAR_ABERTOS[[#This Row],[SIGLA_MOEDA]]="US$",Tabela_padrão__GM_CONTAS_PAGAR_ABERTOS[[#This Row],[VALOR_DOCUM]]*$D$4,Tabela_padrão__GM_CONTAS_PAGAR_ABERTOS[[#This Row],[SALDO_CONVERTIDO]])</f>
        <v>342</v>
      </c>
      <c r="P3169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69" t="s">
        <v>28</v>
      </c>
      <c r="R3169" t="s">
        <v>5498</v>
      </c>
      <c r="S3169" s="1">
        <v>42557</v>
      </c>
      <c r="T3169" t="s">
        <v>6122</v>
      </c>
      <c r="U3169" s="3">
        <v>3.3532999999999999</v>
      </c>
      <c r="V3169" s="2">
        <f>Tabela_padrão__GM_CONTAS_PAGAR_ABERTOS[[#This Row],[PTAX DESEMB]]*Tabela_padrão__GM_CONTAS_PAGAR_ABERTOS[[#This Row],[VALOR_DOCUM]]</f>
        <v>1146.8286000000001</v>
      </c>
    </row>
    <row r="3170" spans="1:22" hidden="1" x14ac:dyDescent="0.2">
      <c r="A3170" t="s">
        <v>17</v>
      </c>
      <c r="B3170" t="s">
        <v>202</v>
      </c>
      <c r="C3170" s="1">
        <v>42545</v>
      </c>
      <c r="D3170" t="s">
        <v>804</v>
      </c>
      <c r="E3170">
        <v>13115026</v>
      </c>
      <c r="F3170" t="s">
        <v>6123</v>
      </c>
      <c r="G3170" s="4">
        <v>42570</v>
      </c>
      <c r="H3170" t="s">
        <v>21</v>
      </c>
      <c r="I3170" s="2">
        <v>520</v>
      </c>
      <c r="J3170">
        <v>0</v>
      </c>
      <c r="K3170" s="2">
        <v>520</v>
      </c>
      <c r="L3170" s="3">
        <v>1</v>
      </c>
      <c r="M3170" s="2">
        <v>520</v>
      </c>
      <c r="N3170" s="3">
        <f t="array" ref="N3170">$D$4</f>
        <v>3.55</v>
      </c>
      <c r="O3170" s="2">
        <f t="array" ref="O3170">IF(Tabela_padrão__GM_CONTAS_PAGAR_ABERTOS[[#This Row],[SIGLA_MOEDA]]="US$",Tabela_padrão__GM_CONTAS_PAGAR_ABERTOS[[#This Row],[VALOR_DOCUM]]*$D$4,Tabela_padrão__GM_CONTAS_PAGAR_ABERTOS[[#This Row],[SALDO_CONVERTIDO]])</f>
        <v>520</v>
      </c>
      <c r="P3170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0" t="s">
        <v>28</v>
      </c>
      <c r="R3170" t="s">
        <v>6124</v>
      </c>
      <c r="S3170" s="1">
        <v>42557</v>
      </c>
      <c r="T3170" t="s">
        <v>6125</v>
      </c>
      <c r="U3170" s="3">
        <v>3.3532999999999999</v>
      </c>
      <c r="V3170" s="2">
        <f>Tabela_padrão__GM_CONTAS_PAGAR_ABERTOS[[#This Row],[PTAX DESEMB]]*Tabela_padrão__GM_CONTAS_PAGAR_ABERTOS[[#This Row],[VALOR_DOCUM]]</f>
        <v>1743.7159999999999</v>
      </c>
    </row>
    <row r="3171" spans="1:22" hidden="1" x14ac:dyDescent="0.2">
      <c r="A3171" t="s">
        <v>17</v>
      </c>
      <c r="B3171" t="s">
        <v>202</v>
      </c>
      <c r="C3171" s="1">
        <v>42545</v>
      </c>
      <c r="D3171" t="s">
        <v>417</v>
      </c>
      <c r="E3171">
        <v>13115026</v>
      </c>
      <c r="F3171" t="s">
        <v>6126</v>
      </c>
      <c r="G3171" s="4">
        <v>42583</v>
      </c>
      <c r="H3171" t="s">
        <v>21</v>
      </c>
      <c r="I3171" s="2">
        <v>1883.2</v>
      </c>
      <c r="J3171">
        <v>0</v>
      </c>
      <c r="K3171" s="2">
        <v>1883.2</v>
      </c>
      <c r="L3171" s="3">
        <v>1</v>
      </c>
      <c r="M3171" s="2">
        <v>1883.2</v>
      </c>
      <c r="N3171" s="3">
        <f t="array" ref="N3171">$D$4</f>
        <v>3.55</v>
      </c>
      <c r="O3171" s="2">
        <f t="array" ref="O3171">IF(Tabela_padrão__GM_CONTAS_PAGAR_ABERTOS[[#This Row],[SIGLA_MOEDA]]="US$",Tabela_padrão__GM_CONTAS_PAGAR_ABERTOS[[#This Row],[VALOR_DOCUM]]*$D$4,Tabela_padrão__GM_CONTAS_PAGAR_ABERTOS[[#This Row],[SALDO_CONVERTIDO]])</f>
        <v>1883.2</v>
      </c>
      <c r="P3171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1" t="s">
        <v>28</v>
      </c>
      <c r="R3171" t="s">
        <v>1565</v>
      </c>
      <c r="S3171" s="1">
        <v>42557</v>
      </c>
      <c r="T3171" t="s">
        <v>6127</v>
      </c>
      <c r="U3171" s="3">
        <v>3.3532999999999999</v>
      </c>
      <c r="V3171" s="2">
        <f>Tabela_padrão__GM_CONTAS_PAGAR_ABERTOS[[#This Row],[PTAX DESEMB]]*Tabela_padrão__GM_CONTAS_PAGAR_ABERTOS[[#This Row],[VALOR_DOCUM]]</f>
        <v>6314.9345599999997</v>
      </c>
    </row>
    <row r="3172" spans="1:22" hidden="1" x14ac:dyDescent="0.2">
      <c r="A3172" t="s">
        <v>17</v>
      </c>
      <c r="B3172" t="s">
        <v>202</v>
      </c>
      <c r="C3172" s="1">
        <v>42545</v>
      </c>
      <c r="D3172" t="s">
        <v>1536</v>
      </c>
      <c r="E3172">
        <v>13115026</v>
      </c>
      <c r="F3172" t="s">
        <v>5501</v>
      </c>
      <c r="G3172" s="4">
        <v>42604</v>
      </c>
      <c r="H3172" t="s">
        <v>21</v>
      </c>
      <c r="I3172" s="2">
        <v>988.5</v>
      </c>
      <c r="K3172" s="2">
        <v>988.5</v>
      </c>
      <c r="L3172" s="3">
        <v>1</v>
      </c>
      <c r="M3172" s="2">
        <v>988.5</v>
      </c>
      <c r="N3172" s="3">
        <f t="array" ref="N3172">$D$4</f>
        <v>3.55</v>
      </c>
      <c r="O3172" s="2">
        <f t="array" ref="O3172">IF(Tabela_padrão__GM_CONTAS_PAGAR_ABERTOS[[#This Row],[SIGLA_MOEDA]]="US$",Tabela_padrão__GM_CONTAS_PAGAR_ABERTOS[[#This Row],[VALOR_DOCUM]]*$D$4,Tabela_padrão__GM_CONTAS_PAGAR_ABERTOS[[#This Row],[SALDO_CONVERTIDO]])</f>
        <v>988.5</v>
      </c>
      <c r="P3172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2" t="s">
        <v>28</v>
      </c>
      <c r="R3172" t="s">
        <v>5502</v>
      </c>
      <c r="S3172" s="1">
        <v>42557</v>
      </c>
      <c r="T3172" t="s">
        <v>6128</v>
      </c>
      <c r="U3172" s="3">
        <v>3.3532999999999999</v>
      </c>
      <c r="V3172" s="2">
        <f>Tabela_padrão__GM_CONTAS_PAGAR_ABERTOS[[#This Row],[PTAX DESEMB]]*Tabela_padrão__GM_CONTAS_PAGAR_ABERTOS[[#This Row],[VALOR_DOCUM]]</f>
        <v>3314.7370499999997</v>
      </c>
    </row>
    <row r="3173" spans="1:22" hidden="1" x14ac:dyDescent="0.2">
      <c r="A3173" t="s">
        <v>17</v>
      </c>
      <c r="B3173" t="s">
        <v>80</v>
      </c>
      <c r="C3173" s="1">
        <v>42548</v>
      </c>
      <c r="D3173" t="s">
        <v>1513</v>
      </c>
      <c r="E3173">
        <v>13115016</v>
      </c>
      <c r="F3173" t="s">
        <v>6129</v>
      </c>
      <c r="G3173" s="4">
        <v>42576</v>
      </c>
      <c r="H3173" t="s">
        <v>21</v>
      </c>
      <c r="I3173" s="2">
        <v>178.81</v>
      </c>
      <c r="J3173">
        <v>0</v>
      </c>
      <c r="K3173" s="2">
        <v>178.81</v>
      </c>
      <c r="L3173" s="3">
        <v>1</v>
      </c>
      <c r="M3173" s="2">
        <v>178.81</v>
      </c>
      <c r="N3173" s="3">
        <f t="array" ref="N3173">$D$4</f>
        <v>3.55</v>
      </c>
      <c r="O3173" s="2">
        <f t="array" ref="O3173">IF(Tabela_padrão__GM_CONTAS_PAGAR_ABERTOS[[#This Row],[SIGLA_MOEDA]]="US$",Tabela_padrão__GM_CONTAS_PAGAR_ABERTOS[[#This Row],[VALOR_DOCUM]]*$D$4,Tabela_padrão__GM_CONTAS_PAGAR_ABERTOS[[#This Row],[SALDO_CONVERTIDO]])</f>
        <v>178.81</v>
      </c>
      <c r="P3173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3" t="s">
        <v>28</v>
      </c>
      <c r="R3173" t="s">
        <v>6130</v>
      </c>
      <c r="S3173" s="1">
        <v>42557</v>
      </c>
      <c r="T3173" t="s">
        <v>6131</v>
      </c>
      <c r="U3173" s="3">
        <v>3.3772000000000002</v>
      </c>
      <c r="V3173" s="2">
        <f>Tabela_padrão__GM_CONTAS_PAGAR_ABERTOS[[#This Row],[PTAX DESEMB]]*Tabela_padrão__GM_CONTAS_PAGAR_ABERTOS[[#This Row],[VALOR_DOCUM]]</f>
        <v>603.87713200000007</v>
      </c>
    </row>
    <row r="3174" spans="1:22" hidden="1" x14ac:dyDescent="0.2">
      <c r="A3174" t="s">
        <v>285</v>
      </c>
      <c r="B3174" t="s">
        <v>18</v>
      </c>
      <c r="C3174" s="1">
        <v>42545</v>
      </c>
      <c r="D3174" t="s">
        <v>1086</v>
      </c>
      <c r="E3174">
        <v>13108005</v>
      </c>
      <c r="F3174" t="s">
        <v>6132</v>
      </c>
      <c r="G3174" s="4">
        <v>42545</v>
      </c>
      <c r="H3174" t="s">
        <v>21</v>
      </c>
      <c r="I3174" s="2">
        <v>56.5</v>
      </c>
      <c r="J3174">
        <v>0</v>
      </c>
      <c r="K3174" s="2">
        <v>56.5</v>
      </c>
      <c r="L3174" s="3">
        <v>1</v>
      </c>
      <c r="M3174" s="2">
        <v>56.5</v>
      </c>
      <c r="N3174" s="3">
        <f t="array" ref="N3174">$D$4</f>
        <v>3.55</v>
      </c>
      <c r="O3174" s="2">
        <f t="array" ref="O3174">IF(Tabela_padrão__GM_CONTAS_PAGAR_ABERTOS[[#This Row],[SIGLA_MOEDA]]="US$",Tabela_padrão__GM_CONTAS_PAGAR_ABERTOS[[#This Row],[VALOR_DOCUM]]*$D$4,Tabela_padrão__GM_CONTAS_PAGAR_ABERTOS[[#This Row],[SALDO_CONVERTIDO]])</f>
        <v>56.5</v>
      </c>
      <c r="P3174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4" t="s">
        <v>1088</v>
      </c>
      <c r="R3174" t="s">
        <v>6133</v>
      </c>
      <c r="S3174" s="1">
        <v>42557</v>
      </c>
      <c r="T3174" t="s">
        <v>6134</v>
      </c>
      <c r="U3174" s="3">
        <v>3.3532999999999999</v>
      </c>
      <c r="V3174" s="2">
        <f>Tabela_padrão__GM_CONTAS_PAGAR_ABERTOS[[#This Row],[PTAX DESEMB]]*Tabela_padrão__GM_CONTAS_PAGAR_ABERTOS[[#This Row],[VALOR_DOCUM]]</f>
        <v>189.46144999999999</v>
      </c>
    </row>
    <row r="3175" spans="1:22" hidden="1" x14ac:dyDescent="0.2">
      <c r="A3175" t="s">
        <v>285</v>
      </c>
      <c r="B3175" t="s">
        <v>18</v>
      </c>
      <c r="C3175" s="1">
        <v>42545</v>
      </c>
      <c r="D3175" t="s">
        <v>1086</v>
      </c>
      <c r="E3175">
        <v>13108005</v>
      </c>
      <c r="F3175" t="s">
        <v>6135</v>
      </c>
      <c r="G3175" s="4">
        <v>42548</v>
      </c>
      <c r="H3175" t="s">
        <v>21</v>
      </c>
      <c r="I3175" s="2">
        <v>3302.5</v>
      </c>
      <c r="J3175">
        <v>0</v>
      </c>
      <c r="K3175" s="2">
        <v>3302.5</v>
      </c>
      <c r="L3175" s="3">
        <v>1</v>
      </c>
      <c r="M3175" s="2">
        <v>3302.5</v>
      </c>
      <c r="N3175" s="3">
        <f t="array" ref="N3175">$D$4</f>
        <v>3.55</v>
      </c>
      <c r="O3175" s="2">
        <f t="array" ref="O3175">IF(Tabela_padrão__GM_CONTAS_PAGAR_ABERTOS[[#This Row],[SIGLA_MOEDA]]="US$",Tabela_padrão__GM_CONTAS_PAGAR_ABERTOS[[#This Row],[VALOR_DOCUM]]*$D$4,Tabela_padrão__GM_CONTAS_PAGAR_ABERTOS[[#This Row],[SALDO_CONVERTIDO]])</f>
        <v>3302.5</v>
      </c>
      <c r="P3175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5" t="s">
        <v>1088</v>
      </c>
      <c r="R3175" t="s">
        <v>6136</v>
      </c>
      <c r="S3175" s="1">
        <v>42557</v>
      </c>
      <c r="T3175" t="s">
        <v>6137</v>
      </c>
      <c r="U3175" s="3">
        <v>3.3532999999999999</v>
      </c>
      <c r="V3175" s="2">
        <f>Tabela_padrão__GM_CONTAS_PAGAR_ABERTOS[[#This Row],[PTAX DESEMB]]*Tabela_padrão__GM_CONTAS_PAGAR_ABERTOS[[#This Row],[VALOR_DOCUM]]</f>
        <v>11074.27325</v>
      </c>
    </row>
    <row r="3176" spans="1:22" hidden="1" x14ac:dyDescent="0.2">
      <c r="A3176" t="s">
        <v>285</v>
      </c>
      <c r="B3176" t="s">
        <v>18</v>
      </c>
      <c r="C3176" s="1">
        <v>42548</v>
      </c>
      <c r="D3176" t="s">
        <v>1086</v>
      </c>
      <c r="E3176">
        <v>13108005</v>
      </c>
      <c r="F3176" t="s">
        <v>6138</v>
      </c>
      <c r="G3176" s="4">
        <v>42548</v>
      </c>
      <c r="H3176" t="s">
        <v>21</v>
      </c>
      <c r="I3176" s="2">
        <v>5502.49</v>
      </c>
      <c r="J3176">
        <v>0</v>
      </c>
      <c r="K3176" s="2">
        <v>5502.49</v>
      </c>
      <c r="L3176" s="3">
        <v>1</v>
      </c>
      <c r="M3176" s="2">
        <v>5502.49</v>
      </c>
      <c r="N3176" s="3">
        <f t="array" ref="N3176">$D$4</f>
        <v>3.55</v>
      </c>
      <c r="O3176" s="2">
        <f t="array" ref="O3176">IF(Tabela_padrão__GM_CONTAS_PAGAR_ABERTOS[[#This Row],[SIGLA_MOEDA]]="US$",Tabela_padrão__GM_CONTAS_PAGAR_ABERTOS[[#This Row],[VALOR_DOCUM]]*$D$4,Tabela_padrão__GM_CONTAS_PAGAR_ABERTOS[[#This Row],[SALDO_CONVERTIDO]])</f>
        <v>5502.49</v>
      </c>
      <c r="P3176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6" t="s">
        <v>1088</v>
      </c>
      <c r="R3176" t="s">
        <v>6139</v>
      </c>
      <c r="S3176" s="1">
        <v>42557</v>
      </c>
      <c r="T3176" t="s">
        <v>6140</v>
      </c>
      <c r="U3176" s="3">
        <v>3.3772000000000002</v>
      </c>
      <c r="V3176" s="2">
        <f>Tabela_padrão__GM_CONTAS_PAGAR_ABERTOS[[#This Row],[PTAX DESEMB]]*Tabela_padrão__GM_CONTAS_PAGAR_ABERTOS[[#This Row],[VALOR_DOCUM]]</f>
        <v>18583.009227999999</v>
      </c>
    </row>
    <row r="3177" spans="1:22" hidden="1" x14ac:dyDescent="0.2">
      <c r="A3177" t="s">
        <v>285</v>
      </c>
      <c r="B3177" t="s">
        <v>18</v>
      </c>
      <c r="C3177" s="1">
        <v>42545</v>
      </c>
      <c r="D3177" t="s">
        <v>1086</v>
      </c>
      <c r="E3177">
        <v>13108005</v>
      </c>
      <c r="F3177" t="s">
        <v>6141</v>
      </c>
      <c r="G3177" s="4">
        <v>42548</v>
      </c>
      <c r="H3177" t="s">
        <v>21</v>
      </c>
      <c r="I3177" s="2">
        <v>247.78</v>
      </c>
      <c r="J3177">
        <v>0</v>
      </c>
      <c r="K3177" s="2">
        <v>247.78</v>
      </c>
      <c r="L3177" s="3">
        <v>1</v>
      </c>
      <c r="M3177" s="2">
        <v>247.78</v>
      </c>
      <c r="N3177" s="3">
        <f t="array" ref="N3177">$D$4</f>
        <v>3.55</v>
      </c>
      <c r="O3177" s="2">
        <f t="array" ref="O3177">IF(Tabela_padrão__GM_CONTAS_PAGAR_ABERTOS[[#This Row],[SIGLA_MOEDA]]="US$",Tabela_padrão__GM_CONTAS_PAGAR_ABERTOS[[#This Row],[VALOR_DOCUM]]*$D$4,Tabela_padrão__GM_CONTAS_PAGAR_ABERTOS[[#This Row],[SALDO_CONVERTIDO]])</f>
        <v>247.78</v>
      </c>
      <c r="P3177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7" t="s">
        <v>1088</v>
      </c>
      <c r="R3177" t="s">
        <v>6142</v>
      </c>
      <c r="S3177" s="1">
        <v>42557</v>
      </c>
      <c r="T3177" t="s">
        <v>6143</v>
      </c>
      <c r="U3177" s="3">
        <v>3.3532999999999999</v>
      </c>
      <c r="V3177" s="2">
        <f>Tabela_padrão__GM_CONTAS_PAGAR_ABERTOS[[#This Row],[PTAX DESEMB]]*Tabela_padrão__GM_CONTAS_PAGAR_ABERTOS[[#This Row],[VALOR_DOCUM]]</f>
        <v>830.880674</v>
      </c>
    </row>
    <row r="3178" spans="1:22" hidden="1" x14ac:dyDescent="0.2">
      <c r="A3178" t="s">
        <v>17</v>
      </c>
      <c r="B3178" t="s">
        <v>160</v>
      </c>
      <c r="C3178" s="1">
        <v>42549</v>
      </c>
      <c r="D3178" t="s">
        <v>746</v>
      </c>
      <c r="E3178">
        <v>13115006</v>
      </c>
      <c r="F3178" t="s">
        <v>6144</v>
      </c>
      <c r="G3178" s="4">
        <v>42569</v>
      </c>
      <c r="H3178" t="s">
        <v>21</v>
      </c>
      <c r="I3178" s="2">
        <v>20.92</v>
      </c>
      <c r="J3178">
        <v>0</v>
      </c>
      <c r="K3178" s="2">
        <v>20.92</v>
      </c>
      <c r="L3178" s="3">
        <v>1</v>
      </c>
      <c r="M3178" s="2">
        <v>20.92</v>
      </c>
      <c r="N3178" s="3">
        <f t="array" ref="N3178">$D$4</f>
        <v>3.55</v>
      </c>
      <c r="O3178" s="2">
        <f t="array" ref="O3178">IF(Tabela_padrão__GM_CONTAS_PAGAR_ABERTOS[[#This Row],[SIGLA_MOEDA]]="US$",Tabela_padrão__GM_CONTAS_PAGAR_ABERTOS[[#This Row],[VALOR_DOCUM]]*$D$4,Tabela_padrão__GM_CONTAS_PAGAR_ABERTOS[[#This Row],[SALDO_CONVERTIDO]])</f>
        <v>20.92</v>
      </c>
      <c r="P3178" s="5">
        <f>(Tabela_padrão__GM_CONTAS_PAGAR_ABERTOS[[#This Row],[Saldo Projetado]]-Tabela_padrão__GM_CONTAS_PAGAR_ABERTOS[[#This Row],[SALDO_CONVERTIDO]])/Tabela_padrão__GM_CONTAS_PAGAR_ABERTOS[[#This Row],[Saldo Projetado]]</f>
        <v>0</v>
      </c>
      <c r="Q3178" t="s">
        <v>28</v>
      </c>
      <c r="R3178" t="s">
        <v>6145</v>
      </c>
      <c r="S3178" s="1">
        <v>42557</v>
      </c>
      <c r="T3178" t="s">
        <v>6146</v>
      </c>
      <c r="U3178" s="3">
        <v>3.3934000000000002</v>
      </c>
      <c r="V3178" s="2">
        <f>Tabela_padrão__GM_CONTAS_PAGAR_ABERTOS[[#This Row],[PTAX DESEMB]]*Tabela_padrão__GM_CONTAS_PAGAR_ABERTOS[[#This Row],[VALOR_DOCUM]]</f>
        <v>70.989928000000006</v>
      </c>
    </row>
  </sheetData>
  <mergeCells count="12">
    <mergeCell ref="R2:T2"/>
    <mergeCell ref="R4:S4"/>
    <mergeCell ref="R5:S5"/>
    <mergeCell ref="R6:S6"/>
    <mergeCell ref="H4:I4"/>
    <mergeCell ref="H5:I5"/>
    <mergeCell ref="H6:I6"/>
    <mergeCell ref="H2:L2"/>
    <mergeCell ref="N4:O4"/>
    <mergeCell ref="N5:O5"/>
    <mergeCell ref="N6:O6"/>
    <mergeCell ref="N2:P2"/>
  </mergeCells>
  <pageMargins left="0.511811024" right="0.511811024" top="0.78740157499999996" bottom="0.78740157499999996" header="0.31496062000000002" footer="0.31496062000000002"/>
  <pageSetup paperSize="9" scale="55" fitToHeight="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3"/>
  <sheetViews>
    <sheetView workbookViewId="0"/>
  </sheetViews>
  <sheetFormatPr defaultRowHeight="12.75" x14ac:dyDescent="0.2"/>
  <cols>
    <col min="1" max="1" width="17.140625" bestFit="1" customWidth="1"/>
    <col min="2" max="2" width="15.42578125" bestFit="1" customWidth="1"/>
    <col min="3" max="3" width="8.7109375" bestFit="1" customWidth="1"/>
  </cols>
  <sheetData>
    <row r="1" spans="1:3" x14ac:dyDescent="0.2">
      <c r="A1" t="s">
        <v>6147</v>
      </c>
      <c r="B1" t="s">
        <v>6148</v>
      </c>
      <c r="C1" t="s">
        <v>16</v>
      </c>
    </row>
    <row r="2" spans="1:3" x14ac:dyDescent="0.2">
      <c r="A2" t="s">
        <v>6149</v>
      </c>
      <c r="B2" s="1">
        <v>39543</v>
      </c>
      <c r="C2">
        <v>1</v>
      </c>
    </row>
    <row r="3" spans="1:3" x14ac:dyDescent="0.2">
      <c r="A3" t="s">
        <v>6149</v>
      </c>
      <c r="B3" s="1">
        <v>39544</v>
      </c>
      <c r="C3">
        <v>1</v>
      </c>
    </row>
    <row r="4" spans="1:3" x14ac:dyDescent="0.2">
      <c r="A4" t="s">
        <v>6149</v>
      </c>
      <c r="B4" s="1">
        <v>39545</v>
      </c>
      <c r="C4">
        <v>1</v>
      </c>
    </row>
    <row r="5" spans="1:3" x14ac:dyDescent="0.2">
      <c r="A5" t="s">
        <v>6149</v>
      </c>
      <c r="B5" s="1">
        <v>39546</v>
      </c>
      <c r="C5">
        <v>1</v>
      </c>
    </row>
    <row r="6" spans="1:3" x14ac:dyDescent="0.2">
      <c r="A6" t="s">
        <v>6149</v>
      </c>
      <c r="B6" s="1">
        <v>39547</v>
      </c>
      <c r="C6">
        <v>1</v>
      </c>
    </row>
    <row r="7" spans="1:3" x14ac:dyDescent="0.2">
      <c r="A7" t="s">
        <v>6149</v>
      </c>
      <c r="B7" s="1">
        <v>39548</v>
      </c>
      <c r="C7">
        <v>1</v>
      </c>
    </row>
    <row r="8" spans="1:3" x14ac:dyDescent="0.2">
      <c r="A8" t="s">
        <v>6149</v>
      </c>
      <c r="B8" s="1">
        <v>39549</v>
      </c>
      <c r="C8">
        <v>1</v>
      </c>
    </row>
    <row r="9" spans="1:3" x14ac:dyDescent="0.2">
      <c r="A9" t="s">
        <v>6149</v>
      </c>
      <c r="B9" s="1">
        <v>39550</v>
      </c>
      <c r="C9">
        <v>1</v>
      </c>
    </row>
    <row r="10" spans="1:3" x14ac:dyDescent="0.2">
      <c r="A10" t="s">
        <v>6149</v>
      </c>
      <c r="B10" s="1">
        <v>39551</v>
      </c>
      <c r="C10">
        <v>1</v>
      </c>
    </row>
    <row r="11" spans="1:3" x14ac:dyDescent="0.2">
      <c r="A11" t="s">
        <v>6149</v>
      </c>
      <c r="B11" s="1">
        <v>39552</v>
      </c>
      <c r="C11">
        <v>1</v>
      </c>
    </row>
    <row r="12" spans="1:3" x14ac:dyDescent="0.2">
      <c r="A12" t="s">
        <v>6149</v>
      </c>
      <c r="B12" s="1">
        <v>39553</v>
      </c>
      <c r="C12">
        <v>1</v>
      </c>
    </row>
    <row r="13" spans="1:3" x14ac:dyDescent="0.2">
      <c r="A13" t="s">
        <v>6149</v>
      </c>
      <c r="B13" s="1">
        <v>39554</v>
      </c>
      <c r="C13">
        <v>1</v>
      </c>
    </row>
    <row r="14" spans="1:3" x14ac:dyDescent="0.2">
      <c r="A14" t="s">
        <v>6149</v>
      </c>
      <c r="B14" s="1">
        <v>39555</v>
      </c>
      <c r="C14">
        <v>1</v>
      </c>
    </row>
    <row r="15" spans="1:3" x14ac:dyDescent="0.2">
      <c r="A15" t="s">
        <v>6149</v>
      </c>
      <c r="B15" s="1">
        <v>39556</v>
      </c>
      <c r="C15">
        <v>1</v>
      </c>
    </row>
    <row r="16" spans="1:3" x14ac:dyDescent="0.2">
      <c r="A16" t="s">
        <v>6149</v>
      </c>
      <c r="B16" s="1">
        <v>39557</v>
      </c>
      <c r="C16">
        <v>1</v>
      </c>
    </row>
    <row r="17" spans="1:3" x14ac:dyDescent="0.2">
      <c r="A17" t="s">
        <v>6149</v>
      </c>
      <c r="B17" s="1">
        <v>39558</v>
      </c>
      <c r="C17">
        <v>1</v>
      </c>
    </row>
    <row r="18" spans="1:3" x14ac:dyDescent="0.2">
      <c r="A18" t="s">
        <v>6149</v>
      </c>
      <c r="B18" s="1">
        <v>39559</v>
      </c>
      <c r="C18">
        <v>1</v>
      </c>
    </row>
    <row r="19" spans="1:3" x14ac:dyDescent="0.2">
      <c r="A19" t="s">
        <v>6149</v>
      </c>
      <c r="B19" s="1">
        <v>39560</v>
      </c>
      <c r="C19">
        <v>1</v>
      </c>
    </row>
    <row r="20" spans="1:3" x14ac:dyDescent="0.2">
      <c r="A20" t="s">
        <v>6149</v>
      </c>
      <c r="B20" s="1">
        <v>39561</v>
      </c>
      <c r="C20">
        <v>1</v>
      </c>
    </row>
    <row r="21" spans="1:3" x14ac:dyDescent="0.2">
      <c r="A21" t="s">
        <v>6149</v>
      </c>
      <c r="B21" s="1">
        <v>39562</v>
      </c>
      <c r="C21">
        <v>1</v>
      </c>
    </row>
    <row r="22" spans="1:3" x14ac:dyDescent="0.2">
      <c r="A22" t="s">
        <v>6149</v>
      </c>
      <c r="B22" s="1">
        <v>39563</v>
      </c>
      <c r="C22">
        <v>1</v>
      </c>
    </row>
    <row r="23" spans="1:3" x14ac:dyDescent="0.2">
      <c r="A23" t="s">
        <v>6149</v>
      </c>
      <c r="B23" s="1">
        <v>39564</v>
      </c>
      <c r="C23">
        <v>1</v>
      </c>
    </row>
    <row r="24" spans="1:3" x14ac:dyDescent="0.2">
      <c r="A24" t="s">
        <v>6149</v>
      </c>
      <c r="B24" s="1">
        <v>39565</v>
      </c>
      <c r="C24">
        <v>1</v>
      </c>
    </row>
    <row r="25" spans="1:3" x14ac:dyDescent="0.2">
      <c r="A25" t="s">
        <v>6149</v>
      </c>
      <c r="B25" s="1">
        <v>39566</v>
      </c>
      <c r="C25">
        <v>1</v>
      </c>
    </row>
    <row r="26" spans="1:3" x14ac:dyDescent="0.2">
      <c r="A26" t="s">
        <v>6149</v>
      </c>
      <c r="B26" s="1">
        <v>39567</v>
      </c>
      <c r="C26">
        <v>1</v>
      </c>
    </row>
    <row r="27" spans="1:3" x14ac:dyDescent="0.2">
      <c r="A27" t="s">
        <v>6149</v>
      </c>
      <c r="B27" s="1">
        <v>39568</v>
      </c>
      <c r="C27">
        <v>1</v>
      </c>
    </row>
    <row r="28" spans="1:3" x14ac:dyDescent="0.2">
      <c r="A28" t="s">
        <v>6149</v>
      </c>
      <c r="B28" s="1">
        <v>39569</v>
      </c>
      <c r="C28">
        <v>1</v>
      </c>
    </row>
    <row r="29" spans="1:3" x14ac:dyDescent="0.2">
      <c r="A29" t="s">
        <v>6149</v>
      </c>
      <c r="B29" s="1">
        <v>39570</v>
      </c>
      <c r="C29">
        <v>1</v>
      </c>
    </row>
    <row r="30" spans="1:3" x14ac:dyDescent="0.2">
      <c r="A30" t="s">
        <v>6149</v>
      </c>
      <c r="B30" s="1">
        <v>39571</v>
      </c>
      <c r="C30">
        <v>1</v>
      </c>
    </row>
    <row r="31" spans="1:3" x14ac:dyDescent="0.2">
      <c r="A31" t="s">
        <v>6149</v>
      </c>
      <c r="B31" s="1">
        <v>39572</v>
      </c>
      <c r="C31">
        <v>1</v>
      </c>
    </row>
    <row r="32" spans="1:3" x14ac:dyDescent="0.2">
      <c r="A32" t="s">
        <v>6149</v>
      </c>
      <c r="B32" s="1">
        <v>39573</v>
      </c>
      <c r="C32">
        <v>1</v>
      </c>
    </row>
    <row r="33" spans="1:3" x14ac:dyDescent="0.2">
      <c r="A33" t="s">
        <v>6149</v>
      </c>
      <c r="B33" s="1">
        <v>39574</v>
      </c>
      <c r="C33">
        <v>1</v>
      </c>
    </row>
    <row r="34" spans="1:3" x14ac:dyDescent="0.2">
      <c r="A34" t="s">
        <v>6149</v>
      </c>
      <c r="B34" s="1">
        <v>39575</v>
      </c>
      <c r="C34">
        <v>1</v>
      </c>
    </row>
    <row r="35" spans="1:3" x14ac:dyDescent="0.2">
      <c r="A35" t="s">
        <v>6149</v>
      </c>
      <c r="B35" s="1">
        <v>39576</v>
      </c>
      <c r="C35">
        <v>1</v>
      </c>
    </row>
    <row r="36" spans="1:3" x14ac:dyDescent="0.2">
      <c r="A36" t="s">
        <v>6149</v>
      </c>
      <c r="B36" s="1">
        <v>39577</v>
      </c>
      <c r="C36">
        <v>1</v>
      </c>
    </row>
    <row r="37" spans="1:3" x14ac:dyDescent="0.2">
      <c r="A37" t="s">
        <v>6149</v>
      </c>
      <c r="B37" s="1">
        <v>39578</v>
      </c>
      <c r="C37">
        <v>1</v>
      </c>
    </row>
    <row r="38" spans="1:3" x14ac:dyDescent="0.2">
      <c r="A38" t="s">
        <v>6149</v>
      </c>
      <c r="B38" s="1">
        <v>39579</v>
      </c>
      <c r="C38">
        <v>1</v>
      </c>
    </row>
    <row r="39" spans="1:3" x14ac:dyDescent="0.2">
      <c r="A39" t="s">
        <v>6149</v>
      </c>
      <c r="B39" s="1">
        <v>39580</v>
      </c>
      <c r="C39">
        <v>1</v>
      </c>
    </row>
    <row r="40" spans="1:3" x14ac:dyDescent="0.2">
      <c r="A40" t="s">
        <v>6149</v>
      </c>
      <c r="B40" s="1">
        <v>39581</v>
      </c>
      <c r="C40">
        <v>1</v>
      </c>
    </row>
    <row r="41" spans="1:3" x14ac:dyDescent="0.2">
      <c r="A41" t="s">
        <v>6149</v>
      </c>
      <c r="B41" s="1">
        <v>39582</v>
      </c>
      <c r="C41">
        <v>1</v>
      </c>
    </row>
    <row r="42" spans="1:3" x14ac:dyDescent="0.2">
      <c r="A42" t="s">
        <v>6149</v>
      </c>
      <c r="B42" s="1">
        <v>39583</v>
      </c>
      <c r="C42">
        <v>1</v>
      </c>
    </row>
    <row r="43" spans="1:3" x14ac:dyDescent="0.2">
      <c r="A43" t="s">
        <v>6149</v>
      </c>
      <c r="B43" s="1">
        <v>39584</v>
      </c>
      <c r="C43">
        <v>1</v>
      </c>
    </row>
    <row r="44" spans="1:3" x14ac:dyDescent="0.2">
      <c r="A44" t="s">
        <v>6149</v>
      </c>
      <c r="B44" s="1">
        <v>39585</v>
      </c>
      <c r="C44">
        <v>1</v>
      </c>
    </row>
    <row r="45" spans="1:3" x14ac:dyDescent="0.2">
      <c r="A45" t="s">
        <v>6149</v>
      </c>
      <c r="B45" s="1">
        <v>39586</v>
      </c>
      <c r="C45">
        <v>1</v>
      </c>
    </row>
    <row r="46" spans="1:3" x14ac:dyDescent="0.2">
      <c r="A46" t="s">
        <v>6149</v>
      </c>
      <c r="B46" s="1">
        <v>39587</v>
      </c>
      <c r="C46">
        <v>1</v>
      </c>
    </row>
    <row r="47" spans="1:3" x14ac:dyDescent="0.2">
      <c r="A47" t="s">
        <v>6149</v>
      </c>
      <c r="B47" s="1">
        <v>39588</v>
      </c>
      <c r="C47">
        <v>1</v>
      </c>
    </row>
    <row r="48" spans="1:3" x14ac:dyDescent="0.2">
      <c r="A48" t="s">
        <v>6149</v>
      </c>
      <c r="B48" s="1">
        <v>39589</v>
      </c>
      <c r="C48">
        <v>1</v>
      </c>
    </row>
    <row r="49" spans="1:3" x14ac:dyDescent="0.2">
      <c r="A49" t="s">
        <v>6149</v>
      </c>
      <c r="B49" s="1">
        <v>39590</v>
      </c>
      <c r="C49">
        <v>1</v>
      </c>
    </row>
    <row r="50" spans="1:3" x14ac:dyDescent="0.2">
      <c r="A50" t="s">
        <v>6149</v>
      </c>
      <c r="B50" s="1">
        <v>39591</v>
      </c>
      <c r="C50">
        <v>1</v>
      </c>
    </row>
    <row r="51" spans="1:3" x14ac:dyDescent="0.2">
      <c r="A51" t="s">
        <v>6149</v>
      </c>
      <c r="B51" s="1">
        <v>39592</v>
      </c>
      <c r="C51">
        <v>1</v>
      </c>
    </row>
    <row r="52" spans="1:3" x14ac:dyDescent="0.2">
      <c r="A52" t="s">
        <v>6149</v>
      </c>
      <c r="B52" s="1">
        <v>39593</v>
      </c>
      <c r="C52">
        <v>1</v>
      </c>
    </row>
    <row r="53" spans="1:3" x14ac:dyDescent="0.2">
      <c r="A53" t="s">
        <v>6149</v>
      </c>
      <c r="B53" s="1">
        <v>39594</v>
      </c>
      <c r="C53">
        <v>1</v>
      </c>
    </row>
    <row r="54" spans="1:3" x14ac:dyDescent="0.2">
      <c r="A54" t="s">
        <v>6149</v>
      </c>
      <c r="B54" s="1">
        <v>39595</v>
      </c>
      <c r="C54">
        <v>1</v>
      </c>
    </row>
    <row r="55" spans="1:3" x14ac:dyDescent="0.2">
      <c r="A55" t="s">
        <v>6149</v>
      </c>
      <c r="B55" s="1">
        <v>39596</v>
      </c>
      <c r="C55">
        <v>1</v>
      </c>
    </row>
    <row r="56" spans="1:3" x14ac:dyDescent="0.2">
      <c r="A56" t="s">
        <v>6149</v>
      </c>
      <c r="B56" s="1">
        <v>39597</v>
      </c>
      <c r="C56">
        <v>1</v>
      </c>
    </row>
    <row r="57" spans="1:3" x14ac:dyDescent="0.2">
      <c r="A57" t="s">
        <v>6149</v>
      </c>
      <c r="B57" s="1">
        <v>39598</v>
      </c>
      <c r="C57">
        <v>1</v>
      </c>
    </row>
    <row r="58" spans="1:3" x14ac:dyDescent="0.2">
      <c r="A58" t="s">
        <v>6149</v>
      </c>
      <c r="B58" s="1">
        <v>39599</v>
      </c>
      <c r="C58">
        <v>1</v>
      </c>
    </row>
    <row r="59" spans="1:3" x14ac:dyDescent="0.2">
      <c r="A59" t="s">
        <v>6149</v>
      </c>
      <c r="B59" s="1">
        <v>39600</v>
      </c>
      <c r="C59">
        <v>1</v>
      </c>
    </row>
    <row r="60" spans="1:3" x14ac:dyDescent="0.2">
      <c r="A60" t="s">
        <v>6149</v>
      </c>
      <c r="B60" s="1">
        <v>39601</v>
      </c>
      <c r="C60">
        <v>1</v>
      </c>
    </row>
    <row r="61" spans="1:3" x14ac:dyDescent="0.2">
      <c r="A61" t="s">
        <v>6149</v>
      </c>
      <c r="B61" s="1">
        <v>39602</v>
      </c>
      <c r="C61">
        <v>1</v>
      </c>
    </row>
    <row r="62" spans="1:3" x14ac:dyDescent="0.2">
      <c r="A62" t="s">
        <v>6149</v>
      </c>
      <c r="B62" s="1">
        <v>39603</v>
      </c>
      <c r="C62">
        <v>1</v>
      </c>
    </row>
    <row r="63" spans="1:3" x14ac:dyDescent="0.2">
      <c r="A63" t="s">
        <v>6149</v>
      </c>
      <c r="B63" s="1">
        <v>39604</v>
      </c>
      <c r="C63">
        <v>1</v>
      </c>
    </row>
    <row r="64" spans="1:3" x14ac:dyDescent="0.2">
      <c r="A64" t="s">
        <v>6149</v>
      </c>
      <c r="B64" s="1">
        <v>39605</v>
      </c>
      <c r="C64">
        <v>1</v>
      </c>
    </row>
    <row r="65" spans="1:3" x14ac:dyDescent="0.2">
      <c r="A65" t="s">
        <v>6149</v>
      </c>
      <c r="B65" s="1">
        <v>39606</v>
      </c>
      <c r="C65">
        <v>1</v>
      </c>
    </row>
    <row r="66" spans="1:3" x14ac:dyDescent="0.2">
      <c r="A66" t="s">
        <v>6149</v>
      </c>
      <c r="B66" s="1">
        <v>39607</v>
      </c>
      <c r="C66">
        <v>1</v>
      </c>
    </row>
    <row r="67" spans="1:3" x14ac:dyDescent="0.2">
      <c r="A67" t="s">
        <v>6149</v>
      </c>
      <c r="B67" s="1">
        <v>39608</v>
      </c>
      <c r="C67">
        <v>1</v>
      </c>
    </row>
    <row r="68" spans="1:3" x14ac:dyDescent="0.2">
      <c r="A68" t="s">
        <v>6149</v>
      </c>
      <c r="B68" s="1">
        <v>39609</v>
      </c>
      <c r="C68">
        <v>1</v>
      </c>
    </row>
    <row r="69" spans="1:3" x14ac:dyDescent="0.2">
      <c r="A69" t="s">
        <v>6149</v>
      </c>
      <c r="B69" s="1">
        <v>39610</v>
      </c>
      <c r="C69">
        <v>1</v>
      </c>
    </row>
    <row r="70" spans="1:3" x14ac:dyDescent="0.2">
      <c r="A70" t="s">
        <v>6149</v>
      </c>
      <c r="B70" s="1">
        <v>39611</v>
      </c>
      <c r="C70">
        <v>1</v>
      </c>
    </row>
    <row r="71" spans="1:3" x14ac:dyDescent="0.2">
      <c r="A71" t="s">
        <v>6149</v>
      </c>
      <c r="B71" s="1">
        <v>39612</v>
      </c>
      <c r="C71">
        <v>1</v>
      </c>
    </row>
    <row r="72" spans="1:3" x14ac:dyDescent="0.2">
      <c r="A72" t="s">
        <v>6149</v>
      </c>
      <c r="B72" s="1">
        <v>39613</v>
      </c>
      <c r="C72">
        <v>1</v>
      </c>
    </row>
    <row r="73" spans="1:3" x14ac:dyDescent="0.2">
      <c r="A73" t="s">
        <v>6149</v>
      </c>
      <c r="B73" s="1">
        <v>39614</v>
      </c>
      <c r="C73">
        <v>1</v>
      </c>
    </row>
    <row r="74" spans="1:3" x14ac:dyDescent="0.2">
      <c r="A74" t="s">
        <v>6149</v>
      </c>
      <c r="B74" s="1">
        <v>39615</v>
      </c>
      <c r="C74">
        <v>1</v>
      </c>
    </row>
    <row r="75" spans="1:3" x14ac:dyDescent="0.2">
      <c r="A75" t="s">
        <v>6149</v>
      </c>
      <c r="B75" s="1">
        <v>39616</v>
      </c>
      <c r="C75">
        <v>1</v>
      </c>
    </row>
    <row r="76" spans="1:3" x14ac:dyDescent="0.2">
      <c r="A76" t="s">
        <v>6149</v>
      </c>
      <c r="B76" s="1">
        <v>39617</v>
      </c>
      <c r="C76">
        <v>1</v>
      </c>
    </row>
    <row r="77" spans="1:3" x14ac:dyDescent="0.2">
      <c r="A77" t="s">
        <v>6149</v>
      </c>
      <c r="B77" s="1">
        <v>39618</v>
      </c>
      <c r="C77">
        <v>1</v>
      </c>
    </row>
    <row r="78" spans="1:3" x14ac:dyDescent="0.2">
      <c r="A78" t="s">
        <v>6149</v>
      </c>
      <c r="B78" s="1">
        <v>39619</v>
      </c>
      <c r="C78">
        <v>1</v>
      </c>
    </row>
    <row r="79" spans="1:3" x14ac:dyDescent="0.2">
      <c r="A79" t="s">
        <v>6149</v>
      </c>
      <c r="B79" s="1">
        <v>39620</v>
      </c>
      <c r="C79">
        <v>1</v>
      </c>
    </row>
    <row r="80" spans="1:3" x14ac:dyDescent="0.2">
      <c r="A80" t="s">
        <v>6149</v>
      </c>
      <c r="B80" s="1">
        <v>39621</v>
      </c>
      <c r="C80">
        <v>1</v>
      </c>
    </row>
    <row r="81" spans="1:3" x14ac:dyDescent="0.2">
      <c r="A81" t="s">
        <v>6149</v>
      </c>
      <c r="B81" s="1">
        <v>39622</v>
      </c>
      <c r="C81">
        <v>1</v>
      </c>
    </row>
    <row r="82" spans="1:3" x14ac:dyDescent="0.2">
      <c r="A82" t="s">
        <v>6149</v>
      </c>
      <c r="B82" s="1">
        <v>39623</v>
      </c>
      <c r="C82">
        <v>1</v>
      </c>
    </row>
    <row r="83" spans="1:3" x14ac:dyDescent="0.2">
      <c r="A83" t="s">
        <v>6149</v>
      </c>
      <c r="B83" s="1">
        <v>39624</v>
      </c>
      <c r="C83">
        <v>1</v>
      </c>
    </row>
    <row r="84" spans="1:3" x14ac:dyDescent="0.2">
      <c r="A84" t="s">
        <v>6149</v>
      </c>
      <c r="B84" s="1">
        <v>39625</v>
      </c>
      <c r="C84">
        <v>1</v>
      </c>
    </row>
    <row r="85" spans="1:3" x14ac:dyDescent="0.2">
      <c r="A85" t="s">
        <v>6149</v>
      </c>
      <c r="B85" s="1">
        <v>39626</v>
      </c>
      <c r="C85">
        <v>1</v>
      </c>
    </row>
    <row r="86" spans="1:3" x14ac:dyDescent="0.2">
      <c r="A86" t="s">
        <v>6149</v>
      </c>
      <c r="B86" s="1">
        <v>39627</v>
      </c>
      <c r="C86">
        <v>1</v>
      </c>
    </row>
    <row r="87" spans="1:3" x14ac:dyDescent="0.2">
      <c r="A87" t="s">
        <v>6149</v>
      </c>
      <c r="B87" s="1">
        <v>39628</v>
      </c>
      <c r="C87">
        <v>1</v>
      </c>
    </row>
    <row r="88" spans="1:3" x14ac:dyDescent="0.2">
      <c r="A88" t="s">
        <v>6149</v>
      </c>
      <c r="B88" s="1">
        <v>39629</v>
      </c>
      <c r="C88">
        <v>1</v>
      </c>
    </row>
    <row r="89" spans="1:3" x14ac:dyDescent="0.2">
      <c r="A89" t="s">
        <v>6149</v>
      </c>
      <c r="B89" s="1">
        <v>39630</v>
      </c>
      <c r="C89">
        <v>1</v>
      </c>
    </row>
    <row r="90" spans="1:3" x14ac:dyDescent="0.2">
      <c r="A90" t="s">
        <v>6149</v>
      </c>
      <c r="B90" s="1">
        <v>39631</v>
      </c>
      <c r="C90">
        <v>1</v>
      </c>
    </row>
    <row r="91" spans="1:3" x14ac:dyDescent="0.2">
      <c r="A91" t="s">
        <v>6149</v>
      </c>
      <c r="B91" s="1">
        <v>39632</v>
      </c>
      <c r="C91">
        <v>1</v>
      </c>
    </row>
    <row r="92" spans="1:3" x14ac:dyDescent="0.2">
      <c r="A92" t="s">
        <v>6149</v>
      </c>
      <c r="B92" s="1">
        <v>39633</v>
      </c>
      <c r="C92">
        <v>1</v>
      </c>
    </row>
    <row r="93" spans="1:3" x14ac:dyDescent="0.2">
      <c r="A93" t="s">
        <v>6149</v>
      </c>
      <c r="B93" s="1">
        <v>39634</v>
      </c>
      <c r="C93">
        <v>1</v>
      </c>
    </row>
    <row r="94" spans="1:3" x14ac:dyDescent="0.2">
      <c r="A94" t="s">
        <v>6149</v>
      </c>
      <c r="B94" s="1">
        <v>39635</v>
      </c>
      <c r="C94">
        <v>1</v>
      </c>
    </row>
    <row r="95" spans="1:3" x14ac:dyDescent="0.2">
      <c r="A95" t="s">
        <v>6149</v>
      </c>
      <c r="B95" s="1">
        <v>39636</v>
      </c>
      <c r="C95">
        <v>1</v>
      </c>
    </row>
    <row r="96" spans="1:3" x14ac:dyDescent="0.2">
      <c r="A96" t="s">
        <v>6149</v>
      </c>
      <c r="B96" s="1">
        <v>39637</v>
      </c>
      <c r="C96">
        <v>1</v>
      </c>
    </row>
    <row r="97" spans="1:3" x14ac:dyDescent="0.2">
      <c r="A97" t="s">
        <v>6149</v>
      </c>
      <c r="B97" s="1">
        <v>39638</v>
      </c>
      <c r="C97">
        <v>1</v>
      </c>
    </row>
    <row r="98" spans="1:3" x14ac:dyDescent="0.2">
      <c r="A98" t="s">
        <v>6149</v>
      </c>
      <c r="B98" s="1">
        <v>39639</v>
      </c>
      <c r="C98">
        <v>1</v>
      </c>
    </row>
    <row r="99" spans="1:3" x14ac:dyDescent="0.2">
      <c r="A99" t="s">
        <v>6149</v>
      </c>
      <c r="B99" s="1">
        <v>39640</v>
      </c>
      <c r="C99">
        <v>1</v>
      </c>
    </row>
    <row r="100" spans="1:3" x14ac:dyDescent="0.2">
      <c r="A100" t="s">
        <v>6149</v>
      </c>
      <c r="B100" s="1">
        <v>39641</v>
      </c>
      <c r="C100">
        <v>1</v>
      </c>
    </row>
    <row r="101" spans="1:3" x14ac:dyDescent="0.2">
      <c r="A101" t="s">
        <v>6149</v>
      </c>
      <c r="B101" s="1">
        <v>39642</v>
      </c>
      <c r="C101">
        <v>1</v>
      </c>
    </row>
    <row r="102" spans="1:3" x14ac:dyDescent="0.2">
      <c r="A102" t="s">
        <v>6149</v>
      </c>
      <c r="B102" s="1">
        <v>39643</v>
      </c>
      <c r="C102">
        <v>1</v>
      </c>
    </row>
    <row r="103" spans="1:3" x14ac:dyDescent="0.2">
      <c r="A103" t="s">
        <v>6149</v>
      </c>
      <c r="B103" s="1">
        <v>39644</v>
      </c>
      <c r="C103">
        <v>1</v>
      </c>
    </row>
    <row r="104" spans="1:3" x14ac:dyDescent="0.2">
      <c r="A104" t="s">
        <v>6149</v>
      </c>
      <c r="B104" s="1">
        <v>39645</v>
      </c>
      <c r="C104">
        <v>1</v>
      </c>
    </row>
    <row r="105" spans="1:3" x14ac:dyDescent="0.2">
      <c r="A105" t="s">
        <v>6149</v>
      </c>
      <c r="B105" s="1">
        <v>39646</v>
      </c>
      <c r="C105">
        <v>1</v>
      </c>
    </row>
    <row r="106" spans="1:3" x14ac:dyDescent="0.2">
      <c r="A106" t="s">
        <v>6149</v>
      </c>
      <c r="B106" s="1">
        <v>39647</v>
      </c>
      <c r="C106">
        <v>1</v>
      </c>
    </row>
    <row r="107" spans="1:3" x14ac:dyDescent="0.2">
      <c r="A107" t="s">
        <v>6149</v>
      </c>
      <c r="B107" s="1">
        <v>39648</v>
      </c>
      <c r="C107">
        <v>1</v>
      </c>
    </row>
    <row r="108" spans="1:3" x14ac:dyDescent="0.2">
      <c r="A108" t="s">
        <v>6149</v>
      </c>
      <c r="B108" s="1">
        <v>39649</v>
      </c>
      <c r="C108">
        <v>1</v>
      </c>
    </row>
    <row r="109" spans="1:3" x14ac:dyDescent="0.2">
      <c r="A109" t="s">
        <v>6149</v>
      </c>
      <c r="B109" s="1">
        <v>39650</v>
      </c>
      <c r="C109">
        <v>1</v>
      </c>
    </row>
    <row r="110" spans="1:3" x14ac:dyDescent="0.2">
      <c r="A110" t="s">
        <v>6149</v>
      </c>
      <c r="B110" s="1">
        <v>39651</v>
      </c>
      <c r="C110">
        <v>1</v>
      </c>
    </row>
    <row r="111" spans="1:3" x14ac:dyDescent="0.2">
      <c r="A111" t="s">
        <v>6149</v>
      </c>
      <c r="B111" s="1">
        <v>39652</v>
      </c>
      <c r="C111">
        <v>1</v>
      </c>
    </row>
    <row r="112" spans="1:3" x14ac:dyDescent="0.2">
      <c r="A112" t="s">
        <v>6149</v>
      </c>
      <c r="B112" s="1">
        <v>39653</v>
      </c>
      <c r="C112">
        <v>1</v>
      </c>
    </row>
    <row r="113" spans="1:3" x14ac:dyDescent="0.2">
      <c r="A113" t="s">
        <v>6149</v>
      </c>
      <c r="B113" s="1">
        <v>39654</v>
      </c>
      <c r="C113">
        <v>1</v>
      </c>
    </row>
    <row r="114" spans="1:3" x14ac:dyDescent="0.2">
      <c r="A114" t="s">
        <v>6149</v>
      </c>
      <c r="B114" s="1">
        <v>39655</v>
      </c>
      <c r="C114">
        <v>1</v>
      </c>
    </row>
    <row r="115" spans="1:3" x14ac:dyDescent="0.2">
      <c r="A115" t="s">
        <v>6149</v>
      </c>
      <c r="B115" s="1">
        <v>39656</v>
      </c>
      <c r="C115">
        <v>1</v>
      </c>
    </row>
    <row r="116" spans="1:3" x14ac:dyDescent="0.2">
      <c r="A116" t="s">
        <v>6149</v>
      </c>
      <c r="B116" s="1">
        <v>39657</v>
      </c>
      <c r="C116">
        <v>1</v>
      </c>
    </row>
    <row r="117" spans="1:3" x14ac:dyDescent="0.2">
      <c r="A117" t="s">
        <v>6149</v>
      </c>
      <c r="B117" s="1">
        <v>39658</v>
      </c>
      <c r="C117">
        <v>1</v>
      </c>
    </row>
    <row r="118" spans="1:3" x14ac:dyDescent="0.2">
      <c r="A118" t="s">
        <v>6149</v>
      </c>
      <c r="B118" s="1">
        <v>39659</v>
      </c>
      <c r="C118">
        <v>1</v>
      </c>
    </row>
    <row r="119" spans="1:3" x14ac:dyDescent="0.2">
      <c r="A119" t="s">
        <v>6149</v>
      </c>
      <c r="B119" s="1">
        <v>39660</v>
      </c>
      <c r="C119">
        <v>1</v>
      </c>
    </row>
    <row r="120" spans="1:3" x14ac:dyDescent="0.2">
      <c r="A120" t="s">
        <v>6149</v>
      </c>
      <c r="B120" s="1">
        <v>39661</v>
      </c>
      <c r="C120">
        <v>1</v>
      </c>
    </row>
    <row r="121" spans="1:3" x14ac:dyDescent="0.2">
      <c r="A121" t="s">
        <v>6149</v>
      </c>
      <c r="B121" s="1">
        <v>39662</v>
      </c>
      <c r="C121">
        <v>1</v>
      </c>
    </row>
    <row r="122" spans="1:3" x14ac:dyDescent="0.2">
      <c r="A122" t="s">
        <v>6149</v>
      </c>
      <c r="B122" s="1">
        <v>39663</v>
      </c>
      <c r="C122">
        <v>1</v>
      </c>
    </row>
    <row r="123" spans="1:3" x14ac:dyDescent="0.2">
      <c r="A123" t="s">
        <v>6149</v>
      </c>
      <c r="B123" s="1">
        <v>39664</v>
      </c>
      <c r="C123">
        <v>1</v>
      </c>
    </row>
    <row r="124" spans="1:3" x14ac:dyDescent="0.2">
      <c r="A124" t="s">
        <v>6149</v>
      </c>
      <c r="B124" s="1">
        <v>39665</v>
      </c>
      <c r="C124">
        <v>1</v>
      </c>
    </row>
    <row r="125" spans="1:3" x14ac:dyDescent="0.2">
      <c r="A125" t="s">
        <v>6149</v>
      </c>
      <c r="B125" s="1">
        <v>39541</v>
      </c>
      <c r="C125">
        <v>1</v>
      </c>
    </row>
    <row r="126" spans="1:3" x14ac:dyDescent="0.2">
      <c r="A126" t="s">
        <v>6149</v>
      </c>
      <c r="B126" s="1">
        <v>39542</v>
      </c>
      <c r="C126">
        <v>1</v>
      </c>
    </row>
    <row r="127" spans="1:3" x14ac:dyDescent="0.2">
      <c r="A127" t="s">
        <v>6149</v>
      </c>
      <c r="B127" s="1">
        <v>39666</v>
      </c>
      <c r="C127">
        <v>1</v>
      </c>
    </row>
    <row r="128" spans="1:3" x14ac:dyDescent="0.2">
      <c r="A128" t="s">
        <v>6149</v>
      </c>
      <c r="B128" s="1">
        <v>39667</v>
      </c>
      <c r="C128">
        <v>1</v>
      </c>
    </row>
    <row r="129" spans="1:3" x14ac:dyDescent="0.2">
      <c r="A129" t="s">
        <v>6149</v>
      </c>
      <c r="B129" s="1">
        <v>39668</v>
      </c>
      <c r="C129">
        <v>1</v>
      </c>
    </row>
    <row r="130" spans="1:3" x14ac:dyDescent="0.2">
      <c r="A130" t="s">
        <v>6149</v>
      </c>
      <c r="B130" s="1">
        <v>39669</v>
      </c>
      <c r="C130">
        <v>1</v>
      </c>
    </row>
    <row r="131" spans="1:3" x14ac:dyDescent="0.2">
      <c r="A131" t="s">
        <v>6149</v>
      </c>
      <c r="B131" s="1">
        <v>39670</v>
      </c>
      <c r="C131">
        <v>1</v>
      </c>
    </row>
    <row r="132" spans="1:3" x14ac:dyDescent="0.2">
      <c r="A132" t="s">
        <v>6149</v>
      </c>
      <c r="B132" s="1">
        <v>39671</v>
      </c>
      <c r="C132">
        <v>1</v>
      </c>
    </row>
    <row r="133" spans="1:3" x14ac:dyDescent="0.2">
      <c r="A133" t="s">
        <v>6149</v>
      </c>
      <c r="B133" s="1">
        <v>39672</v>
      </c>
      <c r="C133">
        <v>1</v>
      </c>
    </row>
    <row r="134" spans="1:3" x14ac:dyDescent="0.2">
      <c r="A134" t="s">
        <v>6149</v>
      </c>
      <c r="B134" s="1">
        <v>39673</v>
      </c>
      <c r="C134">
        <v>1</v>
      </c>
    </row>
    <row r="135" spans="1:3" x14ac:dyDescent="0.2">
      <c r="A135" t="s">
        <v>6149</v>
      </c>
      <c r="B135" s="1">
        <v>39674</v>
      </c>
      <c r="C135">
        <v>1</v>
      </c>
    </row>
    <row r="136" spans="1:3" x14ac:dyDescent="0.2">
      <c r="A136" t="s">
        <v>6149</v>
      </c>
      <c r="B136" s="1">
        <v>39675</v>
      </c>
      <c r="C136">
        <v>1</v>
      </c>
    </row>
    <row r="137" spans="1:3" x14ac:dyDescent="0.2">
      <c r="A137" t="s">
        <v>6149</v>
      </c>
      <c r="B137" s="1">
        <v>39676</v>
      </c>
      <c r="C137">
        <v>1</v>
      </c>
    </row>
    <row r="138" spans="1:3" x14ac:dyDescent="0.2">
      <c r="A138" t="s">
        <v>6149</v>
      </c>
      <c r="B138" s="1">
        <v>39677</v>
      </c>
      <c r="C138">
        <v>1</v>
      </c>
    </row>
    <row r="139" spans="1:3" x14ac:dyDescent="0.2">
      <c r="A139" t="s">
        <v>6149</v>
      </c>
      <c r="B139" s="1">
        <v>39678</v>
      </c>
      <c r="C139">
        <v>1</v>
      </c>
    </row>
    <row r="140" spans="1:3" x14ac:dyDescent="0.2">
      <c r="A140" t="s">
        <v>6149</v>
      </c>
      <c r="B140" s="1">
        <v>39679</v>
      </c>
      <c r="C140">
        <v>1</v>
      </c>
    </row>
    <row r="141" spans="1:3" x14ac:dyDescent="0.2">
      <c r="A141" t="s">
        <v>6149</v>
      </c>
      <c r="B141" s="1">
        <v>39680</v>
      </c>
      <c r="C141">
        <v>1</v>
      </c>
    </row>
    <row r="142" spans="1:3" x14ac:dyDescent="0.2">
      <c r="A142" t="s">
        <v>6149</v>
      </c>
      <c r="B142" s="1">
        <v>39681</v>
      </c>
      <c r="C142">
        <v>1</v>
      </c>
    </row>
    <row r="143" spans="1:3" x14ac:dyDescent="0.2">
      <c r="A143" t="s">
        <v>6149</v>
      </c>
      <c r="B143" s="1">
        <v>39682</v>
      </c>
      <c r="C143">
        <v>1</v>
      </c>
    </row>
    <row r="144" spans="1:3" x14ac:dyDescent="0.2">
      <c r="A144" t="s">
        <v>6149</v>
      </c>
      <c r="B144" s="1">
        <v>39683</v>
      </c>
      <c r="C144">
        <v>1</v>
      </c>
    </row>
    <row r="145" spans="1:3" x14ac:dyDescent="0.2">
      <c r="A145" t="s">
        <v>6149</v>
      </c>
      <c r="B145" s="1">
        <v>39684</v>
      </c>
      <c r="C145">
        <v>1</v>
      </c>
    </row>
    <row r="146" spans="1:3" x14ac:dyDescent="0.2">
      <c r="A146" t="s">
        <v>6149</v>
      </c>
      <c r="B146" s="1">
        <v>39685</v>
      </c>
      <c r="C146">
        <v>1</v>
      </c>
    </row>
    <row r="147" spans="1:3" x14ac:dyDescent="0.2">
      <c r="A147" t="s">
        <v>6149</v>
      </c>
      <c r="B147" s="1">
        <v>39686</v>
      </c>
      <c r="C147">
        <v>1</v>
      </c>
    </row>
    <row r="148" spans="1:3" x14ac:dyDescent="0.2">
      <c r="A148" t="s">
        <v>6149</v>
      </c>
      <c r="B148" s="1">
        <v>39687</v>
      </c>
      <c r="C148">
        <v>1</v>
      </c>
    </row>
    <row r="149" spans="1:3" x14ac:dyDescent="0.2">
      <c r="A149" t="s">
        <v>6149</v>
      </c>
      <c r="B149" s="1">
        <v>39688</v>
      </c>
      <c r="C149">
        <v>1</v>
      </c>
    </row>
    <row r="150" spans="1:3" x14ac:dyDescent="0.2">
      <c r="A150" t="s">
        <v>6149</v>
      </c>
      <c r="B150" s="1">
        <v>39689</v>
      </c>
      <c r="C150">
        <v>1</v>
      </c>
    </row>
    <row r="151" spans="1:3" x14ac:dyDescent="0.2">
      <c r="A151" t="s">
        <v>6149</v>
      </c>
      <c r="B151" s="1">
        <v>39690</v>
      </c>
      <c r="C151">
        <v>1</v>
      </c>
    </row>
    <row r="152" spans="1:3" x14ac:dyDescent="0.2">
      <c r="A152" t="s">
        <v>6149</v>
      </c>
      <c r="B152" s="1">
        <v>39691</v>
      </c>
      <c r="C152">
        <v>1</v>
      </c>
    </row>
    <row r="153" spans="1:3" x14ac:dyDescent="0.2">
      <c r="A153" t="s">
        <v>6149</v>
      </c>
      <c r="B153" s="1">
        <v>39692</v>
      </c>
      <c r="C153">
        <v>1</v>
      </c>
    </row>
    <row r="154" spans="1:3" x14ac:dyDescent="0.2">
      <c r="A154" t="s">
        <v>6149</v>
      </c>
      <c r="B154" s="1">
        <v>39693</v>
      </c>
      <c r="C154">
        <v>1</v>
      </c>
    </row>
    <row r="155" spans="1:3" x14ac:dyDescent="0.2">
      <c r="A155" t="s">
        <v>6149</v>
      </c>
      <c r="B155" s="1">
        <v>39694</v>
      </c>
      <c r="C155">
        <v>1</v>
      </c>
    </row>
    <row r="156" spans="1:3" x14ac:dyDescent="0.2">
      <c r="A156" t="s">
        <v>6149</v>
      </c>
      <c r="B156" s="1">
        <v>39695</v>
      </c>
      <c r="C156">
        <v>1</v>
      </c>
    </row>
    <row r="157" spans="1:3" x14ac:dyDescent="0.2">
      <c r="A157" t="s">
        <v>6149</v>
      </c>
      <c r="B157" s="1">
        <v>39696</v>
      </c>
      <c r="C157">
        <v>1</v>
      </c>
    </row>
    <row r="158" spans="1:3" x14ac:dyDescent="0.2">
      <c r="A158" t="s">
        <v>6149</v>
      </c>
      <c r="B158" s="1">
        <v>39697</v>
      </c>
      <c r="C158">
        <v>1</v>
      </c>
    </row>
    <row r="159" spans="1:3" x14ac:dyDescent="0.2">
      <c r="A159" t="s">
        <v>6149</v>
      </c>
      <c r="B159" s="1">
        <v>39698</v>
      </c>
      <c r="C159">
        <v>1</v>
      </c>
    </row>
    <row r="160" spans="1:3" x14ac:dyDescent="0.2">
      <c r="A160" t="s">
        <v>6149</v>
      </c>
      <c r="B160" s="1">
        <v>39699</v>
      </c>
      <c r="C160">
        <v>1</v>
      </c>
    </row>
    <row r="161" spans="1:3" x14ac:dyDescent="0.2">
      <c r="A161" t="s">
        <v>6149</v>
      </c>
      <c r="B161" s="1">
        <v>39700</v>
      </c>
      <c r="C161">
        <v>1</v>
      </c>
    </row>
    <row r="162" spans="1:3" x14ac:dyDescent="0.2">
      <c r="A162" t="s">
        <v>6149</v>
      </c>
      <c r="B162" s="1">
        <v>39701</v>
      </c>
      <c r="C162">
        <v>1</v>
      </c>
    </row>
    <row r="163" spans="1:3" x14ac:dyDescent="0.2">
      <c r="A163" t="s">
        <v>6149</v>
      </c>
      <c r="B163" s="1">
        <v>39702</v>
      </c>
      <c r="C163">
        <v>1</v>
      </c>
    </row>
    <row r="164" spans="1:3" x14ac:dyDescent="0.2">
      <c r="A164" t="s">
        <v>6149</v>
      </c>
      <c r="B164" s="1">
        <v>39703</v>
      </c>
      <c r="C164">
        <v>1</v>
      </c>
    </row>
    <row r="165" spans="1:3" x14ac:dyDescent="0.2">
      <c r="A165" t="s">
        <v>6149</v>
      </c>
      <c r="B165" s="1">
        <v>39704</v>
      </c>
      <c r="C165">
        <v>1</v>
      </c>
    </row>
    <row r="166" spans="1:3" x14ac:dyDescent="0.2">
      <c r="A166" t="s">
        <v>6149</v>
      </c>
      <c r="B166" s="1">
        <v>39705</v>
      </c>
      <c r="C166">
        <v>1</v>
      </c>
    </row>
    <row r="167" spans="1:3" x14ac:dyDescent="0.2">
      <c r="A167" t="s">
        <v>6149</v>
      </c>
      <c r="B167" s="1">
        <v>39706</v>
      </c>
      <c r="C167">
        <v>1</v>
      </c>
    </row>
    <row r="168" spans="1:3" x14ac:dyDescent="0.2">
      <c r="A168" t="s">
        <v>6149</v>
      </c>
      <c r="B168" s="1">
        <v>39707</v>
      </c>
      <c r="C168">
        <v>1</v>
      </c>
    </row>
    <row r="169" spans="1:3" x14ac:dyDescent="0.2">
      <c r="A169" t="s">
        <v>6149</v>
      </c>
      <c r="B169" s="1">
        <v>39708</v>
      </c>
      <c r="C169">
        <v>1</v>
      </c>
    </row>
    <row r="170" spans="1:3" x14ac:dyDescent="0.2">
      <c r="A170" t="s">
        <v>6149</v>
      </c>
      <c r="B170" s="1">
        <v>39709</v>
      </c>
      <c r="C170">
        <v>1</v>
      </c>
    </row>
    <row r="171" spans="1:3" x14ac:dyDescent="0.2">
      <c r="A171" t="s">
        <v>6149</v>
      </c>
      <c r="B171" s="1">
        <v>39710</v>
      </c>
      <c r="C171">
        <v>1</v>
      </c>
    </row>
    <row r="172" spans="1:3" x14ac:dyDescent="0.2">
      <c r="A172" t="s">
        <v>6149</v>
      </c>
      <c r="B172" s="1">
        <v>39711</v>
      </c>
      <c r="C172">
        <v>1</v>
      </c>
    </row>
    <row r="173" spans="1:3" x14ac:dyDescent="0.2">
      <c r="A173" t="s">
        <v>6149</v>
      </c>
      <c r="B173" s="1">
        <v>39712</v>
      </c>
      <c r="C173">
        <v>1</v>
      </c>
    </row>
    <row r="174" spans="1:3" x14ac:dyDescent="0.2">
      <c r="A174" t="s">
        <v>6149</v>
      </c>
      <c r="B174" s="1">
        <v>39713</v>
      </c>
      <c r="C174">
        <v>1</v>
      </c>
    </row>
    <row r="175" spans="1:3" x14ac:dyDescent="0.2">
      <c r="A175" t="s">
        <v>6149</v>
      </c>
      <c r="B175" s="1">
        <v>39714</v>
      </c>
      <c r="C175">
        <v>1</v>
      </c>
    </row>
    <row r="176" spans="1:3" x14ac:dyDescent="0.2">
      <c r="A176" t="s">
        <v>6149</v>
      </c>
      <c r="B176" s="1">
        <v>39715</v>
      </c>
      <c r="C176">
        <v>1</v>
      </c>
    </row>
    <row r="177" spans="1:3" x14ac:dyDescent="0.2">
      <c r="A177" t="s">
        <v>6149</v>
      </c>
      <c r="B177" s="1">
        <v>39716</v>
      </c>
      <c r="C177">
        <v>1</v>
      </c>
    </row>
    <row r="178" spans="1:3" x14ac:dyDescent="0.2">
      <c r="A178" t="s">
        <v>6149</v>
      </c>
      <c r="B178" s="1">
        <v>39717</v>
      </c>
      <c r="C178">
        <v>1</v>
      </c>
    </row>
    <row r="179" spans="1:3" x14ac:dyDescent="0.2">
      <c r="A179" t="s">
        <v>6149</v>
      </c>
      <c r="B179" s="1">
        <v>39718</v>
      </c>
      <c r="C179">
        <v>1</v>
      </c>
    </row>
    <row r="180" spans="1:3" x14ac:dyDescent="0.2">
      <c r="A180" t="s">
        <v>6149</v>
      </c>
      <c r="B180" s="1">
        <v>39719</v>
      </c>
      <c r="C180">
        <v>1</v>
      </c>
    </row>
    <row r="181" spans="1:3" x14ac:dyDescent="0.2">
      <c r="A181" t="s">
        <v>6149</v>
      </c>
      <c r="B181" s="1">
        <v>39720</v>
      </c>
      <c r="C181">
        <v>1</v>
      </c>
    </row>
    <row r="182" spans="1:3" x14ac:dyDescent="0.2">
      <c r="A182" t="s">
        <v>6149</v>
      </c>
      <c r="B182" s="1">
        <v>39721</v>
      </c>
      <c r="C182">
        <v>1</v>
      </c>
    </row>
    <row r="183" spans="1:3" x14ac:dyDescent="0.2">
      <c r="A183" t="s">
        <v>6149</v>
      </c>
      <c r="B183" s="1">
        <v>39722</v>
      </c>
      <c r="C183">
        <v>1</v>
      </c>
    </row>
    <row r="184" spans="1:3" x14ac:dyDescent="0.2">
      <c r="A184" t="s">
        <v>6149</v>
      </c>
      <c r="B184" s="1">
        <v>39723</v>
      </c>
      <c r="C184">
        <v>1</v>
      </c>
    </row>
    <row r="185" spans="1:3" x14ac:dyDescent="0.2">
      <c r="A185" t="s">
        <v>6149</v>
      </c>
      <c r="B185" s="1">
        <v>39724</v>
      </c>
      <c r="C185">
        <v>1</v>
      </c>
    </row>
    <row r="186" spans="1:3" x14ac:dyDescent="0.2">
      <c r="A186" t="s">
        <v>6149</v>
      </c>
      <c r="B186" s="1">
        <v>39725</v>
      </c>
      <c r="C186">
        <v>1</v>
      </c>
    </row>
    <row r="187" spans="1:3" x14ac:dyDescent="0.2">
      <c r="A187" t="s">
        <v>6149</v>
      </c>
      <c r="B187" s="1">
        <v>39726</v>
      </c>
      <c r="C187">
        <v>1</v>
      </c>
    </row>
    <row r="188" spans="1:3" x14ac:dyDescent="0.2">
      <c r="A188" t="s">
        <v>6149</v>
      </c>
      <c r="B188" s="1">
        <v>39727</v>
      </c>
      <c r="C188">
        <v>1</v>
      </c>
    </row>
    <row r="189" spans="1:3" x14ac:dyDescent="0.2">
      <c r="A189" t="s">
        <v>6149</v>
      </c>
      <c r="B189" s="1">
        <v>39728</v>
      </c>
      <c r="C189">
        <v>1</v>
      </c>
    </row>
    <row r="190" spans="1:3" x14ac:dyDescent="0.2">
      <c r="A190" t="s">
        <v>6149</v>
      </c>
      <c r="B190" s="1">
        <v>39729</v>
      </c>
      <c r="C190">
        <v>1</v>
      </c>
    </row>
    <row r="191" spans="1:3" x14ac:dyDescent="0.2">
      <c r="A191" t="s">
        <v>6149</v>
      </c>
      <c r="B191" s="1">
        <v>39730</v>
      </c>
      <c r="C191">
        <v>1</v>
      </c>
    </row>
    <row r="192" spans="1:3" x14ac:dyDescent="0.2">
      <c r="A192" t="s">
        <v>6149</v>
      </c>
      <c r="B192" s="1">
        <v>39731</v>
      </c>
      <c r="C192">
        <v>1</v>
      </c>
    </row>
    <row r="193" spans="1:3" x14ac:dyDescent="0.2">
      <c r="A193" t="s">
        <v>6149</v>
      </c>
      <c r="B193" s="1">
        <v>39507</v>
      </c>
      <c r="C193">
        <v>1</v>
      </c>
    </row>
    <row r="194" spans="1:3" x14ac:dyDescent="0.2">
      <c r="A194" t="s">
        <v>6149</v>
      </c>
      <c r="B194" s="1">
        <v>39508</v>
      </c>
      <c r="C194">
        <v>1</v>
      </c>
    </row>
    <row r="195" spans="1:3" x14ac:dyDescent="0.2">
      <c r="A195" t="s">
        <v>6149</v>
      </c>
      <c r="B195" s="1">
        <v>39509</v>
      </c>
      <c r="C195">
        <v>1</v>
      </c>
    </row>
    <row r="196" spans="1:3" x14ac:dyDescent="0.2">
      <c r="A196" t="s">
        <v>6149</v>
      </c>
      <c r="B196" s="1">
        <v>39510</v>
      </c>
      <c r="C196">
        <v>1</v>
      </c>
    </row>
    <row r="197" spans="1:3" x14ac:dyDescent="0.2">
      <c r="A197" t="s">
        <v>6149</v>
      </c>
      <c r="B197" s="1">
        <v>39511</v>
      </c>
      <c r="C197">
        <v>1</v>
      </c>
    </row>
    <row r="198" spans="1:3" x14ac:dyDescent="0.2">
      <c r="A198" t="s">
        <v>6149</v>
      </c>
      <c r="B198" s="1">
        <v>39512</v>
      </c>
      <c r="C198">
        <v>1</v>
      </c>
    </row>
    <row r="199" spans="1:3" x14ac:dyDescent="0.2">
      <c r="A199" t="s">
        <v>6149</v>
      </c>
      <c r="B199" s="1">
        <v>39513</v>
      </c>
      <c r="C199">
        <v>1</v>
      </c>
    </row>
    <row r="200" spans="1:3" x14ac:dyDescent="0.2">
      <c r="A200" t="s">
        <v>6149</v>
      </c>
      <c r="B200" s="1">
        <v>39514</v>
      </c>
      <c r="C200">
        <v>1</v>
      </c>
    </row>
    <row r="201" spans="1:3" x14ac:dyDescent="0.2">
      <c r="A201" t="s">
        <v>6149</v>
      </c>
      <c r="B201" s="1">
        <v>39515</v>
      </c>
      <c r="C201">
        <v>1</v>
      </c>
    </row>
    <row r="202" spans="1:3" x14ac:dyDescent="0.2">
      <c r="A202" t="s">
        <v>6149</v>
      </c>
      <c r="B202" s="1">
        <v>39516</v>
      </c>
      <c r="C202">
        <v>1</v>
      </c>
    </row>
    <row r="203" spans="1:3" x14ac:dyDescent="0.2">
      <c r="A203" t="s">
        <v>6149</v>
      </c>
      <c r="B203" s="1">
        <v>39517</v>
      </c>
      <c r="C203">
        <v>1</v>
      </c>
    </row>
    <row r="204" spans="1:3" x14ac:dyDescent="0.2">
      <c r="A204" t="s">
        <v>6149</v>
      </c>
      <c r="B204" s="1">
        <v>39518</v>
      </c>
      <c r="C204">
        <v>1</v>
      </c>
    </row>
    <row r="205" spans="1:3" x14ac:dyDescent="0.2">
      <c r="A205" t="s">
        <v>6149</v>
      </c>
      <c r="B205" s="1">
        <v>39519</v>
      </c>
      <c r="C205">
        <v>1</v>
      </c>
    </row>
    <row r="206" spans="1:3" x14ac:dyDescent="0.2">
      <c r="A206" t="s">
        <v>6149</v>
      </c>
      <c r="B206" s="1">
        <v>39520</v>
      </c>
      <c r="C206">
        <v>1</v>
      </c>
    </row>
    <row r="207" spans="1:3" x14ac:dyDescent="0.2">
      <c r="A207" t="s">
        <v>6149</v>
      </c>
      <c r="B207" s="1">
        <v>39521</v>
      </c>
      <c r="C207">
        <v>1</v>
      </c>
    </row>
    <row r="208" spans="1:3" x14ac:dyDescent="0.2">
      <c r="A208" t="s">
        <v>6149</v>
      </c>
      <c r="B208" s="1">
        <v>39522</v>
      </c>
      <c r="C208">
        <v>1</v>
      </c>
    </row>
    <row r="209" spans="1:3" x14ac:dyDescent="0.2">
      <c r="A209" t="s">
        <v>6149</v>
      </c>
      <c r="B209" s="1">
        <v>39523</v>
      </c>
      <c r="C209">
        <v>1</v>
      </c>
    </row>
    <row r="210" spans="1:3" x14ac:dyDescent="0.2">
      <c r="A210" t="s">
        <v>6149</v>
      </c>
      <c r="B210" s="1">
        <v>39524</v>
      </c>
      <c r="C210">
        <v>1</v>
      </c>
    </row>
    <row r="211" spans="1:3" x14ac:dyDescent="0.2">
      <c r="A211" t="s">
        <v>6149</v>
      </c>
      <c r="B211" s="1">
        <v>39525</v>
      </c>
      <c r="C211">
        <v>1</v>
      </c>
    </row>
    <row r="212" spans="1:3" x14ac:dyDescent="0.2">
      <c r="A212" t="s">
        <v>6149</v>
      </c>
      <c r="B212" s="1">
        <v>39526</v>
      </c>
      <c r="C212">
        <v>1</v>
      </c>
    </row>
    <row r="213" spans="1:3" x14ac:dyDescent="0.2">
      <c r="A213" t="s">
        <v>6149</v>
      </c>
      <c r="B213" s="1">
        <v>39527</v>
      </c>
      <c r="C213">
        <v>1</v>
      </c>
    </row>
    <row r="214" spans="1:3" x14ac:dyDescent="0.2">
      <c r="A214" t="s">
        <v>6149</v>
      </c>
      <c r="B214" s="1">
        <v>39528</v>
      </c>
      <c r="C214">
        <v>1</v>
      </c>
    </row>
    <row r="215" spans="1:3" x14ac:dyDescent="0.2">
      <c r="A215" t="s">
        <v>6149</v>
      </c>
      <c r="B215" s="1">
        <v>39529</v>
      </c>
      <c r="C215">
        <v>1</v>
      </c>
    </row>
    <row r="216" spans="1:3" x14ac:dyDescent="0.2">
      <c r="A216" t="s">
        <v>6149</v>
      </c>
      <c r="B216" s="1">
        <v>39530</v>
      </c>
      <c r="C216">
        <v>1</v>
      </c>
    </row>
    <row r="217" spans="1:3" x14ac:dyDescent="0.2">
      <c r="A217" t="s">
        <v>6149</v>
      </c>
      <c r="B217" s="1">
        <v>39531</v>
      </c>
      <c r="C217">
        <v>1</v>
      </c>
    </row>
    <row r="218" spans="1:3" x14ac:dyDescent="0.2">
      <c r="A218" t="s">
        <v>6149</v>
      </c>
      <c r="B218" s="1">
        <v>39532</v>
      </c>
      <c r="C218">
        <v>1</v>
      </c>
    </row>
    <row r="219" spans="1:3" x14ac:dyDescent="0.2">
      <c r="A219" t="s">
        <v>6149</v>
      </c>
      <c r="B219" s="1">
        <v>39533</v>
      </c>
      <c r="C219">
        <v>1</v>
      </c>
    </row>
    <row r="220" spans="1:3" x14ac:dyDescent="0.2">
      <c r="A220" t="s">
        <v>6149</v>
      </c>
      <c r="B220" s="1">
        <v>39534</v>
      </c>
      <c r="C220">
        <v>1</v>
      </c>
    </row>
    <row r="221" spans="1:3" x14ac:dyDescent="0.2">
      <c r="A221" t="s">
        <v>6149</v>
      </c>
      <c r="B221" s="1">
        <v>39535</v>
      </c>
      <c r="C221">
        <v>1</v>
      </c>
    </row>
    <row r="222" spans="1:3" x14ac:dyDescent="0.2">
      <c r="A222" t="s">
        <v>6149</v>
      </c>
      <c r="B222" s="1">
        <v>39536</v>
      </c>
      <c r="C222">
        <v>1</v>
      </c>
    </row>
    <row r="223" spans="1:3" x14ac:dyDescent="0.2">
      <c r="A223" t="s">
        <v>6149</v>
      </c>
      <c r="B223" s="1">
        <v>39537</v>
      </c>
      <c r="C223">
        <v>1</v>
      </c>
    </row>
    <row r="224" spans="1:3" x14ac:dyDescent="0.2">
      <c r="A224" t="s">
        <v>6149</v>
      </c>
      <c r="B224" s="1">
        <v>39538</v>
      </c>
      <c r="C224">
        <v>1</v>
      </c>
    </row>
    <row r="225" spans="1:3" x14ac:dyDescent="0.2">
      <c r="A225" t="s">
        <v>6149</v>
      </c>
      <c r="B225" s="1">
        <v>39539</v>
      </c>
      <c r="C225">
        <v>1</v>
      </c>
    </row>
    <row r="226" spans="1:3" x14ac:dyDescent="0.2">
      <c r="A226" t="s">
        <v>6149</v>
      </c>
      <c r="B226" s="1">
        <v>39540</v>
      </c>
      <c r="C226">
        <v>1</v>
      </c>
    </row>
    <row r="227" spans="1:3" x14ac:dyDescent="0.2">
      <c r="A227" t="s">
        <v>6149</v>
      </c>
      <c r="B227" s="1">
        <v>40976</v>
      </c>
      <c r="C227">
        <v>1.7692000000000001</v>
      </c>
    </row>
    <row r="228" spans="1:3" x14ac:dyDescent="0.2">
      <c r="A228" t="s">
        <v>6149</v>
      </c>
      <c r="B228" s="1">
        <v>40977</v>
      </c>
      <c r="C228">
        <v>1.7697000000000001</v>
      </c>
    </row>
    <row r="229" spans="1:3" x14ac:dyDescent="0.2">
      <c r="A229" t="s">
        <v>6149</v>
      </c>
      <c r="B229" s="1">
        <v>40978</v>
      </c>
      <c r="C229">
        <v>1.7766999999999999</v>
      </c>
    </row>
    <row r="230" spans="1:3" x14ac:dyDescent="0.2">
      <c r="A230" t="s">
        <v>6149</v>
      </c>
      <c r="B230" s="1">
        <v>40979</v>
      </c>
      <c r="C230">
        <v>1.7766999999999999</v>
      </c>
    </row>
    <row r="231" spans="1:3" x14ac:dyDescent="0.2">
      <c r="A231" t="s">
        <v>6149</v>
      </c>
      <c r="B231" s="1">
        <v>40980</v>
      </c>
      <c r="C231">
        <v>1.7766999999999999</v>
      </c>
    </row>
    <row r="232" spans="1:3" x14ac:dyDescent="0.2">
      <c r="A232" t="s">
        <v>6149</v>
      </c>
      <c r="B232" s="1">
        <v>40981</v>
      </c>
      <c r="C232">
        <v>1.8157000000000001</v>
      </c>
    </row>
    <row r="233" spans="1:3" x14ac:dyDescent="0.2">
      <c r="A233" t="s">
        <v>6149</v>
      </c>
      <c r="B233" s="1">
        <v>40982</v>
      </c>
      <c r="C233">
        <v>1.8102</v>
      </c>
    </row>
    <row r="234" spans="1:3" x14ac:dyDescent="0.2">
      <c r="A234" t="s">
        <v>6149</v>
      </c>
      <c r="B234" s="1">
        <v>40983</v>
      </c>
      <c r="C234">
        <v>1.8146</v>
      </c>
    </row>
    <row r="235" spans="1:3" x14ac:dyDescent="0.2">
      <c r="A235" t="s">
        <v>6149</v>
      </c>
      <c r="B235" s="1">
        <v>40984</v>
      </c>
      <c r="C235">
        <v>1.8006</v>
      </c>
    </row>
    <row r="236" spans="1:3" x14ac:dyDescent="0.2">
      <c r="A236" t="s">
        <v>6149</v>
      </c>
      <c r="B236" s="1">
        <v>40985</v>
      </c>
      <c r="C236">
        <v>1.8016000000000001</v>
      </c>
    </row>
    <row r="237" spans="1:3" x14ac:dyDescent="0.2">
      <c r="A237" t="s">
        <v>6149</v>
      </c>
      <c r="B237" s="1">
        <v>40986</v>
      </c>
      <c r="C237">
        <v>1.8016000000000001</v>
      </c>
    </row>
    <row r="238" spans="1:3" x14ac:dyDescent="0.2">
      <c r="A238" t="s">
        <v>6149</v>
      </c>
      <c r="B238" s="1">
        <v>40987</v>
      </c>
      <c r="C238">
        <v>1.8018000000000001</v>
      </c>
    </row>
    <row r="239" spans="1:3" x14ac:dyDescent="0.2">
      <c r="A239" t="s">
        <v>6149</v>
      </c>
      <c r="B239" s="1">
        <v>40988</v>
      </c>
      <c r="C239">
        <v>1.8089999999999999</v>
      </c>
    </row>
    <row r="240" spans="1:3" x14ac:dyDescent="0.2">
      <c r="A240" t="s">
        <v>6149</v>
      </c>
      <c r="B240" s="1">
        <v>40989</v>
      </c>
      <c r="C240">
        <v>1.8259000000000001</v>
      </c>
    </row>
    <row r="241" spans="1:3" x14ac:dyDescent="0.2">
      <c r="A241" t="s">
        <v>6149</v>
      </c>
      <c r="B241" s="1">
        <v>40990</v>
      </c>
      <c r="C241">
        <v>1.8267</v>
      </c>
    </row>
    <row r="242" spans="1:3" x14ac:dyDescent="0.2">
      <c r="A242" t="s">
        <v>6149</v>
      </c>
      <c r="B242" s="1">
        <v>40991</v>
      </c>
      <c r="C242">
        <v>1.825</v>
      </c>
    </row>
    <row r="243" spans="1:3" x14ac:dyDescent="0.2">
      <c r="A243" t="s">
        <v>6149</v>
      </c>
      <c r="B243" s="1">
        <v>40992</v>
      </c>
      <c r="C243">
        <v>1.8193999999999999</v>
      </c>
    </row>
    <row r="244" spans="1:3" x14ac:dyDescent="0.2">
      <c r="A244" t="s">
        <v>6149</v>
      </c>
      <c r="B244" s="1">
        <v>40993</v>
      </c>
      <c r="C244">
        <v>1.8193999999999999</v>
      </c>
    </row>
    <row r="245" spans="1:3" x14ac:dyDescent="0.2">
      <c r="A245" t="s">
        <v>6149</v>
      </c>
      <c r="B245" s="1">
        <v>40994</v>
      </c>
      <c r="C245">
        <v>1.8193999999999999</v>
      </c>
    </row>
    <row r="246" spans="1:3" x14ac:dyDescent="0.2">
      <c r="A246" t="s">
        <v>6149</v>
      </c>
      <c r="B246" s="1">
        <v>40736</v>
      </c>
      <c r="C246">
        <v>1.57</v>
      </c>
    </row>
    <row r="247" spans="1:3" x14ac:dyDescent="0.2">
      <c r="A247" t="s">
        <v>6149</v>
      </c>
      <c r="B247" s="1">
        <v>40995</v>
      </c>
      <c r="C247">
        <v>1.8143</v>
      </c>
    </row>
    <row r="248" spans="1:3" x14ac:dyDescent="0.2">
      <c r="A248" t="s">
        <v>6149</v>
      </c>
      <c r="B248" s="1">
        <v>40996</v>
      </c>
      <c r="C248">
        <v>1.8134999999999999</v>
      </c>
    </row>
    <row r="249" spans="1:3" x14ac:dyDescent="0.2">
      <c r="A249" t="s">
        <v>6149</v>
      </c>
      <c r="B249" s="1">
        <v>40997</v>
      </c>
      <c r="C249">
        <v>1.8223</v>
      </c>
    </row>
    <row r="250" spans="1:3" x14ac:dyDescent="0.2">
      <c r="A250" t="s">
        <v>6149</v>
      </c>
      <c r="B250" s="1">
        <v>40998</v>
      </c>
      <c r="C250">
        <v>1.8333999999999999</v>
      </c>
    </row>
    <row r="251" spans="1:3" x14ac:dyDescent="0.2">
      <c r="A251" t="s">
        <v>6149</v>
      </c>
      <c r="B251" s="1">
        <v>40999</v>
      </c>
      <c r="C251">
        <v>1.8221000000000001</v>
      </c>
    </row>
    <row r="252" spans="1:3" x14ac:dyDescent="0.2">
      <c r="A252" t="s">
        <v>6149</v>
      </c>
      <c r="B252" s="1">
        <v>41000</v>
      </c>
      <c r="C252">
        <v>1.8221000000000001</v>
      </c>
    </row>
    <row r="253" spans="1:3" x14ac:dyDescent="0.2">
      <c r="A253" t="s">
        <v>6149</v>
      </c>
      <c r="B253" s="1">
        <v>41001</v>
      </c>
      <c r="C253">
        <v>1.8221000000000001</v>
      </c>
    </row>
    <row r="254" spans="1:3" x14ac:dyDescent="0.2">
      <c r="A254" t="s">
        <v>6149</v>
      </c>
      <c r="B254" s="1">
        <v>41002</v>
      </c>
      <c r="C254">
        <v>1.8313999999999999</v>
      </c>
    </row>
    <row r="255" spans="1:3" x14ac:dyDescent="0.2">
      <c r="A255" t="s">
        <v>6149</v>
      </c>
      <c r="B255" s="1">
        <v>41003</v>
      </c>
      <c r="C255">
        <v>1.8255999999999999</v>
      </c>
    </row>
    <row r="256" spans="1:3" x14ac:dyDescent="0.2">
      <c r="A256" t="s">
        <v>6149</v>
      </c>
      <c r="B256" s="1">
        <v>41004</v>
      </c>
      <c r="C256">
        <v>1.8315999999999999</v>
      </c>
    </row>
    <row r="257" spans="1:3" x14ac:dyDescent="0.2">
      <c r="A257" t="s">
        <v>6149</v>
      </c>
      <c r="B257" s="1">
        <v>41005</v>
      </c>
      <c r="C257">
        <v>1.8301000000000001</v>
      </c>
    </row>
    <row r="258" spans="1:3" x14ac:dyDescent="0.2">
      <c r="A258" t="s">
        <v>6149</v>
      </c>
      <c r="B258" s="1">
        <v>41006</v>
      </c>
      <c r="C258">
        <v>1.8301000000000001</v>
      </c>
    </row>
    <row r="259" spans="1:3" x14ac:dyDescent="0.2">
      <c r="A259" t="s">
        <v>6149</v>
      </c>
      <c r="B259" s="1">
        <v>41007</v>
      </c>
      <c r="C259">
        <v>1.8301000000000001</v>
      </c>
    </row>
    <row r="260" spans="1:3" x14ac:dyDescent="0.2">
      <c r="A260" t="s">
        <v>6149</v>
      </c>
      <c r="B260" s="1">
        <v>41008</v>
      </c>
      <c r="C260">
        <v>1.8301000000000001</v>
      </c>
    </row>
    <row r="261" spans="1:3" x14ac:dyDescent="0.2">
      <c r="A261" t="s">
        <v>6149</v>
      </c>
      <c r="B261" s="1">
        <v>41009</v>
      </c>
      <c r="C261">
        <v>1.8260000000000001</v>
      </c>
    </row>
    <row r="262" spans="1:3" x14ac:dyDescent="0.2">
      <c r="A262" t="s">
        <v>6149</v>
      </c>
      <c r="B262" s="1">
        <v>41010</v>
      </c>
      <c r="C262">
        <v>1.8317000000000001</v>
      </c>
    </row>
    <row r="263" spans="1:3" x14ac:dyDescent="0.2">
      <c r="A263" t="s">
        <v>6149</v>
      </c>
      <c r="B263" s="1">
        <v>41011</v>
      </c>
      <c r="C263">
        <v>1.8303</v>
      </c>
    </row>
    <row r="264" spans="1:3" x14ac:dyDescent="0.2">
      <c r="A264" t="s">
        <v>6149</v>
      </c>
      <c r="B264" s="1">
        <v>41012</v>
      </c>
      <c r="C264">
        <v>1.827</v>
      </c>
    </row>
    <row r="265" spans="1:3" x14ac:dyDescent="0.2">
      <c r="A265" t="s">
        <v>6149</v>
      </c>
      <c r="B265" s="1">
        <v>41013</v>
      </c>
      <c r="C265">
        <v>1.8364</v>
      </c>
    </row>
    <row r="266" spans="1:3" x14ac:dyDescent="0.2">
      <c r="A266" t="s">
        <v>6149</v>
      </c>
      <c r="B266" s="1">
        <v>41014</v>
      </c>
      <c r="C266">
        <v>1.8364</v>
      </c>
    </row>
    <row r="267" spans="1:3" x14ac:dyDescent="0.2">
      <c r="A267" t="s">
        <v>6149</v>
      </c>
      <c r="B267" s="1">
        <v>41015</v>
      </c>
      <c r="C267">
        <v>1.8364</v>
      </c>
    </row>
    <row r="268" spans="1:3" x14ac:dyDescent="0.2">
      <c r="A268" t="s">
        <v>6149</v>
      </c>
      <c r="B268" s="1">
        <v>41016</v>
      </c>
      <c r="C268">
        <v>1.8372999999999999</v>
      </c>
    </row>
    <row r="269" spans="1:3" x14ac:dyDescent="0.2">
      <c r="A269" t="s">
        <v>6149</v>
      </c>
      <c r="B269" s="1">
        <v>41017</v>
      </c>
      <c r="C269">
        <v>1.8453999999999999</v>
      </c>
    </row>
    <row r="270" spans="1:3" x14ac:dyDescent="0.2">
      <c r="A270" t="s">
        <v>6149</v>
      </c>
      <c r="B270" s="1">
        <v>41018</v>
      </c>
      <c r="C270">
        <v>1.8694</v>
      </c>
    </row>
    <row r="271" spans="1:3" x14ac:dyDescent="0.2">
      <c r="A271" t="s">
        <v>6149</v>
      </c>
      <c r="B271" s="1">
        <v>41019</v>
      </c>
      <c r="C271">
        <v>1.8867</v>
      </c>
    </row>
    <row r="272" spans="1:3" x14ac:dyDescent="0.2">
      <c r="A272" t="s">
        <v>6149</v>
      </c>
      <c r="B272" s="1">
        <v>41020</v>
      </c>
      <c r="C272">
        <v>1.8786</v>
      </c>
    </row>
    <row r="273" spans="1:3" x14ac:dyDescent="0.2">
      <c r="A273" t="s">
        <v>6149</v>
      </c>
      <c r="B273" s="1">
        <v>41021</v>
      </c>
      <c r="C273">
        <v>1.8786</v>
      </c>
    </row>
    <row r="274" spans="1:3" x14ac:dyDescent="0.2">
      <c r="A274" t="s">
        <v>6149</v>
      </c>
      <c r="B274" s="1">
        <v>41022</v>
      </c>
      <c r="C274">
        <v>1.8786</v>
      </c>
    </row>
    <row r="275" spans="1:3" x14ac:dyDescent="0.2">
      <c r="A275" t="s">
        <v>6149</v>
      </c>
      <c r="B275" s="1">
        <v>41023</v>
      </c>
      <c r="C275">
        <v>1.8864000000000001</v>
      </c>
    </row>
    <row r="276" spans="1:3" x14ac:dyDescent="0.2">
      <c r="A276" t="s">
        <v>6149</v>
      </c>
      <c r="B276" s="1">
        <v>41024</v>
      </c>
      <c r="C276">
        <v>1.8779999999999999</v>
      </c>
    </row>
    <row r="277" spans="1:3" x14ac:dyDescent="0.2">
      <c r="A277" t="s">
        <v>6149</v>
      </c>
      <c r="B277" s="1">
        <v>41025</v>
      </c>
      <c r="C277">
        <v>1.8807</v>
      </c>
    </row>
    <row r="278" spans="1:3" x14ac:dyDescent="0.2">
      <c r="A278" t="s">
        <v>6149</v>
      </c>
      <c r="B278" s="1">
        <v>41026</v>
      </c>
      <c r="C278">
        <v>1.8871</v>
      </c>
    </row>
    <row r="279" spans="1:3" x14ac:dyDescent="0.2">
      <c r="A279" t="s">
        <v>6149</v>
      </c>
      <c r="B279" s="1">
        <v>41027</v>
      </c>
      <c r="C279">
        <v>1.8852</v>
      </c>
    </row>
    <row r="280" spans="1:3" x14ac:dyDescent="0.2">
      <c r="A280" t="s">
        <v>6149</v>
      </c>
      <c r="B280" s="1">
        <v>41028</v>
      </c>
      <c r="C280">
        <v>1.8852</v>
      </c>
    </row>
    <row r="281" spans="1:3" x14ac:dyDescent="0.2">
      <c r="A281" t="s">
        <v>6149</v>
      </c>
      <c r="B281" s="1">
        <v>41029</v>
      </c>
      <c r="C281">
        <v>1.8852</v>
      </c>
    </row>
    <row r="282" spans="1:3" x14ac:dyDescent="0.2">
      <c r="A282" t="s">
        <v>6149</v>
      </c>
      <c r="B282" s="1">
        <v>41030</v>
      </c>
      <c r="C282">
        <v>1.8917999999999999</v>
      </c>
    </row>
    <row r="283" spans="1:3" x14ac:dyDescent="0.2">
      <c r="A283" t="s">
        <v>6149</v>
      </c>
      <c r="B283" s="1">
        <v>41031</v>
      </c>
      <c r="C283">
        <v>1.8917999999999999</v>
      </c>
    </row>
    <row r="284" spans="1:3" x14ac:dyDescent="0.2">
      <c r="A284" t="s">
        <v>6149</v>
      </c>
      <c r="B284" s="1">
        <v>41032</v>
      </c>
      <c r="C284">
        <v>1.9149</v>
      </c>
    </row>
    <row r="285" spans="1:3" x14ac:dyDescent="0.2">
      <c r="A285" t="s">
        <v>6149</v>
      </c>
      <c r="B285" s="1">
        <v>41033</v>
      </c>
      <c r="C285">
        <v>1.9277</v>
      </c>
    </row>
    <row r="286" spans="1:3" x14ac:dyDescent="0.2">
      <c r="A286" t="s">
        <v>6149</v>
      </c>
      <c r="B286" s="1">
        <v>41034</v>
      </c>
      <c r="C286">
        <v>1.921</v>
      </c>
    </row>
    <row r="287" spans="1:3" x14ac:dyDescent="0.2">
      <c r="A287" t="s">
        <v>6149</v>
      </c>
      <c r="B287" s="1">
        <v>41035</v>
      </c>
      <c r="C287">
        <v>1.921</v>
      </c>
    </row>
    <row r="288" spans="1:3" x14ac:dyDescent="0.2">
      <c r="A288" t="s">
        <v>6149</v>
      </c>
      <c r="B288" s="1">
        <v>41036</v>
      </c>
      <c r="C288">
        <v>1.921</v>
      </c>
    </row>
    <row r="289" spans="1:3" x14ac:dyDescent="0.2">
      <c r="A289" t="s">
        <v>6149</v>
      </c>
      <c r="B289" s="1">
        <v>41037</v>
      </c>
      <c r="C289">
        <v>1</v>
      </c>
    </row>
    <row r="290" spans="1:3" x14ac:dyDescent="0.2">
      <c r="A290" t="s">
        <v>6149</v>
      </c>
      <c r="B290" s="1">
        <v>41038</v>
      </c>
      <c r="C290">
        <v>1.9366000000000001</v>
      </c>
    </row>
    <row r="291" spans="1:3" x14ac:dyDescent="0.2">
      <c r="A291" t="s">
        <v>6149</v>
      </c>
      <c r="B291" s="1">
        <v>41039</v>
      </c>
      <c r="C291">
        <v>1.9577</v>
      </c>
    </row>
    <row r="292" spans="1:3" x14ac:dyDescent="0.2">
      <c r="A292" t="s">
        <v>6149</v>
      </c>
      <c r="B292" s="1">
        <v>41040</v>
      </c>
      <c r="C292">
        <v>1.9581</v>
      </c>
    </row>
    <row r="293" spans="1:3" x14ac:dyDescent="0.2">
      <c r="A293" t="s">
        <v>6149</v>
      </c>
      <c r="B293" s="1">
        <v>41041</v>
      </c>
      <c r="C293">
        <v>1.9513</v>
      </c>
    </row>
    <row r="294" spans="1:3" x14ac:dyDescent="0.2">
      <c r="A294" t="s">
        <v>6149</v>
      </c>
      <c r="B294" s="1">
        <v>41042</v>
      </c>
      <c r="C294">
        <v>1.9513</v>
      </c>
    </row>
    <row r="295" spans="1:3" x14ac:dyDescent="0.2">
      <c r="A295" t="s">
        <v>6149</v>
      </c>
      <c r="B295" s="1">
        <v>41043</v>
      </c>
      <c r="C295">
        <v>1.9513</v>
      </c>
    </row>
    <row r="296" spans="1:3" x14ac:dyDescent="0.2">
      <c r="A296" t="s">
        <v>6149</v>
      </c>
      <c r="B296" s="1">
        <v>41044</v>
      </c>
      <c r="C296">
        <v>1.9865999999999999</v>
      </c>
    </row>
    <row r="297" spans="1:3" x14ac:dyDescent="0.2">
      <c r="A297" t="s">
        <v>6149</v>
      </c>
      <c r="B297" s="1">
        <v>41045</v>
      </c>
      <c r="C297">
        <v>1.9946999999999999</v>
      </c>
    </row>
    <row r="298" spans="1:3" x14ac:dyDescent="0.2">
      <c r="A298" t="s">
        <v>6149</v>
      </c>
      <c r="B298" s="1">
        <v>41046</v>
      </c>
      <c r="C298">
        <v>1.9974000000000001</v>
      </c>
    </row>
    <row r="299" spans="1:3" x14ac:dyDescent="0.2">
      <c r="A299" t="s">
        <v>6149</v>
      </c>
      <c r="B299" s="1">
        <v>41047</v>
      </c>
      <c r="C299">
        <v>1.9973000000000001</v>
      </c>
    </row>
    <row r="300" spans="1:3" x14ac:dyDescent="0.2">
      <c r="A300" t="s">
        <v>6149</v>
      </c>
      <c r="B300" s="1">
        <v>41048</v>
      </c>
      <c r="C300">
        <v>2.0095000000000001</v>
      </c>
    </row>
    <row r="301" spans="1:3" x14ac:dyDescent="0.2">
      <c r="A301" t="s">
        <v>6149</v>
      </c>
      <c r="B301" s="1">
        <v>41049</v>
      </c>
      <c r="C301">
        <v>2.0095000000000001</v>
      </c>
    </row>
    <row r="302" spans="1:3" x14ac:dyDescent="0.2">
      <c r="A302" t="s">
        <v>6149</v>
      </c>
      <c r="B302" s="1">
        <v>41050</v>
      </c>
      <c r="C302">
        <v>2.0095000000000001</v>
      </c>
    </row>
    <row r="303" spans="1:3" x14ac:dyDescent="0.2">
      <c r="A303" t="s">
        <v>6149</v>
      </c>
      <c r="B303" s="1">
        <v>41051</v>
      </c>
      <c r="C303">
        <v>2.0373999999999999</v>
      </c>
    </row>
    <row r="304" spans="1:3" x14ac:dyDescent="0.2">
      <c r="A304" t="s">
        <v>6149</v>
      </c>
      <c r="B304" s="1">
        <v>41052</v>
      </c>
      <c r="C304">
        <v>2.0493000000000001</v>
      </c>
    </row>
    <row r="305" spans="1:3" x14ac:dyDescent="0.2">
      <c r="A305" t="s">
        <v>6149</v>
      </c>
      <c r="B305" s="1">
        <v>41053</v>
      </c>
      <c r="C305">
        <v>2.0815999999999999</v>
      </c>
    </row>
    <row r="306" spans="1:3" x14ac:dyDescent="0.2">
      <c r="A306" t="s">
        <v>6149</v>
      </c>
      <c r="B306" s="1">
        <v>41054</v>
      </c>
      <c r="C306">
        <v>2.0384000000000002</v>
      </c>
    </row>
    <row r="307" spans="1:3" x14ac:dyDescent="0.2">
      <c r="A307" t="s">
        <v>6149</v>
      </c>
      <c r="B307" s="1">
        <v>41055</v>
      </c>
      <c r="C307">
        <v>2.0032000000000001</v>
      </c>
    </row>
    <row r="308" spans="1:3" x14ac:dyDescent="0.2">
      <c r="A308" t="s">
        <v>6149</v>
      </c>
      <c r="B308" s="1">
        <v>41056</v>
      </c>
      <c r="C308">
        <v>2.0032000000000001</v>
      </c>
    </row>
    <row r="309" spans="1:3" x14ac:dyDescent="0.2">
      <c r="A309" t="s">
        <v>6149</v>
      </c>
      <c r="B309" s="1">
        <v>41057</v>
      </c>
      <c r="C309">
        <v>2.0032000000000001</v>
      </c>
    </row>
    <row r="310" spans="1:3" x14ac:dyDescent="0.2">
      <c r="A310" t="s">
        <v>6149</v>
      </c>
      <c r="B310" s="1">
        <v>41058</v>
      </c>
      <c r="C310">
        <v>1.9778</v>
      </c>
    </row>
    <row r="311" spans="1:3" x14ac:dyDescent="0.2">
      <c r="A311" t="s">
        <v>6149</v>
      </c>
      <c r="B311" s="1">
        <v>41059</v>
      </c>
      <c r="C311">
        <v>1.9944</v>
      </c>
    </row>
    <row r="312" spans="1:3" x14ac:dyDescent="0.2">
      <c r="A312" t="s">
        <v>6149</v>
      </c>
      <c r="B312" s="1">
        <v>41060</v>
      </c>
      <c r="C312">
        <v>2.0078</v>
      </c>
    </row>
    <row r="313" spans="1:3" x14ac:dyDescent="0.2">
      <c r="A313" t="s">
        <v>6149</v>
      </c>
      <c r="B313" s="1">
        <v>41061</v>
      </c>
      <c r="C313">
        <v>2.0223</v>
      </c>
    </row>
    <row r="314" spans="1:3" x14ac:dyDescent="0.2">
      <c r="A314" t="s">
        <v>6149</v>
      </c>
      <c r="B314" s="1">
        <v>41062</v>
      </c>
      <c r="C314">
        <v>2.0350000000000001</v>
      </c>
    </row>
    <row r="315" spans="1:3" x14ac:dyDescent="0.2">
      <c r="A315" t="s">
        <v>6149</v>
      </c>
      <c r="B315" s="1">
        <v>41063</v>
      </c>
      <c r="C315">
        <v>2.0350000000000001</v>
      </c>
    </row>
    <row r="316" spans="1:3" x14ac:dyDescent="0.2">
      <c r="A316" t="s">
        <v>6149</v>
      </c>
      <c r="B316" s="1">
        <v>41064</v>
      </c>
      <c r="C316">
        <v>2.0350000000000001</v>
      </c>
    </row>
    <row r="317" spans="1:3" x14ac:dyDescent="0.2">
      <c r="A317" t="s">
        <v>6149</v>
      </c>
      <c r="B317" s="1">
        <v>41065</v>
      </c>
      <c r="C317">
        <v>2.0409999999999999</v>
      </c>
    </row>
    <row r="318" spans="1:3" x14ac:dyDescent="0.2">
      <c r="A318" t="s">
        <v>6149</v>
      </c>
      <c r="B318" s="1">
        <v>41066</v>
      </c>
      <c r="C318">
        <v>2.0266000000000002</v>
      </c>
    </row>
    <row r="319" spans="1:3" x14ac:dyDescent="0.2">
      <c r="A319" t="s">
        <v>6149</v>
      </c>
      <c r="B319" s="1">
        <v>41067</v>
      </c>
      <c r="C319">
        <v>2.0183</v>
      </c>
    </row>
    <row r="320" spans="1:3" x14ac:dyDescent="0.2">
      <c r="A320" t="s">
        <v>6149</v>
      </c>
      <c r="B320" s="1">
        <v>41068</v>
      </c>
      <c r="C320">
        <v>2.0183</v>
      </c>
    </row>
    <row r="321" spans="1:3" x14ac:dyDescent="0.2">
      <c r="A321" t="s">
        <v>6149</v>
      </c>
      <c r="B321" s="1">
        <v>41069</v>
      </c>
      <c r="C321">
        <v>2.0352999999999999</v>
      </c>
    </row>
    <row r="322" spans="1:3" x14ac:dyDescent="0.2">
      <c r="A322" t="s">
        <v>6149</v>
      </c>
      <c r="B322" s="1">
        <v>41070</v>
      </c>
      <c r="C322">
        <v>2.0352999999999999</v>
      </c>
    </row>
    <row r="323" spans="1:3" x14ac:dyDescent="0.2">
      <c r="A323" t="s">
        <v>6149</v>
      </c>
      <c r="B323" s="1">
        <v>41071</v>
      </c>
      <c r="C323">
        <v>2.0352999999999999</v>
      </c>
    </row>
    <row r="324" spans="1:3" x14ac:dyDescent="0.2">
      <c r="A324" t="s">
        <v>6149</v>
      </c>
      <c r="B324" s="1">
        <v>41072</v>
      </c>
      <c r="C324">
        <v>2.0348000000000002</v>
      </c>
    </row>
    <row r="325" spans="1:3" x14ac:dyDescent="0.2">
      <c r="A325" t="s">
        <v>6149</v>
      </c>
      <c r="B325" s="1">
        <v>41073</v>
      </c>
      <c r="C325">
        <v>2.0564</v>
      </c>
    </row>
    <row r="326" spans="1:3" x14ac:dyDescent="0.2">
      <c r="A326" t="s">
        <v>6149</v>
      </c>
      <c r="B326" s="1">
        <v>41074</v>
      </c>
      <c r="C326">
        <v>2.0604</v>
      </c>
    </row>
    <row r="327" spans="1:3" x14ac:dyDescent="0.2">
      <c r="A327" t="s">
        <v>6149</v>
      </c>
      <c r="B327" s="1">
        <v>41075</v>
      </c>
      <c r="C327">
        <v>2.0691000000000002</v>
      </c>
    </row>
    <row r="328" spans="1:3" x14ac:dyDescent="0.2">
      <c r="A328" t="s">
        <v>6149</v>
      </c>
      <c r="B328" s="1">
        <v>41076</v>
      </c>
      <c r="C328">
        <v>2.0442999999999998</v>
      </c>
    </row>
    <row r="329" spans="1:3" x14ac:dyDescent="0.2">
      <c r="A329" t="s">
        <v>6149</v>
      </c>
      <c r="B329" s="1">
        <v>41077</v>
      </c>
      <c r="C329">
        <v>2.0442999999999998</v>
      </c>
    </row>
    <row r="330" spans="1:3" x14ac:dyDescent="0.2">
      <c r="A330" t="s">
        <v>6149</v>
      </c>
      <c r="B330" s="1">
        <v>41078</v>
      </c>
      <c r="C330">
        <v>2.0442999999999998</v>
      </c>
    </row>
    <row r="331" spans="1:3" x14ac:dyDescent="0.2">
      <c r="A331" t="s">
        <v>6149</v>
      </c>
      <c r="B331" s="1">
        <v>41079</v>
      </c>
      <c r="C331">
        <v>2.0634000000000001</v>
      </c>
    </row>
    <row r="332" spans="1:3" x14ac:dyDescent="0.2">
      <c r="A332" t="s">
        <v>6149</v>
      </c>
      <c r="B332" s="1">
        <v>41080</v>
      </c>
      <c r="C332">
        <v>2.044</v>
      </c>
    </row>
    <row r="333" spans="1:3" x14ac:dyDescent="0.2">
      <c r="A333" t="s">
        <v>6149</v>
      </c>
      <c r="B333" s="1">
        <v>41081</v>
      </c>
      <c r="C333">
        <v>2.0293000000000001</v>
      </c>
    </row>
    <row r="334" spans="1:3" x14ac:dyDescent="0.2">
      <c r="A334" t="s">
        <v>6149</v>
      </c>
      <c r="B334" s="1">
        <v>41082</v>
      </c>
      <c r="C334">
        <v>2.0363000000000002</v>
      </c>
    </row>
    <row r="335" spans="1:3" x14ac:dyDescent="0.2">
      <c r="A335" t="s">
        <v>6149</v>
      </c>
      <c r="B335" s="1">
        <v>41083</v>
      </c>
      <c r="C335">
        <v>2.0554999999999999</v>
      </c>
    </row>
    <row r="336" spans="1:3" x14ac:dyDescent="0.2">
      <c r="A336" t="s">
        <v>6149</v>
      </c>
      <c r="B336" s="1">
        <v>41084</v>
      </c>
      <c r="C336">
        <v>2.0554999999999999</v>
      </c>
    </row>
    <row r="337" spans="1:3" x14ac:dyDescent="0.2">
      <c r="A337" t="s">
        <v>6149</v>
      </c>
      <c r="B337" s="1">
        <v>41085</v>
      </c>
      <c r="C337">
        <v>2.0554999999999999</v>
      </c>
    </row>
    <row r="338" spans="1:3" x14ac:dyDescent="0.2">
      <c r="A338" t="s">
        <v>6149</v>
      </c>
      <c r="B338" s="1">
        <v>41086</v>
      </c>
      <c r="C338">
        <v>2.0718000000000001</v>
      </c>
    </row>
    <row r="339" spans="1:3" x14ac:dyDescent="0.2">
      <c r="A339" t="s">
        <v>6149</v>
      </c>
      <c r="B339" s="1">
        <v>41087</v>
      </c>
      <c r="C339">
        <v>2.0743</v>
      </c>
    </row>
    <row r="340" spans="1:3" x14ac:dyDescent="0.2">
      <c r="A340" t="s">
        <v>6149</v>
      </c>
      <c r="B340" s="1">
        <v>41088</v>
      </c>
      <c r="C340">
        <v>2.0764</v>
      </c>
    </row>
    <row r="341" spans="1:3" x14ac:dyDescent="0.2">
      <c r="A341" t="s">
        <v>6149</v>
      </c>
      <c r="B341" s="1">
        <v>41089</v>
      </c>
      <c r="C341">
        <v>2.0903999999999998</v>
      </c>
    </row>
    <row r="342" spans="1:3" x14ac:dyDescent="0.2">
      <c r="A342" t="s">
        <v>6149</v>
      </c>
      <c r="B342" s="1">
        <v>41090</v>
      </c>
      <c r="C342">
        <v>2.0129999999999999</v>
      </c>
    </row>
    <row r="343" spans="1:3" x14ac:dyDescent="0.2">
      <c r="A343" t="s">
        <v>6149</v>
      </c>
      <c r="B343" s="1">
        <v>41091</v>
      </c>
      <c r="C343">
        <v>2.0213000000000001</v>
      </c>
    </row>
    <row r="344" spans="1:3" x14ac:dyDescent="0.2">
      <c r="A344" t="s">
        <v>6149</v>
      </c>
      <c r="B344" s="1">
        <v>41092</v>
      </c>
      <c r="C344">
        <v>2.0213000000000001</v>
      </c>
    </row>
    <row r="345" spans="1:3" x14ac:dyDescent="0.2">
      <c r="A345" t="s">
        <v>6149</v>
      </c>
      <c r="B345" s="1">
        <v>41093</v>
      </c>
      <c r="C345">
        <v>1.9893000000000001</v>
      </c>
    </row>
    <row r="346" spans="1:3" x14ac:dyDescent="0.2">
      <c r="A346" t="s">
        <v>6149</v>
      </c>
      <c r="B346" s="1">
        <v>41094</v>
      </c>
      <c r="C346">
        <v>1.9887999999999999</v>
      </c>
    </row>
    <row r="347" spans="1:3" x14ac:dyDescent="0.2">
      <c r="A347" t="s">
        <v>6149</v>
      </c>
      <c r="B347" s="1">
        <v>41095</v>
      </c>
      <c r="C347">
        <v>2.0200999999999998</v>
      </c>
    </row>
    <row r="348" spans="1:3" x14ac:dyDescent="0.2">
      <c r="A348" t="s">
        <v>6149</v>
      </c>
      <c r="B348" s="1">
        <v>41096</v>
      </c>
      <c r="C348">
        <v>2.0291999999999999</v>
      </c>
    </row>
    <row r="349" spans="1:3" x14ac:dyDescent="0.2">
      <c r="A349" t="s">
        <v>6149</v>
      </c>
      <c r="B349" s="1">
        <v>41097</v>
      </c>
      <c r="C349">
        <v>2.0358999999999998</v>
      </c>
    </row>
    <row r="350" spans="1:3" x14ac:dyDescent="0.2">
      <c r="A350" t="s">
        <v>6149</v>
      </c>
      <c r="B350" s="1">
        <v>41098</v>
      </c>
      <c r="C350">
        <v>2.0358999999999998</v>
      </c>
    </row>
    <row r="351" spans="1:3" x14ac:dyDescent="0.2">
      <c r="A351" t="s">
        <v>6149</v>
      </c>
      <c r="B351" s="1">
        <v>41099</v>
      </c>
      <c r="C351">
        <v>2.0358999999999998</v>
      </c>
    </row>
    <row r="352" spans="1:3" x14ac:dyDescent="0.2">
      <c r="A352" t="s">
        <v>6149</v>
      </c>
      <c r="B352" s="1">
        <v>41100</v>
      </c>
      <c r="C352">
        <v>2.0312000000000001</v>
      </c>
    </row>
    <row r="353" spans="1:3" x14ac:dyDescent="0.2">
      <c r="A353" t="s">
        <v>6149</v>
      </c>
      <c r="B353" s="1">
        <v>41101</v>
      </c>
      <c r="C353">
        <v>2.0331999999999999</v>
      </c>
    </row>
    <row r="354" spans="1:3" x14ac:dyDescent="0.2">
      <c r="A354" t="s">
        <v>6149</v>
      </c>
      <c r="B354" s="1">
        <v>41102</v>
      </c>
      <c r="C354">
        <v>2.0310000000000001</v>
      </c>
    </row>
    <row r="355" spans="1:3" x14ac:dyDescent="0.2">
      <c r="A355" t="s">
        <v>6149</v>
      </c>
      <c r="B355" s="1">
        <v>41103</v>
      </c>
      <c r="C355">
        <v>2.0470999999999999</v>
      </c>
    </row>
    <row r="356" spans="1:3" x14ac:dyDescent="0.2">
      <c r="A356" t="s">
        <v>6149</v>
      </c>
      <c r="B356" s="1">
        <v>41104</v>
      </c>
      <c r="C356">
        <v>2.0337999999999998</v>
      </c>
    </row>
    <row r="357" spans="1:3" x14ac:dyDescent="0.2">
      <c r="A357" t="s">
        <v>6149</v>
      </c>
      <c r="B357" s="1">
        <v>41105</v>
      </c>
      <c r="C357">
        <v>2.0337999999999998</v>
      </c>
    </row>
    <row r="358" spans="1:3" x14ac:dyDescent="0.2">
      <c r="A358" t="s">
        <v>6149</v>
      </c>
      <c r="B358" s="1">
        <v>41106</v>
      </c>
      <c r="C358">
        <v>2.0337999999999998</v>
      </c>
    </row>
    <row r="359" spans="1:3" x14ac:dyDescent="0.2">
      <c r="A359" t="s">
        <v>6149</v>
      </c>
      <c r="B359" s="1">
        <v>41107</v>
      </c>
      <c r="C359">
        <v>2.0379999999999998</v>
      </c>
    </row>
    <row r="360" spans="1:3" x14ac:dyDescent="0.2">
      <c r="A360" t="s">
        <v>6149</v>
      </c>
      <c r="B360" s="1">
        <v>41108</v>
      </c>
      <c r="C360">
        <v>2.0348999999999999</v>
      </c>
    </row>
    <row r="361" spans="1:3" x14ac:dyDescent="0.2">
      <c r="A361" t="s">
        <v>6149</v>
      </c>
      <c r="B361" s="1">
        <v>41109</v>
      </c>
      <c r="C361">
        <v>2.0257999999999998</v>
      </c>
    </row>
    <row r="362" spans="1:3" x14ac:dyDescent="0.2">
      <c r="A362" t="s">
        <v>6149</v>
      </c>
      <c r="B362" s="1">
        <v>41110</v>
      </c>
      <c r="C362">
        <v>2.0238999999999998</v>
      </c>
    </row>
    <row r="363" spans="1:3" x14ac:dyDescent="0.2">
      <c r="A363" t="s">
        <v>6149</v>
      </c>
      <c r="B363" s="1">
        <v>41111</v>
      </c>
      <c r="C363">
        <v>2.0226999999999999</v>
      </c>
    </row>
    <row r="364" spans="1:3" x14ac:dyDescent="0.2">
      <c r="A364" t="s">
        <v>6149</v>
      </c>
      <c r="B364" s="1">
        <v>41112</v>
      </c>
      <c r="C364">
        <v>2.0226999999999999</v>
      </c>
    </row>
    <row r="365" spans="1:3" x14ac:dyDescent="0.2">
      <c r="A365" t="s">
        <v>6149</v>
      </c>
      <c r="B365" s="1">
        <v>41113</v>
      </c>
      <c r="C365">
        <v>2.0226999999999999</v>
      </c>
    </row>
    <row r="366" spans="1:3" x14ac:dyDescent="0.2">
      <c r="A366" t="s">
        <v>6149</v>
      </c>
      <c r="B366" s="1">
        <v>41114</v>
      </c>
      <c r="C366">
        <v>2.0411999999999999</v>
      </c>
    </row>
    <row r="367" spans="1:3" x14ac:dyDescent="0.2">
      <c r="A367" t="s">
        <v>6149</v>
      </c>
      <c r="B367" s="1">
        <v>41115</v>
      </c>
      <c r="C367">
        <v>1</v>
      </c>
    </row>
    <row r="368" spans="1:3" x14ac:dyDescent="0.2">
      <c r="A368" t="s">
        <v>6149</v>
      </c>
      <c r="B368" s="1">
        <v>41116</v>
      </c>
      <c r="C368">
        <v>1</v>
      </c>
    </row>
    <row r="369" spans="1:3" x14ac:dyDescent="0.2">
      <c r="A369" t="s">
        <v>6149</v>
      </c>
      <c r="B369" s="1">
        <v>41117</v>
      </c>
      <c r="C369">
        <v>2.0255000000000001</v>
      </c>
    </row>
    <row r="370" spans="1:3" x14ac:dyDescent="0.2">
      <c r="A370" t="s">
        <v>6149</v>
      </c>
      <c r="B370" s="1">
        <v>41118</v>
      </c>
      <c r="C370">
        <v>2.0173000000000001</v>
      </c>
    </row>
    <row r="371" spans="1:3" x14ac:dyDescent="0.2">
      <c r="A371" t="s">
        <v>6149</v>
      </c>
      <c r="B371" s="1">
        <v>41119</v>
      </c>
      <c r="C371">
        <v>2.0173000000000001</v>
      </c>
    </row>
    <row r="372" spans="1:3" x14ac:dyDescent="0.2">
      <c r="A372" t="s">
        <v>6149</v>
      </c>
      <c r="B372" s="1">
        <v>41120</v>
      </c>
      <c r="C372">
        <v>2.0173000000000001</v>
      </c>
    </row>
    <row r="373" spans="1:3" x14ac:dyDescent="0.2">
      <c r="A373" t="s">
        <v>6149</v>
      </c>
      <c r="B373" s="1">
        <v>41121</v>
      </c>
      <c r="C373">
        <v>2.0312999999999999</v>
      </c>
    </row>
    <row r="374" spans="1:3" x14ac:dyDescent="0.2">
      <c r="A374" t="s">
        <v>6149</v>
      </c>
      <c r="B374" s="1">
        <v>41122</v>
      </c>
      <c r="C374">
        <v>2.0499000000000001</v>
      </c>
    </row>
    <row r="375" spans="1:3" x14ac:dyDescent="0.2">
      <c r="A375" t="s">
        <v>6149</v>
      </c>
      <c r="B375" s="1">
        <v>41123</v>
      </c>
      <c r="C375">
        <v>2.0432000000000001</v>
      </c>
    </row>
    <row r="376" spans="1:3" x14ac:dyDescent="0.2">
      <c r="A376" t="s">
        <v>6149</v>
      </c>
      <c r="B376" s="1">
        <v>41124</v>
      </c>
      <c r="C376">
        <v>2.0474999999999999</v>
      </c>
    </row>
    <row r="377" spans="1:3" x14ac:dyDescent="0.2">
      <c r="A377" t="s">
        <v>6149</v>
      </c>
      <c r="B377" s="1">
        <v>41125</v>
      </c>
      <c r="C377">
        <v>2.0312999999999999</v>
      </c>
    </row>
    <row r="378" spans="1:3" x14ac:dyDescent="0.2">
      <c r="A378" t="s">
        <v>6149</v>
      </c>
      <c r="B378" s="1">
        <v>41126</v>
      </c>
      <c r="C378">
        <v>2.0312999999999999</v>
      </c>
    </row>
    <row r="379" spans="1:3" x14ac:dyDescent="0.2">
      <c r="A379" t="s">
        <v>6149</v>
      </c>
      <c r="B379" s="1">
        <v>41127</v>
      </c>
      <c r="C379">
        <v>2.0312999999999999</v>
      </c>
    </row>
    <row r="380" spans="1:3" x14ac:dyDescent="0.2">
      <c r="A380" t="s">
        <v>6149</v>
      </c>
      <c r="B380" s="1">
        <v>41128</v>
      </c>
      <c r="C380">
        <v>2.0278999999999998</v>
      </c>
    </row>
    <row r="381" spans="1:3" x14ac:dyDescent="0.2">
      <c r="A381" t="s">
        <v>6149</v>
      </c>
      <c r="B381" s="1">
        <v>41129</v>
      </c>
      <c r="C381">
        <v>2.0280999999999998</v>
      </c>
    </row>
    <row r="382" spans="1:3" x14ac:dyDescent="0.2">
      <c r="A382" t="s">
        <v>6149</v>
      </c>
      <c r="B382" s="1">
        <v>41130</v>
      </c>
      <c r="C382">
        <v>2.0272999999999999</v>
      </c>
    </row>
    <row r="383" spans="1:3" x14ac:dyDescent="0.2">
      <c r="A383" t="s">
        <v>6149</v>
      </c>
      <c r="B383" s="1">
        <v>41131</v>
      </c>
      <c r="C383">
        <v>2.0182000000000002</v>
      </c>
    </row>
    <row r="384" spans="1:3" x14ac:dyDescent="0.2">
      <c r="A384" t="s">
        <v>6149</v>
      </c>
      <c r="B384" s="1">
        <v>41132</v>
      </c>
      <c r="C384">
        <v>2.0175000000000001</v>
      </c>
    </row>
    <row r="385" spans="1:3" x14ac:dyDescent="0.2">
      <c r="A385" t="s">
        <v>6149</v>
      </c>
      <c r="B385" s="1">
        <v>41133</v>
      </c>
      <c r="C385">
        <v>2.0175000000000001</v>
      </c>
    </row>
    <row r="386" spans="1:3" x14ac:dyDescent="0.2">
      <c r="A386" t="s">
        <v>6149</v>
      </c>
      <c r="B386" s="1">
        <v>41134</v>
      </c>
      <c r="C386">
        <v>2.0175000000000001</v>
      </c>
    </row>
    <row r="387" spans="1:3" x14ac:dyDescent="0.2">
      <c r="A387" t="s">
        <v>6149</v>
      </c>
      <c r="B387" s="1">
        <v>41135</v>
      </c>
      <c r="C387">
        <v>2.0266000000000002</v>
      </c>
    </row>
    <row r="388" spans="1:3" x14ac:dyDescent="0.2">
      <c r="A388" t="s">
        <v>6149</v>
      </c>
      <c r="B388" s="1">
        <v>41136</v>
      </c>
      <c r="C388">
        <v>2.0257999999999998</v>
      </c>
    </row>
    <row r="389" spans="1:3" x14ac:dyDescent="0.2">
      <c r="A389" t="s">
        <v>6149</v>
      </c>
      <c r="B389" s="1">
        <v>41137</v>
      </c>
      <c r="C389">
        <v>2.0234000000000001</v>
      </c>
    </row>
    <row r="390" spans="1:3" x14ac:dyDescent="0.2">
      <c r="A390" t="s">
        <v>6149</v>
      </c>
      <c r="B390" s="1">
        <v>41138</v>
      </c>
      <c r="C390">
        <v>2.0213999999999999</v>
      </c>
    </row>
    <row r="391" spans="1:3" x14ac:dyDescent="0.2">
      <c r="A391" t="s">
        <v>6149</v>
      </c>
      <c r="B391" s="1">
        <v>41139</v>
      </c>
      <c r="C391">
        <v>2.0182000000000002</v>
      </c>
    </row>
    <row r="392" spans="1:3" x14ac:dyDescent="0.2">
      <c r="A392" t="s">
        <v>6149</v>
      </c>
      <c r="B392" s="1">
        <v>41140</v>
      </c>
      <c r="C392">
        <v>2.0182000000000002</v>
      </c>
    </row>
    <row r="393" spans="1:3" x14ac:dyDescent="0.2">
      <c r="A393" t="s">
        <v>6149</v>
      </c>
      <c r="B393" s="1">
        <v>41141</v>
      </c>
      <c r="C393">
        <v>2.0182000000000002</v>
      </c>
    </row>
    <row r="394" spans="1:3" x14ac:dyDescent="0.2">
      <c r="A394" t="s">
        <v>6149</v>
      </c>
      <c r="B394" s="1">
        <v>41142</v>
      </c>
      <c r="C394">
        <v>2.0209000000000001</v>
      </c>
    </row>
    <row r="395" spans="1:3" x14ac:dyDescent="0.2">
      <c r="A395" t="s">
        <v>6149</v>
      </c>
      <c r="B395" s="1">
        <v>41143</v>
      </c>
      <c r="C395">
        <v>2.0173000000000001</v>
      </c>
    </row>
    <row r="396" spans="1:3" x14ac:dyDescent="0.2">
      <c r="A396" t="s">
        <v>6149</v>
      </c>
      <c r="B396" s="1">
        <v>41144</v>
      </c>
      <c r="C396">
        <v>2.0209999999999999</v>
      </c>
    </row>
    <row r="397" spans="1:3" x14ac:dyDescent="0.2">
      <c r="A397" t="s">
        <v>6149</v>
      </c>
      <c r="B397" s="1">
        <v>41145</v>
      </c>
      <c r="C397">
        <v>2.0240999999999998</v>
      </c>
    </row>
    <row r="398" spans="1:3" x14ac:dyDescent="0.2">
      <c r="A398" t="s">
        <v>6149</v>
      </c>
      <c r="B398" s="1">
        <v>41146</v>
      </c>
      <c r="C398">
        <v>2.0255000000000001</v>
      </c>
    </row>
    <row r="399" spans="1:3" x14ac:dyDescent="0.2">
      <c r="A399" t="s">
        <v>6149</v>
      </c>
      <c r="B399" s="1">
        <v>41147</v>
      </c>
      <c r="C399">
        <v>2.0255000000000001</v>
      </c>
    </row>
    <row r="400" spans="1:3" x14ac:dyDescent="0.2">
      <c r="A400" t="s">
        <v>6149</v>
      </c>
      <c r="B400" s="1">
        <v>41148</v>
      </c>
      <c r="C400">
        <v>2.0255000000000001</v>
      </c>
    </row>
    <row r="401" spans="1:3" x14ac:dyDescent="0.2">
      <c r="A401" t="s">
        <v>6149</v>
      </c>
      <c r="B401" s="1">
        <v>41149</v>
      </c>
      <c r="C401">
        <v>2.0293000000000001</v>
      </c>
    </row>
    <row r="402" spans="1:3" x14ac:dyDescent="0.2">
      <c r="A402" t="s">
        <v>6149</v>
      </c>
      <c r="B402" s="1">
        <v>41150</v>
      </c>
      <c r="C402">
        <v>2.0432999999999999</v>
      </c>
    </row>
    <row r="403" spans="1:3" x14ac:dyDescent="0.2">
      <c r="A403" t="s">
        <v>6149</v>
      </c>
      <c r="B403" s="1">
        <v>41151</v>
      </c>
      <c r="C403">
        <v>2.0508999999999999</v>
      </c>
    </row>
    <row r="404" spans="1:3" x14ac:dyDescent="0.2">
      <c r="A404" t="s">
        <v>6149</v>
      </c>
      <c r="B404" s="1">
        <v>41152</v>
      </c>
      <c r="C404">
        <v>2.0512999999999999</v>
      </c>
    </row>
    <row r="405" spans="1:3" x14ac:dyDescent="0.2">
      <c r="A405" t="s">
        <v>6149</v>
      </c>
      <c r="B405" s="1">
        <v>41153</v>
      </c>
      <c r="C405">
        <v>2.0371999999999999</v>
      </c>
    </row>
    <row r="406" spans="1:3" x14ac:dyDescent="0.2">
      <c r="A406" t="s">
        <v>6149</v>
      </c>
      <c r="B406" s="1">
        <v>41154</v>
      </c>
      <c r="C406">
        <v>2.0371999999999999</v>
      </c>
    </row>
    <row r="407" spans="1:3" x14ac:dyDescent="0.2">
      <c r="A407" t="s">
        <v>6149</v>
      </c>
      <c r="B407" s="1">
        <v>41155</v>
      </c>
      <c r="C407">
        <v>2.0371999999999999</v>
      </c>
    </row>
    <row r="408" spans="1:3" x14ac:dyDescent="0.2">
      <c r="A408" t="s">
        <v>6149</v>
      </c>
      <c r="B408" s="1">
        <v>41156</v>
      </c>
      <c r="C408">
        <v>2.0335000000000001</v>
      </c>
    </row>
    <row r="409" spans="1:3" x14ac:dyDescent="0.2">
      <c r="A409" t="s">
        <v>6149</v>
      </c>
      <c r="B409" s="1">
        <v>41157</v>
      </c>
      <c r="C409">
        <v>2.0392000000000001</v>
      </c>
    </row>
    <row r="410" spans="1:3" x14ac:dyDescent="0.2">
      <c r="A410" t="s">
        <v>6149</v>
      </c>
      <c r="B410" s="1">
        <v>41158</v>
      </c>
      <c r="C410">
        <v>2.0385</v>
      </c>
    </row>
    <row r="411" spans="1:3" x14ac:dyDescent="0.2">
      <c r="A411" t="s">
        <v>6149</v>
      </c>
      <c r="B411" s="1">
        <v>41159</v>
      </c>
      <c r="C411">
        <v>2.0381</v>
      </c>
    </row>
    <row r="412" spans="1:3" x14ac:dyDescent="0.2">
      <c r="A412" t="s">
        <v>6149</v>
      </c>
      <c r="B412" s="1">
        <v>41160</v>
      </c>
      <c r="C412">
        <v>2.0381</v>
      </c>
    </row>
    <row r="413" spans="1:3" x14ac:dyDescent="0.2">
      <c r="A413" t="s">
        <v>6149</v>
      </c>
      <c r="B413" s="1">
        <v>41161</v>
      </c>
      <c r="C413">
        <v>2.0381</v>
      </c>
    </row>
    <row r="414" spans="1:3" x14ac:dyDescent="0.2">
      <c r="A414" t="s">
        <v>6149</v>
      </c>
      <c r="B414" s="1">
        <v>41162</v>
      </c>
      <c r="C414">
        <v>2.0381</v>
      </c>
    </row>
    <row r="415" spans="1:3" x14ac:dyDescent="0.2">
      <c r="A415" t="s">
        <v>6149</v>
      </c>
      <c r="B415" s="1">
        <v>41163</v>
      </c>
      <c r="C415">
        <v>2.0240999999999998</v>
      </c>
    </row>
    <row r="416" spans="1:3" x14ac:dyDescent="0.2">
      <c r="A416" t="s">
        <v>6149</v>
      </c>
      <c r="B416" s="1">
        <v>41164</v>
      </c>
      <c r="C416">
        <v>2.0196999999999998</v>
      </c>
    </row>
    <row r="417" spans="1:3" x14ac:dyDescent="0.2">
      <c r="A417" t="s">
        <v>6149</v>
      </c>
      <c r="B417" s="1">
        <v>41165</v>
      </c>
      <c r="C417">
        <v>2.0204</v>
      </c>
    </row>
    <row r="418" spans="1:3" x14ac:dyDescent="0.2">
      <c r="A418" t="s">
        <v>6149</v>
      </c>
      <c r="B418" s="1">
        <v>41166</v>
      </c>
      <c r="C418">
        <v>2.0253999999999999</v>
      </c>
    </row>
    <row r="419" spans="1:3" x14ac:dyDescent="0.2">
      <c r="A419" t="s">
        <v>6149</v>
      </c>
      <c r="B419" s="1">
        <v>41167</v>
      </c>
      <c r="C419">
        <v>2.0139</v>
      </c>
    </row>
    <row r="420" spans="1:3" x14ac:dyDescent="0.2">
      <c r="A420" t="s">
        <v>6149</v>
      </c>
      <c r="B420" s="1">
        <v>41168</v>
      </c>
      <c r="C420">
        <v>2.0139</v>
      </c>
    </row>
    <row r="421" spans="1:3" x14ac:dyDescent="0.2">
      <c r="A421" t="s">
        <v>6149</v>
      </c>
      <c r="B421" s="1">
        <v>41169</v>
      </c>
      <c r="C421">
        <v>2.0135999999999998</v>
      </c>
    </row>
    <row r="422" spans="1:3" x14ac:dyDescent="0.2">
      <c r="A422" t="s">
        <v>6149</v>
      </c>
      <c r="B422" s="1">
        <v>41170</v>
      </c>
      <c r="C422">
        <v>2.0312000000000001</v>
      </c>
    </row>
    <row r="423" spans="1:3" x14ac:dyDescent="0.2">
      <c r="A423" t="s">
        <v>6149</v>
      </c>
      <c r="B423" s="1">
        <v>41171</v>
      </c>
      <c r="C423">
        <v>2.0274000000000001</v>
      </c>
    </row>
    <row r="424" spans="1:3" x14ac:dyDescent="0.2">
      <c r="A424" t="s">
        <v>6149</v>
      </c>
      <c r="B424" s="1">
        <v>41172</v>
      </c>
      <c r="C424">
        <v>2.0236000000000001</v>
      </c>
    </row>
    <row r="425" spans="1:3" x14ac:dyDescent="0.2">
      <c r="A425" t="s">
        <v>6149</v>
      </c>
      <c r="B425" s="1">
        <v>41173</v>
      </c>
      <c r="C425">
        <v>2.0263</v>
      </c>
    </row>
    <row r="426" spans="1:3" x14ac:dyDescent="0.2">
      <c r="A426" t="s">
        <v>6149</v>
      </c>
      <c r="B426" s="1">
        <v>41174</v>
      </c>
      <c r="C426">
        <v>2.024</v>
      </c>
    </row>
    <row r="427" spans="1:3" x14ac:dyDescent="0.2">
      <c r="A427" t="s">
        <v>6149</v>
      </c>
      <c r="B427" s="1">
        <v>41175</v>
      </c>
      <c r="C427">
        <v>2.024</v>
      </c>
    </row>
    <row r="428" spans="1:3" x14ac:dyDescent="0.2">
      <c r="A428" t="s">
        <v>6149</v>
      </c>
      <c r="B428" s="1">
        <v>41176</v>
      </c>
      <c r="C428">
        <v>2.024</v>
      </c>
    </row>
    <row r="429" spans="1:3" x14ac:dyDescent="0.2">
      <c r="A429" t="s">
        <v>6149</v>
      </c>
      <c r="B429" s="1">
        <v>41177</v>
      </c>
      <c r="C429">
        <v>2.0272999999999999</v>
      </c>
    </row>
    <row r="430" spans="1:3" x14ac:dyDescent="0.2">
      <c r="A430" t="s">
        <v>6149</v>
      </c>
      <c r="B430" s="1">
        <v>41178</v>
      </c>
      <c r="C430">
        <v>2.0251000000000001</v>
      </c>
    </row>
    <row r="431" spans="1:3" x14ac:dyDescent="0.2">
      <c r="A431" t="s">
        <v>6149</v>
      </c>
      <c r="B431" s="1">
        <v>41179</v>
      </c>
      <c r="C431">
        <v>2.0341</v>
      </c>
    </row>
    <row r="432" spans="1:3" x14ac:dyDescent="0.2">
      <c r="A432" t="s">
        <v>6149</v>
      </c>
      <c r="B432" s="1">
        <v>41180</v>
      </c>
      <c r="C432">
        <v>2.0310999999999999</v>
      </c>
    </row>
    <row r="433" spans="1:3" x14ac:dyDescent="0.2">
      <c r="A433" t="s">
        <v>6149</v>
      </c>
      <c r="B433" s="1">
        <v>41181</v>
      </c>
      <c r="C433">
        <v>2.0306000000000002</v>
      </c>
    </row>
    <row r="434" spans="1:3" x14ac:dyDescent="0.2">
      <c r="A434" t="s">
        <v>6149</v>
      </c>
      <c r="B434" s="1">
        <v>41182</v>
      </c>
      <c r="C434">
        <v>2.0306000000000002</v>
      </c>
    </row>
    <row r="435" spans="1:3" x14ac:dyDescent="0.2">
      <c r="A435" t="s">
        <v>6149</v>
      </c>
      <c r="B435" s="1">
        <v>41183</v>
      </c>
      <c r="C435">
        <v>2.0306000000000002</v>
      </c>
    </row>
    <row r="436" spans="1:3" x14ac:dyDescent="0.2">
      <c r="A436" t="s">
        <v>6149</v>
      </c>
      <c r="B436" s="1">
        <v>41184</v>
      </c>
      <c r="C436">
        <v>2.0259999999999998</v>
      </c>
    </row>
    <row r="437" spans="1:3" x14ac:dyDescent="0.2">
      <c r="A437" t="s">
        <v>6149</v>
      </c>
      <c r="B437" s="1">
        <v>40744</v>
      </c>
      <c r="C437">
        <v>1.57</v>
      </c>
    </row>
    <row r="438" spans="1:3" x14ac:dyDescent="0.2">
      <c r="A438" t="s">
        <v>6149</v>
      </c>
      <c r="B438" s="1">
        <v>41185</v>
      </c>
      <c r="C438">
        <v>2.0266000000000002</v>
      </c>
    </row>
    <row r="439" spans="1:3" x14ac:dyDescent="0.2">
      <c r="A439" t="s">
        <v>6149</v>
      </c>
      <c r="B439" s="1">
        <v>41186</v>
      </c>
      <c r="C439">
        <v>2.0266000000000002</v>
      </c>
    </row>
    <row r="440" spans="1:3" x14ac:dyDescent="0.2">
      <c r="A440" t="s">
        <v>6149</v>
      </c>
      <c r="B440" s="1">
        <v>41187</v>
      </c>
      <c r="C440">
        <v>2.0224000000000002</v>
      </c>
    </row>
    <row r="441" spans="1:3" x14ac:dyDescent="0.2">
      <c r="A441" t="s">
        <v>6149</v>
      </c>
      <c r="B441" s="1">
        <v>41188</v>
      </c>
      <c r="C441">
        <v>2.0246</v>
      </c>
    </row>
    <row r="442" spans="1:3" x14ac:dyDescent="0.2">
      <c r="A442" t="s">
        <v>6149</v>
      </c>
      <c r="B442" s="1">
        <v>41189</v>
      </c>
      <c r="C442">
        <v>2.0459999999999998</v>
      </c>
    </row>
    <row r="443" spans="1:3" x14ac:dyDescent="0.2">
      <c r="A443" t="s">
        <v>6149</v>
      </c>
      <c r="B443" s="1">
        <v>41190</v>
      </c>
      <c r="C443">
        <v>2.0246</v>
      </c>
    </row>
    <row r="444" spans="1:3" x14ac:dyDescent="0.2">
      <c r="A444" t="s">
        <v>6149</v>
      </c>
      <c r="B444" s="1">
        <v>41191</v>
      </c>
      <c r="C444">
        <v>2.0312999999999999</v>
      </c>
    </row>
    <row r="445" spans="1:3" x14ac:dyDescent="0.2">
      <c r="A445" t="s">
        <v>6149</v>
      </c>
      <c r="B445" s="1">
        <v>41192</v>
      </c>
      <c r="C445">
        <v>2.0337000000000001</v>
      </c>
    </row>
    <row r="446" spans="1:3" x14ac:dyDescent="0.2">
      <c r="A446" t="s">
        <v>6149</v>
      </c>
      <c r="B446" s="1">
        <v>41193</v>
      </c>
      <c r="C446">
        <v>2.0377999999999998</v>
      </c>
    </row>
    <row r="447" spans="1:3" x14ac:dyDescent="0.2">
      <c r="A447" t="s">
        <v>6149</v>
      </c>
      <c r="B447" s="1">
        <v>41194</v>
      </c>
      <c r="C447">
        <v>2.0369000000000002</v>
      </c>
    </row>
    <row r="448" spans="1:3" x14ac:dyDescent="0.2">
      <c r="A448" t="s">
        <v>6149</v>
      </c>
      <c r="B448" s="1">
        <v>41195</v>
      </c>
      <c r="C448">
        <v>2.0369000000000002</v>
      </c>
    </row>
    <row r="449" spans="1:3" x14ac:dyDescent="0.2">
      <c r="A449" t="s">
        <v>6149</v>
      </c>
      <c r="B449" s="1">
        <v>41196</v>
      </c>
      <c r="C449">
        <v>2.0369000000000002</v>
      </c>
    </row>
    <row r="450" spans="1:3" x14ac:dyDescent="0.2">
      <c r="A450" t="s">
        <v>6149</v>
      </c>
      <c r="B450" s="1">
        <v>41197</v>
      </c>
      <c r="C450">
        <v>2.0369000000000002</v>
      </c>
    </row>
    <row r="451" spans="1:3" x14ac:dyDescent="0.2">
      <c r="A451" t="s">
        <v>6149</v>
      </c>
      <c r="B451" s="1">
        <v>41198</v>
      </c>
      <c r="C451">
        <v>2.0381999999999998</v>
      </c>
    </row>
    <row r="452" spans="1:3" x14ac:dyDescent="0.2">
      <c r="A452" t="s">
        <v>6149</v>
      </c>
      <c r="B452" s="1">
        <v>41199</v>
      </c>
      <c r="C452">
        <v>2.0350999999999999</v>
      </c>
    </row>
    <row r="453" spans="1:3" x14ac:dyDescent="0.2">
      <c r="A453" t="s">
        <v>6149</v>
      </c>
      <c r="B453" s="1">
        <v>41200</v>
      </c>
      <c r="C453">
        <v>2.0335999999999999</v>
      </c>
    </row>
    <row r="454" spans="1:3" x14ac:dyDescent="0.2">
      <c r="A454" t="s">
        <v>6149</v>
      </c>
      <c r="B454" s="1">
        <v>41201</v>
      </c>
      <c r="C454">
        <v>2.0295000000000001</v>
      </c>
    </row>
    <row r="455" spans="1:3" x14ac:dyDescent="0.2">
      <c r="A455" t="s">
        <v>6149</v>
      </c>
      <c r="B455" s="1">
        <v>41202</v>
      </c>
      <c r="C455">
        <v>2.0272000000000001</v>
      </c>
    </row>
    <row r="456" spans="1:3" x14ac:dyDescent="0.2">
      <c r="A456" t="s">
        <v>6149</v>
      </c>
      <c r="B456" s="1">
        <v>41203</v>
      </c>
      <c r="C456">
        <v>2.0272000000000001</v>
      </c>
    </row>
    <row r="457" spans="1:3" x14ac:dyDescent="0.2">
      <c r="A457" t="s">
        <v>6149</v>
      </c>
      <c r="B457" s="1">
        <v>41204</v>
      </c>
      <c r="C457">
        <v>2.0272000000000001</v>
      </c>
    </row>
    <row r="458" spans="1:3" x14ac:dyDescent="0.2">
      <c r="A458" t="s">
        <v>6149</v>
      </c>
      <c r="B458" s="1">
        <v>41205</v>
      </c>
      <c r="C458">
        <v>2.0266000000000002</v>
      </c>
    </row>
    <row r="459" spans="1:3" x14ac:dyDescent="0.2">
      <c r="A459" t="s">
        <v>6149</v>
      </c>
      <c r="B459" s="1">
        <v>41206</v>
      </c>
      <c r="C459">
        <v>2.0286</v>
      </c>
    </row>
    <row r="460" spans="1:3" x14ac:dyDescent="0.2">
      <c r="A460" t="s">
        <v>6149</v>
      </c>
      <c r="B460" s="1">
        <v>41207</v>
      </c>
      <c r="C460">
        <v>2.0263</v>
      </c>
    </row>
    <row r="461" spans="1:3" x14ac:dyDescent="0.2">
      <c r="A461" t="s">
        <v>6149</v>
      </c>
      <c r="B461" s="1">
        <v>41208</v>
      </c>
      <c r="C461">
        <v>2.0261</v>
      </c>
    </row>
    <row r="462" spans="1:3" x14ac:dyDescent="0.2">
      <c r="A462" t="s">
        <v>6149</v>
      </c>
      <c r="B462" s="1">
        <v>41209</v>
      </c>
      <c r="C462">
        <v>2.0263</v>
      </c>
    </row>
    <row r="463" spans="1:3" x14ac:dyDescent="0.2">
      <c r="A463" t="s">
        <v>6149</v>
      </c>
      <c r="B463" s="1">
        <v>41210</v>
      </c>
      <c r="C463">
        <v>2.0263</v>
      </c>
    </row>
    <row r="464" spans="1:3" x14ac:dyDescent="0.2">
      <c r="A464" t="s">
        <v>6149</v>
      </c>
      <c r="B464" s="1">
        <v>41211</v>
      </c>
      <c r="C464">
        <v>2.0263</v>
      </c>
    </row>
    <row r="465" spans="1:3" x14ac:dyDescent="0.2">
      <c r="A465" t="s">
        <v>6149</v>
      </c>
      <c r="B465" s="1">
        <v>41212</v>
      </c>
      <c r="C465">
        <v>2.0295999999999998</v>
      </c>
    </row>
    <row r="466" spans="1:3" x14ac:dyDescent="0.2">
      <c r="A466" t="s">
        <v>6149</v>
      </c>
      <c r="B466" s="1">
        <v>41213</v>
      </c>
      <c r="C466">
        <v>2.0323000000000002</v>
      </c>
    </row>
    <row r="467" spans="1:3" x14ac:dyDescent="0.2">
      <c r="A467" t="s">
        <v>6149</v>
      </c>
      <c r="B467" s="1">
        <v>41214</v>
      </c>
      <c r="C467">
        <v>2.0312999999999999</v>
      </c>
    </row>
    <row r="468" spans="1:3" x14ac:dyDescent="0.2">
      <c r="A468" t="s">
        <v>6149</v>
      </c>
      <c r="B468" s="1">
        <v>41215</v>
      </c>
      <c r="C468">
        <v>2.0312000000000001</v>
      </c>
    </row>
    <row r="469" spans="1:3" x14ac:dyDescent="0.2">
      <c r="A469" t="s">
        <v>6149</v>
      </c>
      <c r="B469" s="1">
        <v>41216</v>
      </c>
      <c r="C469">
        <v>2.0312000000000001</v>
      </c>
    </row>
    <row r="470" spans="1:3" x14ac:dyDescent="0.2">
      <c r="A470" t="s">
        <v>6149</v>
      </c>
      <c r="B470" s="1">
        <v>41217</v>
      </c>
      <c r="C470">
        <v>2.0312000000000001</v>
      </c>
    </row>
    <row r="471" spans="1:3" x14ac:dyDescent="0.2">
      <c r="A471" t="s">
        <v>6149</v>
      </c>
      <c r="B471" s="1">
        <v>41218</v>
      </c>
      <c r="C471">
        <v>2.0312000000000001</v>
      </c>
    </row>
    <row r="472" spans="1:3" x14ac:dyDescent="0.2">
      <c r="A472" t="s">
        <v>6149</v>
      </c>
      <c r="B472" s="1">
        <v>41219</v>
      </c>
      <c r="C472">
        <v>3.0350000000000001</v>
      </c>
    </row>
    <row r="473" spans="1:3" x14ac:dyDescent="0.2">
      <c r="A473" t="s">
        <v>6149</v>
      </c>
      <c r="B473" s="1">
        <v>41220</v>
      </c>
      <c r="C473">
        <v>2.0341</v>
      </c>
    </row>
    <row r="474" spans="1:3" x14ac:dyDescent="0.2">
      <c r="A474" t="s">
        <v>6149</v>
      </c>
      <c r="B474" s="1">
        <v>41221</v>
      </c>
      <c r="C474">
        <v>2.0329999999999999</v>
      </c>
    </row>
    <row r="475" spans="1:3" x14ac:dyDescent="0.2">
      <c r="A475" t="s">
        <v>6149</v>
      </c>
      <c r="B475" s="1">
        <v>41222</v>
      </c>
      <c r="C475">
        <v>2.0356999999999998</v>
      </c>
    </row>
    <row r="476" spans="1:3" x14ac:dyDescent="0.2">
      <c r="A476" t="s">
        <v>6149</v>
      </c>
      <c r="B476" s="1">
        <v>41223</v>
      </c>
      <c r="C476">
        <v>2.0512000000000001</v>
      </c>
    </row>
    <row r="477" spans="1:3" x14ac:dyDescent="0.2">
      <c r="A477" t="s">
        <v>6149</v>
      </c>
      <c r="B477" s="1">
        <v>41224</v>
      </c>
      <c r="C477">
        <v>2.0512000000000001</v>
      </c>
    </row>
    <row r="478" spans="1:3" x14ac:dyDescent="0.2">
      <c r="A478" t="s">
        <v>6149</v>
      </c>
      <c r="B478" s="1">
        <v>41225</v>
      </c>
      <c r="C478">
        <v>2.0512000000000001</v>
      </c>
    </row>
    <row r="479" spans="1:3" x14ac:dyDescent="0.2">
      <c r="A479" t="s">
        <v>6149</v>
      </c>
      <c r="B479" s="1">
        <v>41226</v>
      </c>
      <c r="C479">
        <v>1</v>
      </c>
    </row>
    <row r="480" spans="1:3" x14ac:dyDescent="0.2">
      <c r="A480" t="s">
        <v>6149</v>
      </c>
      <c r="B480" s="1">
        <v>41227</v>
      </c>
      <c r="C480">
        <v>2.0613999999999999</v>
      </c>
    </row>
    <row r="481" spans="1:3" x14ac:dyDescent="0.2">
      <c r="A481" t="s">
        <v>6149</v>
      </c>
      <c r="B481" s="1">
        <v>41228</v>
      </c>
      <c r="C481">
        <v>2.0619000000000001</v>
      </c>
    </row>
    <row r="482" spans="1:3" x14ac:dyDescent="0.2">
      <c r="A482" t="s">
        <v>6149</v>
      </c>
      <c r="B482" s="1">
        <v>41229</v>
      </c>
      <c r="C482">
        <v>2.0619000000000001</v>
      </c>
    </row>
    <row r="483" spans="1:3" x14ac:dyDescent="0.2">
      <c r="A483" t="s">
        <v>6149</v>
      </c>
      <c r="B483" s="1">
        <v>41230</v>
      </c>
      <c r="C483">
        <v>2.0712000000000002</v>
      </c>
    </row>
    <row r="484" spans="1:3" x14ac:dyDescent="0.2">
      <c r="A484" t="s">
        <v>6149</v>
      </c>
      <c r="B484" s="1">
        <v>41231</v>
      </c>
      <c r="C484">
        <v>2.0712000000000002</v>
      </c>
    </row>
    <row r="485" spans="1:3" x14ac:dyDescent="0.2">
      <c r="A485" t="s">
        <v>6149</v>
      </c>
      <c r="B485" s="1">
        <v>41232</v>
      </c>
      <c r="C485">
        <v>2.0712000000000002</v>
      </c>
    </row>
    <row r="486" spans="1:3" x14ac:dyDescent="0.2">
      <c r="A486" t="s">
        <v>6149</v>
      </c>
      <c r="B486" s="1">
        <v>41233</v>
      </c>
      <c r="C486">
        <v>2.0834999999999999</v>
      </c>
    </row>
    <row r="487" spans="1:3" x14ac:dyDescent="0.2">
      <c r="A487" t="s">
        <v>6149</v>
      </c>
      <c r="B487" s="1">
        <v>41234</v>
      </c>
      <c r="C487">
        <v>2.0834999999999999</v>
      </c>
    </row>
    <row r="488" spans="1:3" x14ac:dyDescent="0.2">
      <c r="A488" t="s">
        <v>6149</v>
      </c>
      <c r="B488" s="1">
        <v>41235</v>
      </c>
      <c r="C488">
        <v>2.0924</v>
      </c>
    </row>
    <row r="489" spans="1:3" x14ac:dyDescent="0.2">
      <c r="A489" t="s">
        <v>6149</v>
      </c>
      <c r="B489" s="1">
        <v>41236</v>
      </c>
      <c r="C489">
        <v>2.0912000000000002</v>
      </c>
    </row>
    <row r="490" spans="1:3" x14ac:dyDescent="0.2">
      <c r="A490" t="s">
        <v>6149</v>
      </c>
      <c r="B490" s="1">
        <v>41237</v>
      </c>
      <c r="C490">
        <v>2.0985</v>
      </c>
    </row>
    <row r="491" spans="1:3" x14ac:dyDescent="0.2">
      <c r="A491" t="s">
        <v>6149</v>
      </c>
      <c r="B491" s="1">
        <v>41238</v>
      </c>
      <c r="C491">
        <v>2.0985</v>
      </c>
    </row>
    <row r="492" spans="1:3" x14ac:dyDescent="0.2">
      <c r="A492" t="s">
        <v>6149</v>
      </c>
      <c r="B492" s="1">
        <v>41239</v>
      </c>
      <c r="C492">
        <v>2.0985</v>
      </c>
    </row>
    <row r="493" spans="1:3" x14ac:dyDescent="0.2">
      <c r="A493" t="s">
        <v>6149</v>
      </c>
      <c r="B493" s="1">
        <v>41240</v>
      </c>
      <c r="C493">
        <v>2.0787</v>
      </c>
    </row>
    <row r="494" spans="1:3" x14ac:dyDescent="0.2">
      <c r="A494" t="s">
        <v>6149</v>
      </c>
      <c r="B494" s="1">
        <v>41241</v>
      </c>
      <c r="C494">
        <v>2.0752000000000002</v>
      </c>
    </row>
    <row r="495" spans="1:3" x14ac:dyDescent="0.2">
      <c r="A495" t="s">
        <v>6149</v>
      </c>
      <c r="B495" s="1">
        <v>41242</v>
      </c>
      <c r="C495">
        <v>2.0912000000000002</v>
      </c>
    </row>
    <row r="496" spans="1:3" x14ac:dyDescent="0.2">
      <c r="A496" t="s">
        <v>6149</v>
      </c>
      <c r="B496" s="1">
        <v>41243</v>
      </c>
      <c r="C496">
        <v>2.0991</v>
      </c>
    </row>
    <row r="497" spans="1:3" x14ac:dyDescent="0.2">
      <c r="A497" t="s">
        <v>6149</v>
      </c>
      <c r="B497" s="1">
        <v>41244</v>
      </c>
      <c r="C497">
        <v>2.1074000000000002</v>
      </c>
    </row>
    <row r="498" spans="1:3" x14ac:dyDescent="0.2">
      <c r="A498" t="s">
        <v>6149</v>
      </c>
      <c r="B498" s="1">
        <v>41245</v>
      </c>
      <c r="C498">
        <v>2.1074000000000002</v>
      </c>
    </row>
    <row r="499" spans="1:3" x14ac:dyDescent="0.2">
      <c r="A499" t="s">
        <v>6149</v>
      </c>
      <c r="B499" s="1">
        <v>41246</v>
      </c>
      <c r="C499">
        <v>2.1074000000000002</v>
      </c>
    </row>
    <row r="500" spans="1:3" x14ac:dyDescent="0.2">
      <c r="A500" t="s">
        <v>6149</v>
      </c>
      <c r="B500" s="1">
        <v>41247</v>
      </c>
      <c r="C500">
        <v>1.1121000000000001</v>
      </c>
    </row>
    <row r="501" spans="1:3" x14ac:dyDescent="0.2">
      <c r="A501" t="s">
        <v>6149</v>
      </c>
      <c r="B501" s="1">
        <v>41248</v>
      </c>
      <c r="C501">
        <v>1.1076999999999999</v>
      </c>
    </row>
    <row r="502" spans="1:3" x14ac:dyDescent="0.2">
      <c r="A502" t="s">
        <v>6149</v>
      </c>
      <c r="B502" s="1">
        <v>41249</v>
      </c>
      <c r="C502">
        <v>2.1046</v>
      </c>
    </row>
    <row r="503" spans="1:3" x14ac:dyDescent="0.2">
      <c r="A503" t="s">
        <v>6149</v>
      </c>
      <c r="B503" s="1">
        <v>41250</v>
      </c>
      <c r="C503">
        <v>2.0836000000000001</v>
      </c>
    </row>
    <row r="504" spans="1:3" x14ac:dyDescent="0.2">
      <c r="A504" t="s">
        <v>6149</v>
      </c>
      <c r="B504" s="1">
        <v>41251</v>
      </c>
      <c r="C504">
        <v>2.0804</v>
      </c>
    </row>
    <row r="505" spans="1:3" x14ac:dyDescent="0.2">
      <c r="A505" t="s">
        <v>6149</v>
      </c>
      <c r="B505" s="1">
        <v>41252</v>
      </c>
      <c r="C505">
        <v>2.0804</v>
      </c>
    </row>
    <row r="506" spans="1:3" x14ac:dyDescent="0.2">
      <c r="A506" t="s">
        <v>6149</v>
      </c>
      <c r="B506" s="1">
        <v>41253</v>
      </c>
      <c r="C506">
        <v>2.0804</v>
      </c>
    </row>
    <row r="507" spans="1:3" x14ac:dyDescent="0.2">
      <c r="A507" t="s">
        <v>6149</v>
      </c>
      <c r="B507" s="1">
        <v>41254</v>
      </c>
      <c r="C507">
        <v>2.081</v>
      </c>
    </row>
    <row r="508" spans="1:3" x14ac:dyDescent="0.2">
      <c r="A508" t="s">
        <v>6149</v>
      </c>
      <c r="B508" s="1">
        <v>41255</v>
      </c>
      <c r="C508">
        <v>2.0743</v>
      </c>
    </row>
    <row r="509" spans="1:3" x14ac:dyDescent="0.2">
      <c r="A509" t="s">
        <v>6149</v>
      </c>
      <c r="B509" s="1">
        <v>41256</v>
      </c>
      <c r="C509">
        <v>2.0800999999999998</v>
      </c>
    </row>
    <row r="510" spans="1:3" x14ac:dyDescent="0.2">
      <c r="A510" t="s">
        <v>6149</v>
      </c>
      <c r="B510" s="1">
        <v>41257</v>
      </c>
      <c r="C510">
        <v>2.0750999999999999</v>
      </c>
    </row>
    <row r="511" spans="1:3" x14ac:dyDescent="0.2">
      <c r="A511" t="s">
        <v>6149</v>
      </c>
      <c r="B511" s="1">
        <v>41258</v>
      </c>
      <c r="C511">
        <v>2.0840000000000001</v>
      </c>
    </row>
    <row r="512" spans="1:3" x14ac:dyDescent="0.2">
      <c r="A512" t="s">
        <v>6149</v>
      </c>
      <c r="B512" s="1">
        <v>41259</v>
      </c>
      <c r="C512">
        <v>2.0840000000000001</v>
      </c>
    </row>
    <row r="513" spans="1:3" x14ac:dyDescent="0.2">
      <c r="A513" t="s">
        <v>6149</v>
      </c>
      <c r="B513" s="1">
        <v>41260</v>
      </c>
      <c r="C513">
        <v>2.0840000000000001</v>
      </c>
    </row>
    <row r="514" spans="1:3" x14ac:dyDescent="0.2">
      <c r="A514" t="s">
        <v>6149</v>
      </c>
      <c r="B514" s="1">
        <v>41261</v>
      </c>
      <c r="C514">
        <v>2.0901999999999998</v>
      </c>
    </row>
    <row r="515" spans="1:3" x14ac:dyDescent="0.2">
      <c r="A515" t="s">
        <v>6149</v>
      </c>
      <c r="B515" s="1">
        <v>41262</v>
      </c>
      <c r="C515">
        <v>2.0966</v>
      </c>
    </row>
    <row r="516" spans="1:3" x14ac:dyDescent="0.2">
      <c r="A516" t="s">
        <v>6149</v>
      </c>
      <c r="B516" s="1">
        <v>41263</v>
      </c>
      <c r="C516">
        <v>2.0790999999999999</v>
      </c>
    </row>
    <row r="517" spans="1:3" x14ac:dyDescent="0.2">
      <c r="A517" t="s">
        <v>6149</v>
      </c>
      <c r="B517" s="1">
        <v>41264</v>
      </c>
      <c r="C517">
        <v>2.0653999999999999</v>
      </c>
    </row>
    <row r="518" spans="1:3" x14ac:dyDescent="0.2">
      <c r="A518" t="s">
        <v>6149</v>
      </c>
      <c r="B518" s="1">
        <v>41265</v>
      </c>
      <c r="C518">
        <v>2.0758000000000001</v>
      </c>
    </row>
    <row r="519" spans="1:3" x14ac:dyDescent="0.2">
      <c r="A519" t="s">
        <v>6149</v>
      </c>
      <c r="B519" s="1">
        <v>41266</v>
      </c>
      <c r="C519">
        <v>2.0758000000000001</v>
      </c>
    </row>
    <row r="520" spans="1:3" x14ac:dyDescent="0.2">
      <c r="A520" t="s">
        <v>6149</v>
      </c>
      <c r="B520" s="1">
        <v>41267</v>
      </c>
      <c r="C520">
        <v>2.0758000000000001</v>
      </c>
    </row>
    <row r="521" spans="1:3" x14ac:dyDescent="0.2">
      <c r="A521" t="s">
        <v>6149</v>
      </c>
      <c r="B521" s="1">
        <v>41268</v>
      </c>
      <c r="C521">
        <v>2.0773999999999999</v>
      </c>
    </row>
    <row r="522" spans="1:3" x14ac:dyDescent="0.2">
      <c r="A522" t="s">
        <v>6149</v>
      </c>
      <c r="B522" s="1">
        <v>41269</v>
      </c>
      <c r="C522">
        <v>2.0773999999999999</v>
      </c>
    </row>
    <row r="523" spans="1:3" x14ac:dyDescent="0.2">
      <c r="A523" t="s">
        <v>6149</v>
      </c>
      <c r="B523" s="1">
        <v>41270</v>
      </c>
      <c r="C523">
        <v>2.0569000000000002</v>
      </c>
    </row>
    <row r="524" spans="1:3" x14ac:dyDescent="0.2">
      <c r="A524" t="s">
        <v>6149</v>
      </c>
      <c r="B524" s="1">
        <v>41271</v>
      </c>
      <c r="C524">
        <v>2.0482999999999998</v>
      </c>
    </row>
    <row r="525" spans="1:3" x14ac:dyDescent="0.2">
      <c r="A525" t="s">
        <v>6149</v>
      </c>
      <c r="B525" s="1">
        <v>41272</v>
      </c>
      <c r="C525">
        <v>2.0434999999999999</v>
      </c>
    </row>
    <row r="526" spans="1:3" x14ac:dyDescent="0.2">
      <c r="A526" t="s">
        <v>6149</v>
      </c>
      <c r="B526" s="1">
        <v>41273</v>
      </c>
      <c r="C526">
        <v>2.0434999999999999</v>
      </c>
    </row>
    <row r="527" spans="1:3" x14ac:dyDescent="0.2">
      <c r="A527" t="s">
        <v>6149</v>
      </c>
      <c r="B527" s="1">
        <v>41274</v>
      </c>
      <c r="C527">
        <v>2.0434999999999999</v>
      </c>
    </row>
    <row r="528" spans="1:3" x14ac:dyDescent="0.2">
      <c r="A528" t="s">
        <v>6149</v>
      </c>
      <c r="B528" s="1">
        <v>41275</v>
      </c>
      <c r="C528">
        <v>2.0434999999999999</v>
      </c>
    </row>
    <row r="529" spans="1:3" x14ac:dyDescent="0.2">
      <c r="A529" t="s">
        <v>6149</v>
      </c>
      <c r="B529" s="1">
        <v>41276</v>
      </c>
      <c r="C529">
        <v>2.0434999999999999</v>
      </c>
    </row>
    <row r="530" spans="1:3" x14ac:dyDescent="0.2">
      <c r="A530" t="s">
        <v>6149</v>
      </c>
      <c r="B530" s="1">
        <v>41277</v>
      </c>
      <c r="C530">
        <v>2.0415000000000001</v>
      </c>
    </row>
    <row r="531" spans="1:3" x14ac:dyDescent="0.2">
      <c r="A531" t="s">
        <v>6149</v>
      </c>
      <c r="B531" s="1">
        <v>41278</v>
      </c>
      <c r="C531">
        <v>2.0464000000000002</v>
      </c>
    </row>
    <row r="532" spans="1:3" x14ac:dyDescent="0.2">
      <c r="A532" t="s">
        <v>6149</v>
      </c>
      <c r="B532" s="1">
        <v>41279</v>
      </c>
      <c r="C532">
        <v>2.0425</v>
      </c>
    </row>
    <row r="533" spans="1:3" x14ac:dyDescent="0.2">
      <c r="A533" t="s">
        <v>6149</v>
      </c>
      <c r="B533" s="1">
        <v>41280</v>
      </c>
      <c r="C533">
        <v>2.0425</v>
      </c>
    </row>
    <row r="534" spans="1:3" x14ac:dyDescent="0.2">
      <c r="A534" t="s">
        <v>6149</v>
      </c>
      <c r="B534" s="1">
        <v>41281</v>
      </c>
      <c r="C534">
        <v>2.0425</v>
      </c>
    </row>
    <row r="535" spans="1:3" x14ac:dyDescent="0.2">
      <c r="A535" t="s">
        <v>6149</v>
      </c>
      <c r="B535" s="1">
        <v>41282</v>
      </c>
      <c r="C535">
        <v>1</v>
      </c>
    </row>
    <row r="536" spans="1:3" x14ac:dyDescent="0.2">
      <c r="A536" t="s">
        <v>6149</v>
      </c>
      <c r="B536" s="1">
        <v>41283</v>
      </c>
      <c r="C536">
        <v>2.0286</v>
      </c>
    </row>
    <row r="537" spans="1:3" x14ac:dyDescent="0.2">
      <c r="A537" t="s">
        <v>6149</v>
      </c>
      <c r="B537" s="1">
        <v>41284</v>
      </c>
      <c r="C537">
        <v>2.0417000000000001</v>
      </c>
    </row>
    <row r="538" spans="1:3" x14ac:dyDescent="0.2">
      <c r="A538" t="s">
        <v>6149</v>
      </c>
      <c r="B538" s="1">
        <v>41285</v>
      </c>
      <c r="C538">
        <v>2.0358000000000001</v>
      </c>
    </row>
    <row r="539" spans="1:3" x14ac:dyDescent="0.2">
      <c r="A539" t="s">
        <v>6149</v>
      </c>
      <c r="B539" s="1">
        <v>41286</v>
      </c>
      <c r="C539">
        <v>2.0341</v>
      </c>
    </row>
    <row r="540" spans="1:3" x14ac:dyDescent="0.2">
      <c r="A540" t="s">
        <v>6149</v>
      </c>
      <c r="B540" s="1">
        <v>41287</v>
      </c>
      <c r="C540">
        <v>2.0341</v>
      </c>
    </row>
    <row r="541" spans="1:3" x14ac:dyDescent="0.2">
      <c r="A541" t="s">
        <v>6149</v>
      </c>
      <c r="B541" s="1">
        <v>41288</v>
      </c>
      <c r="C541">
        <v>2.0341</v>
      </c>
    </row>
    <row r="542" spans="1:3" x14ac:dyDescent="0.2">
      <c r="A542" t="s">
        <v>6149</v>
      </c>
      <c r="B542" s="1">
        <v>41289</v>
      </c>
      <c r="C542">
        <v>2.0333999999999999</v>
      </c>
    </row>
    <row r="543" spans="1:3" x14ac:dyDescent="0.2">
      <c r="A543" t="s">
        <v>6149</v>
      </c>
      <c r="B543" s="1">
        <v>41290</v>
      </c>
      <c r="C543">
        <v>2.0373999999999999</v>
      </c>
    </row>
    <row r="544" spans="1:3" x14ac:dyDescent="0.2">
      <c r="A544" t="s">
        <v>6149</v>
      </c>
      <c r="B544" s="1">
        <v>41291</v>
      </c>
      <c r="C544">
        <v>2.0409000000000002</v>
      </c>
    </row>
    <row r="545" spans="1:3" x14ac:dyDescent="0.2">
      <c r="A545" t="s">
        <v>6149</v>
      </c>
      <c r="B545" s="1">
        <v>41292</v>
      </c>
      <c r="C545">
        <v>2.0411000000000001</v>
      </c>
    </row>
    <row r="546" spans="1:3" x14ac:dyDescent="0.2">
      <c r="A546" t="s">
        <v>6149</v>
      </c>
      <c r="B546" s="1">
        <v>41293</v>
      </c>
      <c r="C546">
        <v>2.0440999999999998</v>
      </c>
    </row>
    <row r="547" spans="1:3" x14ac:dyDescent="0.2">
      <c r="A547" t="s">
        <v>6149</v>
      </c>
      <c r="B547" s="1">
        <v>41294</v>
      </c>
      <c r="C547">
        <v>2.0440999999999998</v>
      </c>
    </row>
    <row r="548" spans="1:3" x14ac:dyDescent="0.2">
      <c r="A548" t="s">
        <v>6149</v>
      </c>
      <c r="B548" s="1">
        <v>41295</v>
      </c>
      <c r="C548">
        <v>2.0440999999999998</v>
      </c>
    </row>
    <row r="549" spans="1:3" x14ac:dyDescent="0.2">
      <c r="A549" t="s">
        <v>6149</v>
      </c>
      <c r="B549" s="1">
        <v>41296</v>
      </c>
      <c r="C549">
        <v>2.0419999999999998</v>
      </c>
    </row>
    <row r="550" spans="1:3" x14ac:dyDescent="0.2">
      <c r="A550" t="s">
        <v>6149</v>
      </c>
      <c r="B550" s="1">
        <v>41297</v>
      </c>
      <c r="C550">
        <v>2.0470999999999999</v>
      </c>
    </row>
    <row r="551" spans="1:3" x14ac:dyDescent="0.2">
      <c r="A551" t="s">
        <v>6149</v>
      </c>
      <c r="B551" s="1">
        <v>41298</v>
      </c>
      <c r="C551">
        <v>2.0394000000000001</v>
      </c>
    </row>
    <row r="552" spans="1:3" x14ac:dyDescent="0.2">
      <c r="A552" t="s">
        <v>6149</v>
      </c>
      <c r="B552" s="1">
        <v>41299</v>
      </c>
      <c r="C552">
        <v>2.0344000000000002</v>
      </c>
    </row>
    <row r="553" spans="1:3" x14ac:dyDescent="0.2">
      <c r="A553" t="s">
        <v>6149</v>
      </c>
      <c r="B553" s="1">
        <v>41300</v>
      </c>
      <c r="C553">
        <v>2.0285000000000002</v>
      </c>
    </row>
    <row r="554" spans="1:3" x14ac:dyDescent="0.2">
      <c r="A554" t="s">
        <v>6149</v>
      </c>
      <c r="B554" s="1">
        <v>41301</v>
      </c>
      <c r="C554">
        <v>2.0285000000000002</v>
      </c>
    </row>
    <row r="555" spans="1:3" x14ac:dyDescent="0.2">
      <c r="A555" t="s">
        <v>6149</v>
      </c>
      <c r="B555" s="1">
        <v>41302</v>
      </c>
      <c r="C555">
        <v>2.0285000000000002</v>
      </c>
    </row>
    <row r="556" spans="1:3" x14ac:dyDescent="0.2">
      <c r="A556" t="s">
        <v>6149</v>
      </c>
      <c r="B556" s="1">
        <v>41303</v>
      </c>
      <c r="C556">
        <v>2.0240999999999998</v>
      </c>
    </row>
    <row r="557" spans="1:3" x14ac:dyDescent="0.2">
      <c r="A557" t="s">
        <v>6149</v>
      </c>
      <c r="B557" s="1">
        <v>41304</v>
      </c>
      <c r="C557">
        <v>1.9912000000000001</v>
      </c>
    </row>
    <row r="558" spans="1:3" x14ac:dyDescent="0.2">
      <c r="A558" t="s">
        <v>6149</v>
      </c>
      <c r="B558" s="1">
        <v>41305</v>
      </c>
      <c r="C558">
        <v>1.99</v>
      </c>
    </row>
    <row r="559" spans="1:3" x14ac:dyDescent="0.2">
      <c r="A559" t="s">
        <v>6149</v>
      </c>
      <c r="B559" s="1">
        <v>41306</v>
      </c>
      <c r="C559">
        <v>1.9883</v>
      </c>
    </row>
    <row r="560" spans="1:3" x14ac:dyDescent="0.2">
      <c r="A560" t="s">
        <v>6149</v>
      </c>
      <c r="B560" s="1">
        <v>41307</v>
      </c>
      <c r="C560">
        <v>1.9843</v>
      </c>
    </row>
    <row r="561" spans="1:3" x14ac:dyDescent="0.2">
      <c r="A561" t="s">
        <v>6149</v>
      </c>
      <c r="B561" s="1">
        <v>41308</v>
      </c>
      <c r="C561">
        <v>1.9843</v>
      </c>
    </row>
    <row r="562" spans="1:3" x14ac:dyDescent="0.2">
      <c r="A562" t="s">
        <v>6149</v>
      </c>
      <c r="B562" s="1">
        <v>41309</v>
      </c>
      <c r="C562">
        <v>1.9843</v>
      </c>
    </row>
    <row r="563" spans="1:3" x14ac:dyDescent="0.2">
      <c r="A563" t="s">
        <v>6149</v>
      </c>
      <c r="B563" s="1">
        <v>41310</v>
      </c>
      <c r="C563">
        <v>1.9893000000000001</v>
      </c>
    </row>
    <row r="564" spans="1:3" x14ac:dyDescent="0.2">
      <c r="A564" t="s">
        <v>6149</v>
      </c>
      <c r="B564" s="1">
        <v>41311</v>
      </c>
      <c r="C564">
        <v>1.9881</v>
      </c>
    </row>
    <row r="565" spans="1:3" x14ac:dyDescent="0.2">
      <c r="A565" t="s">
        <v>6149</v>
      </c>
      <c r="B565" s="1">
        <v>41312</v>
      </c>
      <c r="C565">
        <v>1.9883999999999999</v>
      </c>
    </row>
    <row r="566" spans="1:3" x14ac:dyDescent="0.2">
      <c r="A566" t="s">
        <v>6149</v>
      </c>
      <c r="B566" s="1">
        <v>41313</v>
      </c>
      <c r="C566">
        <v>1.9789000000000001</v>
      </c>
    </row>
    <row r="567" spans="1:3" x14ac:dyDescent="0.2">
      <c r="A567" t="s">
        <v>6149</v>
      </c>
      <c r="B567" s="1">
        <v>41314</v>
      </c>
      <c r="C567">
        <v>1.9636</v>
      </c>
    </row>
    <row r="568" spans="1:3" x14ac:dyDescent="0.2">
      <c r="A568" t="s">
        <v>6149</v>
      </c>
      <c r="B568" s="1">
        <v>41315</v>
      </c>
      <c r="C568">
        <v>1.9636</v>
      </c>
    </row>
    <row r="569" spans="1:3" x14ac:dyDescent="0.2">
      <c r="A569" t="s">
        <v>6149</v>
      </c>
      <c r="B569" s="1">
        <v>41316</v>
      </c>
      <c r="C569">
        <v>1.9636</v>
      </c>
    </row>
    <row r="570" spans="1:3" x14ac:dyDescent="0.2">
      <c r="A570" t="s">
        <v>6149</v>
      </c>
      <c r="B570" s="1">
        <v>41317</v>
      </c>
      <c r="C570">
        <v>1.9636</v>
      </c>
    </row>
    <row r="571" spans="1:3" x14ac:dyDescent="0.2">
      <c r="A571" t="s">
        <v>6149</v>
      </c>
      <c r="B571" s="1">
        <v>41318</v>
      </c>
      <c r="C571">
        <v>1.9636</v>
      </c>
    </row>
    <row r="572" spans="1:3" x14ac:dyDescent="0.2">
      <c r="A572" t="s">
        <v>6149</v>
      </c>
      <c r="B572" s="1">
        <v>41319</v>
      </c>
      <c r="C572">
        <v>1.9670000000000001</v>
      </c>
    </row>
    <row r="573" spans="1:3" x14ac:dyDescent="0.2">
      <c r="A573" t="s">
        <v>6149</v>
      </c>
      <c r="B573" s="1">
        <v>41320</v>
      </c>
      <c r="C573">
        <v>1.9665999999999999</v>
      </c>
    </row>
    <row r="574" spans="1:3" x14ac:dyDescent="0.2">
      <c r="A574" t="s">
        <v>6149</v>
      </c>
      <c r="B574" s="1">
        <v>41321</v>
      </c>
      <c r="C574">
        <v>1.96</v>
      </c>
    </row>
    <row r="575" spans="1:3" x14ac:dyDescent="0.2">
      <c r="A575" t="s">
        <v>6149</v>
      </c>
      <c r="B575" s="1">
        <v>41322</v>
      </c>
      <c r="C575">
        <v>1.96</v>
      </c>
    </row>
    <row r="576" spans="1:3" x14ac:dyDescent="0.2">
      <c r="A576" t="s">
        <v>6149</v>
      </c>
      <c r="B576" s="1">
        <v>41323</v>
      </c>
      <c r="C576">
        <v>1.96</v>
      </c>
    </row>
    <row r="577" spans="1:3" x14ac:dyDescent="0.2">
      <c r="A577" t="s">
        <v>6149</v>
      </c>
      <c r="B577" s="1">
        <v>41324</v>
      </c>
      <c r="C577">
        <v>1.9676</v>
      </c>
    </row>
    <row r="578" spans="1:3" x14ac:dyDescent="0.2">
      <c r="A578" t="s">
        <v>6149</v>
      </c>
      <c r="B578" s="1">
        <v>41325</v>
      </c>
      <c r="C578">
        <v>1.9597</v>
      </c>
    </row>
    <row r="579" spans="1:3" x14ac:dyDescent="0.2">
      <c r="A579" t="s">
        <v>6149</v>
      </c>
      <c r="B579" s="1">
        <v>41326</v>
      </c>
      <c r="C579">
        <v>1.9570000000000001</v>
      </c>
    </row>
    <row r="580" spans="1:3" x14ac:dyDescent="0.2">
      <c r="A580" t="s">
        <v>6149</v>
      </c>
      <c r="B580" s="1">
        <v>41327</v>
      </c>
      <c r="C580">
        <v>1.972</v>
      </c>
    </row>
    <row r="581" spans="1:3" x14ac:dyDescent="0.2">
      <c r="A581" t="s">
        <v>6149</v>
      </c>
      <c r="B581" s="1">
        <v>41328</v>
      </c>
      <c r="C581">
        <v>1.9704999999999999</v>
      </c>
    </row>
    <row r="582" spans="1:3" x14ac:dyDescent="0.2">
      <c r="A582" t="s">
        <v>6149</v>
      </c>
      <c r="B582" s="1">
        <v>41329</v>
      </c>
      <c r="C582">
        <v>1.9704999999999999</v>
      </c>
    </row>
    <row r="583" spans="1:3" x14ac:dyDescent="0.2">
      <c r="A583" t="s">
        <v>6149</v>
      </c>
      <c r="B583" s="1">
        <v>41330</v>
      </c>
      <c r="C583">
        <v>1.9704999999999999</v>
      </c>
    </row>
    <row r="584" spans="1:3" x14ac:dyDescent="0.2">
      <c r="A584" t="s">
        <v>6149</v>
      </c>
      <c r="B584" s="1">
        <v>41331</v>
      </c>
      <c r="C584">
        <v>1.9676</v>
      </c>
    </row>
    <row r="585" spans="1:3" x14ac:dyDescent="0.2">
      <c r="A585" t="s">
        <v>6149</v>
      </c>
      <c r="B585" s="1">
        <v>41332</v>
      </c>
      <c r="C585">
        <v>1.9818</v>
      </c>
    </row>
    <row r="586" spans="1:3" x14ac:dyDescent="0.2">
      <c r="A586" t="s">
        <v>6149</v>
      </c>
      <c r="B586" s="1">
        <v>41333</v>
      </c>
      <c r="C586">
        <v>1.9806999999999999</v>
      </c>
    </row>
    <row r="587" spans="1:3" x14ac:dyDescent="0.2">
      <c r="A587" t="s">
        <v>6149</v>
      </c>
      <c r="B587" s="1">
        <v>41334</v>
      </c>
      <c r="C587">
        <v>1.9754</v>
      </c>
    </row>
    <row r="588" spans="1:3" x14ac:dyDescent="0.2">
      <c r="A588" t="s">
        <v>6149</v>
      </c>
      <c r="B588" s="1">
        <v>41335</v>
      </c>
      <c r="C588">
        <v>1.9847999999999999</v>
      </c>
    </row>
    <row r="589" spans="1:3" x14ac:dyDescent="0.2">
      <c r="A589" t="s">
        <v>6149</v>
      </c>
      <c r="B589" s="1">
        <v>40800</v>
      </c>
      <c r="C589">
        <v>1.7126999999999999</v>
      </c>
    </row>
    <row r="590" spans="1:3" x14ac:dyDescent="0.2">
      <c r="A590" t="s">
        <v>6149</v>
      </c>
      <c r="B590" s="1">
        <v>40801</v>
      </c>
      <c r="C590">
        <v>1.7287999999999999</v>
      </c>
    </row>
    <row r="591" spans="1:3" x14ac:dyDescent="0.2">
      <c r="A591" t="s">
        <v>6149</v>
      </c>
      <c r="B591" s="1">
        <v>40802</v>
      </c>
      <c r="C591">
        <v>1.7105999999999999</v>
      </c>
    </row>
    <row r="592" spans="1:3" x14ac:dyDescent="0.2">
      <c r="A592" t="s">
        <v>6149</v>
      </c>
      <c r="B592" s="1">
        <v>40803</v>
      </c>
      <c r="C592">
        <v>1.7121999999999999</v>
      </c>
    </row>
    <row r="593" spans="1:3" x14ac:dyDescent="0.2">
      <c r="A593" t="s">
        <v>6149</v>
      </c>
      <c r="B593" s="1">
        <v>40804</v>
      </c>
      <c r="C593">
        <v>1.7121999999999999</v>
      </c>
    </row>
    <row r="594" spans="1:3" x14ac:dyDescent="0.2">
      <c r="A594" t="s">
        <v>6149</v>
      </c>
      <c r="B594" s="1">
        <v>40805</v>
      </c>
      <c r="C594">
        <v>1.7121999999999999</v>
      </c>
    </row>
    <row r="595" spans="1:3" x14ac:dyDescent="0.2">
      <c r="A595" t="s">
        <v>6149</v>
      </c>
      <c r="B595" s="1">
        <v>40806</v>
      </c>
      <c r="C595">
        <v>1.7869999999999999</v>
      </c>
    </row>
    <row r="596" spans="1:3" x14ac:dyDescent="0.2">
      <c r="A596" t="s">
        <v>6149</v>
      </c>
      <c r="B596" s="1">
        <v>40807</v>
      </c>
      <c r="C596">
        <v>1.7869999999999999</v>
      </c>
    </row>
    <row r="597" spans="1:3" x14ac:dyDescent="0.2">
      <c r="A597" t="s">
        <v>6149</v>
      </c>
      <c r="B597" s="1">
        <v>40808</v>
      </c>
      <c r="C597">
        <v>1.8280000000000001</v>
      </c>
    </row>
    <row r="598" spans="1:3" x14ac:dyDescent="0.2">
      <c r="A598" t="s">
        <v>6149</v>
      </c>
      <c r="B598" s="1">
        <v>40809</v>
      </c>
      <c r="C598">
        <v>1.9016</v>
      </c>
    </row>
    <row r="599" spans="1:3" x14ac:dyDescent="0.2">
      <c r="A599" t="s">
        <v>6149</v>
      </c>
      <c r="B599" s="1">
        <v>40810</v>
      </c>
      <c r="C599">
        <v>1.8734999999999999</v>
      </c>
    </row>
    <row r="600" spans="1:3" x14ac:dyDescent="0.2">
      <c r="A600" t="s">
        <v>6149</v>
      </c>
      <c r="B600" s="1">
        <v>40666</v>
      </c>
      <c r="C600">
        <v>1.59</v>
      </c>
    </row>
    <row r="601" spans="1:3" x14ac:dyDescent="0.2">
      <c r="A601" t="s">
        <v>6149</v>
      </c>
      <c r="B601" s="1">
        <v>40616</v>
      </c>
      <c r="C601">
        <v>1.59</v>
      </c>
    </row>
    <row r="602" spans="1:3" x14ac:dyDescent="0.2">
      <c r="A602" t="s">
        <v>6149</v>
      </c>
      <c r="B602" s="1">
        <v>40544</v>
      </c>
      <c r="C602">
        <v>1.59</v>
      </c>
    </row>
    <row r="603" spans="1:3" x14ac:dyDescent="0.2">
      <c r="A603" t="s">
        <v>6149</v>
      </c>
      <c r="B603" s="1">
        <v>40725</v>
      </c>
      <c r="C603">
        <v>1.55</v>
      </c>
    </row>
    <row r="604" spans="1:3" x14ac:dyDescent="0.2">
      <c r="A604" t="s">
        <v>6149</v>
      </c>
      <c r="B604" s="1">
        <v>40729</v>
      </c>
      <c r="C604">
        <v>1.56</v>
      </c>
    </row>
    <row r="605" spans="1:3" x14ac:dyDescent="0.2">
      <c r="A605" t="s">
        <v>6149</v>
      </c>
      <c r="B605" s="1">
        <v>40737</v>
      </c>
      <c r="C605">
        <v>1.57</v>
      </c>
    </row>
    <row r="606" spans="1:3" x14ac:dyDescent="0.2">
      <c r="A606" t="s">
        <v>6149</v>
      </c>
      <c r="B606" s="1">
        <v>40811</v>
      </c>
      <c r="C606">
        <v>1.8734999999999999</v>
      </c>
    </row>
    <row r="607" spans="1:3" x14ac:dyDescent="0.2">
      <c r="A607" t="s">
        <v>6149</v>
      </c>
      <c r="B607" s="1">
        <v>40812</v>
      </c>
      <c r="C607">
        <v>1.8734999999999999</v>
      </c>
    </row>
    <row r="608" spans="1:3" x14ac:dyDescent="0.2">
      <c r="A608" t="s">
        <v>6149</v>
      </c>
      <c r="B608" s="1">
        <v>40813</v>
      </c>
      <c r="C608">
        <v>1.8445</v>
      </c>
    </row>
    <row r="609" spans="1:3" x14ac:dyDescent="0.2">
      <c r="A609" t="s">
        <v>6149</v>
      </c>
      <c r="B609" s="1">
        <v>40814</v>
      </c>
      <c r="C609">
        <v>1.8008</v>
      </c>
    </row>
    <row r="610" spans="1:3" x14ac:dyDescent="0.2">
      <c r="A610" t="s">
        <v>6149</v>
      </c>
      <c r="B610" s="1">
        <v>40815</v>
      </c>
      <c r="C610">
        <v>1.8123</v>
      </c>
    </row>
    <row r="611" spans="1:3" x14ac:dyDescent="0.2">
      <c r="A611" t="s">
        <v>6149</v>
      </c>
      <c r="B611" s="1">
        <v>40816</v>
      </c>
      <c r="C611">
        <v>1.8290999999999999</v>
      </c>
    </row>
    <row r="612" spans="1:3" x14ac:dyDescent="0.2">
      <c r="A612" t="s">
        <v>6149</v>
      </c>
      <c r="B612" s="1">
        <v>40817</v>
      </c>
      <c r="C612">
        <v>1.8544</v>
      </c>
    </row>
    <row r="613" spans="1:3" x14ac:dyDescent="0.2">
      <c r="A613" t="s">
        <v>6149</v>
      </c>
      <c r="B613" s="1">
        <v>40818</v>
      </c>
      <c r="C613">
        <v>1.8544</v>
      </c>
    </row>
    <row r="614" spans="1:3" x14ac:dyDescent="0.2">
      <c r="A614" t="s">
        <v>6149</v>
      </c>
      <c r="B614" s="1">
        <v>40819</v>
      </c>
      <c r="C614">
        <v>1.8544</v>
      </c>
    </row>
    <row r="615" spans="1:3" x14ac:dyDescent="0.2">
      <c r="A615" t="s">
        <v>6149</v>
      </c>
      <c r="B615" s="1">
        <v>40820</v>
      </c>
      <c r="C615">
        <v>1.8811</v>
      </c>
    </row>
    <row r="616" spans="1:3" x14ac:dyDescent="0.2">
      <c r="A616" t="s">
        <v>6149</v>
      </c>
      <c r="B616" s="1">
        <v>40821</v>
      </c>
      <c r="C616">
        <v>1.8855999999999999</v>
      </c>
    </row>
    <row r="617" spans="1:3" x14ac:dyDescent="0.2">
      <c r="A617" t="s">
        <v>6149</v>
      </c>
      <c r="B617" s="1">
        <v>40822</v>
      </c>
      <c r="C617">
        <v>1.8455999999999999</v>
      </c>
    </row>
    <row r="618" spans="1:3" x14ac:dyDescent="0.2">
      <c r="A618" t="s">
        <v>6149</v>
      </c>
      <c r="B618" s="1">
        <v>40823</v>
      </c>
      <c r="C618">
        <v>1.8116000000000001</v>
      </c>
    </row>
    <row r="619" spans="1:3" x14ac:dyDescent="0.2">
      <c r="A619" t="s">
        <v>6149</v>
      </c>
      <c r="B619" s="1">
        <v>40824</v>
      </c>
      <c r="C619">
        <v>1.7665999999999999</v>
      </c>
    </row>
    <row r="620" spans="1:3" x14ac:dyDescent="0.2">
      <c r="A620" t="s">
        <v>6149</v>
      </c>
      <c r="B620" s="1">
        <v>40825</v>
      </c>
      <c r="C620">
        <v>1.7665999999999999</v>
      </c>
    </row>
    <row r="621" spans="1:3" x14ac:dyDescent="0.2">
      <c r="A621" t="s">
        <v>6149</v>
      </c>
      <c r="B621" s="1">
        <v>40826</v>
      </c>
      <c r="C621">
        <v>1.7665999999999999</v>
      </c>
    </row>
    <row r="622" spans="1:3" x14ac:dyDescent="0.2">
      <c r="A622" t="s">
        <v>6149</v>
      </c>
      <c r="B622" s="1">
        <v>40827</v>
      </c>
      <c r="C622">
        <v>1.7478</v>
      </c>
    </row>
    <row r="623" spans="1:3" x14ac:dyDescent="0.2">
      <c r="A623" t="s">
        <v>6149</v>
      </c>
      <c r="B623" s="1">
        <v>40828</v>
      </c>
      <c r="C623">
        <v>1.7658</v>
      </c>
    </row>
    <row r="624" spans="1:3" x14ac:dyDescent="0.2">
      <c r="A624" t="s">
        <v>6149</v>
      </c>
      <c r="B624" s="1">
        <v>40829</v>
      </c>
      <c r="C624">
        <v>1.7658</v>
      </c>
    </row>
    <row r="625" spans="1:3" x14ac:dyDescent="0.2">
      <c r="A625" t="s">
        <v>6149</v>
      </c>
      <c r="B625" s="1">
        <v>40830</v>
      </c>
      <c r="C625">
        <v>1.7376</v>
      </c>
    </row>
    <row r="626" spans="1:3" x14ac:dyDescent="0.2">
      <c r="A626" t="s">
        <v>6149</v>
      </c>
      <c r="B626" s="1">
        <v>40831</v>
      </c>
      <c r="C626">
        <v>1.7376</v>
      </c>
    </row>
    <row r="627" spans="1:3" x14ac:dyDescent="0.2">
      <c r="A627" t="s">
        <v>6149</v>
      </c>
      <c r="B627" s="1">
        <v>40832</v>
      </c>
      <c r="C627">
        <v>1.7376</v>
      </c>
    </row>
    <row r="628" spans="1:3" x14ac:dyDescent="0.2">
      <c r="A628" t="s">
        <v>6149</v>
      </c>
      <c r="B628" s="1">
        <v>40833</v>
      </c>
      <c r="C628">
        <v>1.7376</v>
      </c>
    </row>
    <row r="629" spans="1:3" x14ac:dyDescent="0.2">
      <c r="A629" t="s">
        <v>6149</v>
      </c>
      <c r="B629" s="1">
        <v>40834</v>
      </c>
      <c r="C629">
        <v>1.7487999999999999</v>
      </c>
    </row>
    <row r="630" spans="1:3" x14ac:dyDescent="0.2">
      <c r="A630" t="s">
        <v>6149</v>
      </c>
      <c r="B630" s="1">
        <v>40835</v>
      </c>
      <c r="C630">
        <v>1.7724</v>
      </c>
    </row>
    <row r="631" spans="1:3" x14ac:dyDescent="0.2">
      <c r="A631" t="s">
        <v>6149</v>
      </c>
      <c r="B631" s="1">
        <v>40836</v>
      </c>
      <c r="C631">
        <v>1.7604</v>
      </c>
    </row>
    <row r="632" spans="1:3" x14ac:dyDescent="0.2">
      <c r="A632" t="s">
        <v>6149</v>
      </c>
      <c r="B632" s="1">
        <v>40837</v>
      </c>
      <c r="C632">
        <v>1.7826</v>
      </c>
    </row>
    <row r="633" spans="1:3" x14ac:dyDescent="0.2">
      <c r="A633" t="s">
        <v>6149</v>
      </c>
      <c r="B633" s="1">
        <v>40838</v>
      </c>
      <c r="C633">
        <v>1.7803</v>
      </c>
    </row>
    <row r="634" spans="1:3" x14ac:dyDescent="0.2">
      <c r="A634" t="s">
        <v>6149</v>
      </c>
      <c r="B634" s="1">
        <v>40839</v>
      </c>
      <c r="C634">
        <v>1.7803</v>
      </c>
    </row>
    <row r="635" spans="1:3" x14ac:dyDescent="0.2">
      <c r="A635" t="s">
        <v>6149</v>
      </c>
      <c r="B635" s="1">
        <v>40840</v>
      </c>
      <c r="C635">
        <v>1.7803</v>
      </c>
    </row>
    <row r="636" spans="1:3" x14ac:dyDescent="0.2">
      <c r="A636" t="s">
        <v>6149</v>
      </c>
      <c r="B636" s="1">
        <v>40841</v>
      </c>
      <c r="C636">
        <v>1.7767999999999999</v>
      </c>
    </row>
    <row r="637" spans="1:3" x14ac:dyDescent="0.2">
      <c r="A637" t="s">
        <v>6149</v>
      </c>
      <c r="B637" s="1">
        <v>40842</v>
      </c>
      <c r="C637">
        <v>1.7547999999999999</v>
      </c>
    </row>
    <row r="638" spans="1:3" x14ac:dyDescent="0.2">
      <c r="A638" t="s">
        <v>6149</v>
      </c>
      <c r="B638" s="1">
        <v>40843</v>
      </c>
      <c r="C638">
        <v>1.7605999999999999</v>
      </c>
    </row>
    <row r="639" spans="1:3" x14ac:dyDescent="0.2">
      <c r="A639" t="s">
        <v>6149</v>
      </c>
      <c r="B639" s="1">
        <v>40844</v>
      </c>
      <c r="C639">
        <v>1.7323</v>
      </c>
    </row>
    <row r="640" spans="1:3" x14ac:dyDescent="0.2">
      <c r="A640" t="s">
        <v>6149</v>
      </c>
      <c r="B640" s="1">
        <v>40845</v>
      </c>
      <c r="C640">
        <v>1.6986000000000001</v>
      </c>
    </row>
    <row r="641" spans="1:3" x14ac:dyDescent="0.2">
      <c r="A641" t="s">
        <v>6149</v>
      </c>
      <c r="B641" s="1">
        <v>40846</v>
      </c>
      <c r="C641">
        <v>1.6986000000000001</v>
      </c>
    </row>
    <row r="642" spans="1:3" x14ac:dyDescent="0.2">
      <c r="A642" t="s">
        <v>6149</v>
      </c>
      <c r="B642" s="1">
        <v>40847</v>
      </c>
      <c r="C642">
        <v>1.6986000000000001</v>
      </c>
    </row>
    <row r="643" spans="1:3" x14ac:dyDescent="0.2">
      <c r="A643" t="s">
        <v>6149</v>
      </c>
      <c r="B643" s="1">
        <v>40848</v>
      </c>
      <c r="C643">
        <v>1.6884999999999999</v>
      </c>
    </row>
    <row r="644" spans="1:3" x14ac:dyDescent="0.2">
      <c r="A644" t="s">
        <v>6149</v>
      </c>
      <c r="B644" s="1">
        <v>40849</v>
      </c>
      <c r="C644">
        <v>1.7505999999999999</v>
      </c>
    </row>
    <row r="645" spans="1:3" x14ac:dyDescent="0.2">
      <c r="A645" t="s">
        <v>6149</v>
      </c>
      <c r="B645" s="1">
        <v>40850</v>
      </c>
      <c r="C645">
        <v>1.7505999999999999</v>
      </c>
    </row>
    <row r="646" spans="1:3" x14ac:dyDescent="0.2">
      <c r="A646" t="s">
        <v>6149</v>
      </c>
      <c r="B646" s="1">
        <v>40851</v>
      </c>
      <c r="C646">
        <v>1.7270000000000001</v>
      </c>
    </row>
    <row r="647" spans="1:3" x14ac:dyDescent="0.2">
      <c r="A647" t="s">
        <v>6149</v>
      </c>
      <c r="B647" s="1">
        <v>40852</v>
      </c>
      <c r="C647">
        <v>1.7415</v>
      </c>
    </row>
    <row r="648" spans="1:3" x14ac:dyDescent="0.2">
      <c r="A648" t="s">
        <v>6149</v>
      </c>
      <c r="B648" s="1">
        <v>40853</v>
      </c>
      <c r="C648">
        <v>1.7415</v>
      </c>
    </row>
    <row r="649" spans="1:3" x14ac:dyDescent="0.2">
      <c r="A649" t="s">
        <v>6149</v>
      </c>
      <c r="B649" s="1">
        <v>40854</v>
      </c>
      <c r="C649">
        <v>1.7415</v>
      </c>
    </row>
    <row r="650" spans="1:3" x14ac:dyDescent="0.2">
      <c r="A650" t="s">
        <v>6149</v>
      </c>
      <c r="B650" s="1">
        <v>40855</v>
      </c>
      <c r="C650">
        <v>1.7503</v>
      </c>
    </row>
    <row r="651" spans="1:3" x14ac:dyDescent="0.2">
      <c r="A651" t="s">
        <v>6149</v>
      </c>
      <c r="B651" s="1">
        <v>40856</v>
      </c>
      <c r="C651">
        <v>1.7453000000000001</v>
      </c>
    </row>
    <row r="652" spans="1:3" x14ac:dyDescent="0.2">
      <c r="A652" t="s">
        <v>6149</v>
      </c>
      <c r="B652" s="1">
        <v>40857</v>
      </c>
      <c r="C652">
        <v>1.7516</v>
      </c>
    </row>
    <row r="653" spans="1:3" x14ac:dyDescent="0.2">
      <c r="A653" t="s">
        <v>6149</v>
      </c>
      <c r="B653" s="1">
        <v>40858</v>
      </c>
      <c r="C653">
        <v>1.7609999999999999</v>
      </c>
    </row>
    <row r="654" spans="1:3" x14ac:dyDescent="0.2">
      <c r="A654" t="s">
        <v>6149</v>
      </c>
      <c r="B654" s="1">
        <v>40859</v>
      </c>
      <c r="C654">
        <v>1.7546999999999999</v>
      </c>
    </row>
    <row r="655" spans="1:3" x14ac:dyDescent="0.2">
      <c r="A655" t="s">
        <v>6149</v>
      </c>
      <c r="B655" s="1">
        <v>40860</v>
      </c>
      <c r="C655">
        <v>1.7546999999999999</v>
      </c>
    </row>
    <row r="656" spans="1:3" x14ac:dyDescent="0.2">
      <c r="A656" t="s">
        <v>6149</v>
      </c>
      <c r="B656" s="1">
        <v>40861</v>
      </c>
      <c r="C656">
        <v>1.7546999999999999</v>
      </c>
    </row>
    <row r="657" spans="1:3" x14ac:dyDescent="0.2">
      <c r="A657" t="s">
        <v>6149</v>
      </c>
      <c r="B657" s="1">
        <v>40862</v>
      </c>
      <c r="C657">
        <v>1.7648999999999999</v>
      </c>
    </row>
    <row r="658" spans="1:3" x14ac:dyDescent="0.2">
      <c r="A658" t="s">
        <v>6149</v>
      </c>
      <c r="B658" s="1">
        <v>40863</v>
      </c>
      <c r="C658">
        <v>1.7648999999999999</v>
      </c>
    </row>
    <row r="659" spans="1:3" x14ac:dyDescent="0.2">
      <c r="A659" t="s">
        <v>6149</v>
      </c>
      <c r="B659" s="1">
        <v>40864</v>
      </c>
      <c r="C659">
        <v>1.7771999999999999</v>
      </c>
    </row>
    <row r="660" spans="1:3" x14ac:dyDescent="0.2">
      <c r="A660" t="s">
        <v>6149</v>
      </c>
      <c r="B660" s="1">
        <v>40865</v>
      </c>
      <c r="C660">
        <v>1.7775000000000001</v>
      </c>
    </row>
    <row r="661" spans="1:3" x14ac:dyDescent="0.2">
      <c r="A661" t="s">
        <v>6149</v>
      </c>
      <c r="B661" s="1">
        <v>40866</v>
      </c>
      <c r="C661">
        <v>1.7723</v>
      </c>
    </row>
    <row r="662" spans="1:3" x14ac:dyDescent="0.2">
      <c r="A662" t="s">
        <v>6149</v>
      </c>
      <c r="B662" s="1">
        <v>40867</v>
      </c>
      <c r="C662">
        <v>1.7723</v>
      </c>
    </row>
    <row r="663" spans="1:3" x14ac:dyDescent="0.2">
      <c r="A663" t="s">
        <v>6149</v>
      </c>
      <c r="B663" s="1">
        <v>40868</v>
      </c>
      <c r="C663">
        <v>1.7723</v>
      </c>
    </row>
    <row r="664" spans="1:3" x14ac:dyDescent="0.2">
      <c r="A664" t="s">
        <v>6149</v>
      </c>
      <c r="B664" s="1">
        <v>40869</v>
      </c>
      <c r="C664">
        <v>1.8061</v>
      </c>
    </row>
    <row r="665" spans="1:3" x14ac:dyDescent="0.2">
      <c r="A665" t="s">
        <v>6149</v>
      </c>
      <c r="B665" s="1">
        <v>40870</v>
      </c>
      <c r="C665">
        <v>1.8069</v>
      </c>
    </row>
    <row r="666" spans="1:3" x14ac:dyDescent="0.2">
      <c r="A666" t="s">
        <v>6149</v>
      </c>
      <c r="B666" s="1">
        <v>40871</v>
      </c>
      <c r="C666">
        <v>1.8660000000000001</v>
      </c>
    </row>
    <row r="667" spans="1:3" x14ac:dyDescent="0.2">
      <c r="A667" t="s">
        <v>6149</v>
      </c>
      <c r="B667" s="1">
        <v>40872</v>
      </c>
      <c r="C667">
        <v>1.8936999999999999</v>
      </c>
    </row>
    <row r="668" spans="1:3" x14ac:dyDescent="0.2">
      <c r="A668" t="s">
        <v>6149</v>
      </c>
      <c r="B668" s="1">
        <v>40873</v>
      </c>
      <c r="C668">
        <v>1.8936999999999999</v>
      </c>
    </row>
    <row r="669" spans="1:3" x14ac:dyDescent="0.2">
      <c r="A669" t="s">
        <v>6149</v>
      </c>
      <c r="B669" s="1">
        <v>40874</v>
      </c>
      <c r="C669">
        <v>1.8936999999999999</v>
      </c>
    </row>
    <row r="670" spans="1:3" x14ac:dyDescent="0.2">
      <c r="A670" t="s">
        <v>6149</v>
      </c>
      <c r="B670" s="1">
        <v>40875</v>
      </c>
      <c r="C670">
        <v>1.8936999999999999</v>
      </c>
    </row>
    <row r="671" spans="1:3" x14ac:dyDescent="0.2">
      <c r="A671" t="s">
        <v>6149</v>
      </c>
      <c r="B671" s="1">
        <v>40876</v>
      </c>
      <c r="C671">
        <v>1.8595999999999999</v>
      </c>
    </row>
    <row r="672" spans="1:3" x14ac:dyDescent="0.2">
      <c r="A672" t="s">
        <v>6149</v>
      </c>
      <c r="B672" s="1">
        <v>40877</v>
      </c>
      <c r="C672">
        <v>1.8486</v>
      </c>
    </row>
    <row r="673" spans="1:3" x14ac:dyDescent="0.2">
      <c r="A673" t="s">
        <v>6149</v>
      </c>
      <c r="B673" s="1">
        <v>40878</v>
      </c>
      <c r="C673">
        <v>1.8109</v>
      </c>
    </row>
    <row r="674" spans="1:3" x14ac:dyDescent="0.2">
      <c r="A674" t="s">
        <v>6149</v>
      </c>
      <c r="B674" s="1">
        <v>40879</v>
      </c>
      <c r="C674">
        <v>1.7928999999999999</v>
      </c>
    </row>
    <row r="675" spans="1:3" x14ac:dyDescent="0.2">
      <c r="A675" t="s">
        <v>6149</v>
      </c>
      <c r="B675" s="1">
        <v>40880</v>
      </c>
      <c r="C675">
        <v>1.7829999999999999</v>
      </c>
    </row>
    <row r="676" spans="1:3" x14ac:dyDescent="0.2">
      <c r="A676" t="s">
        <v>6149</v>
      </c>
      <c r="B676" s="1">
        <v>40881</v>
      </c>
      <c r="C676">
        <v>1.7829999999999999</v>
      </c>
    </row>
    <row r="677" spans="1:3" x14ac:dyDescent="0.2">
      <c r="A677" t="s">
        <v>6149</v>
      </c>
      <c r="B677" s="1">
        <v>40882</v>
      </c>
      <c r="C677">
        <v>1.7829999999999999</v>
      </c>
    </row>
    <row r="678" spans="1:3" x14ac:dyDescent="0.2">
      <c r="A678" t="s">
        <v>6149</v>
      </c>
      <c r="B678" s="1">
        <v>40883</v>
      </c>
      <c r="C678">
        <v>1.7912999999999999</v>
      </c>
    </row>
    <row r="679" spans="1:3" x14ac:dyDescent="0.2">
      <c r="A679" t="s">
        <v>6149</v>
      </c>
      <c r="B679" s="1">
        <v>40884</v>
      </c>
      <c r="C679">
        <v>1.7906</v>
      </c>
    </row>
    <row r="680" spans="1:3" x14ac:dyDescent="0.2">
      <c r="A680" t="s">
        <v>6149</v>
      </c>
      <c r="B680" s="1">
        <v>40885</v>
      </c>
      <c r="C680">
        <v>1.7974000000000001</v>
      </c>
    </row>
    <row r="681" spans="1:3" x14ac:dyDescent="0.2">
      <c r="A681" t="s">
        <v>6149</v>
      </c>
      <c r="B681" s="1">
        <v>40886</v>
      </c>
      <c r="C681">
        <v>1.7941</v>
      </c>
    </row>
    <row r="682" spans="1:3" x14ac:dyDescent="0.2">
      <c r="A682" t="s">
        <v>6149</v>
      </c>
      <c r="B682" s="1">
        <v>40887</v>
      </c>
      <c r="C682">
        <v>1.8129999999999999</v>
      </c>
    </row>
    <row r="683" spans="1:3" x14ac:dyDescent="0.2">
      <c r="A683" t="s">
        <v>6149</v>
      </c>
      <c r="B683" s="1">
        <v>40888</v>
      </c>
      <c r="C683">
        <v>1.8129999999999999</v>
      </c>
    </row>
    <row r="684" spans="1:3" x14ac:dyDescent="0.2">
      <c r="A684" t="s">
        <v>6149</v>
      </c>
      <c r="B684" s="1">
        <v>40889</v>
      </c>
      <c r="C684">
        <v>1.8129999999999999</v>
      </c>
    </row>
    <row r="685" spans="1:3" x14ac:dyDescent="0.2">
      <c r="A685" t="s">
        <v>6149</v>
      </c>
      <c r="B685" s="1">
        <v>40890</v>
      </c>
      <c r="C685">
        <v>1.8219000000000001</v>
      </c>
    </row>
    <row r="686" spans="1:3" x14ac:dyDescent="0.2">
      <c r="A686" t="s">
        <v>6149</v>
      </c>
      <c r="B686" s="1">
        <v>40891</v>
      </c>
      <c r="C686">
        <v>1.8409</v>
      </c>
    </row>
    <row r="687" spans="1:3" x14ac:dyDescent="0.2">
      <c r="A687" t="s">
        <v>6149</v>
      </c>
      <c r="B687" s="1">
        <v>40892</v>
      </c>
      <c r="C687">
        <v>1.8728</v>
      </c>
    </row>
    <row r="688" spans="1:3" x14ac:dyDescent="0.2">
      <c r="A688" t="s">
        <v>6149</v>
      </c>
      <c r="B688" s="1">
        <v>40893</v>
      </c>
      <c r="C688">
        <v>1.8609</v>
      </c>
    </row>
    <row r="689" spans="1:3" x14ac:dyDescent="0.2">
      <c r="A689" t="s">
        <v>6149</v>
      </c>
      <c r="B689" s="1">
        <v>40894</v>
      </c>
      <c r="C689">
        <v>1.8465</v>
      </c>
    </row>
    <row r="690" spans="1:3" x14ac:dyDescent="0.2">
      <c r="A690" t="s">
        <v>6149</v>
      </c>
      <c r="B690" s="1">
        <v>40895</v>
      </c>
      <c r="C690">
        <v>1.8465</v>
      </c>
    </row>
    <row r="691" spans="1:3" x14ac:dyDescent="0.2">
      <c r="A691" t="s">
        <v>6149</v>
      </c>
      <c r="B691" s="1">
        <v>40896</v>
      </c>
      <c r="C691">
        <v>1.8465</v>
      </c>
    </row>
    <row r="692" spans="1:3" x14ac:dyDescent="0.2">
      <c r="A692" t="s">
        <v>6149</v>
      </c>
      <c r="B692" s="1">
        <v>40897</v>
      </c>
      <c r="C692">
        <v>1.8615999999999999</v>
      </c>
    </row>
    <row r="693" spans="1:3" x14ac:dyDescent="0.2">
      <c r="A693" t="s">
        <v>6149</v>
      </c>
      <c r="B693" s="1">
        <v>40898</v>
      </c>
      <c r="C693">
        <v>1.8508</v>
      </c>
    </row>
    <row r="694" spans="1:3" x14ac:dyDescent="0.2">
      <c r="A694" t="s">
        <v>6149</v>
      </c>
      <c r="B694" s="1">
        <v>40899</v>
      </c>
      <c r="C694">
        <v>1.8555999999999999</v>
      </c>
    </row>
    <row r="695" spans="1:3" x14ac:dyDescent="0.2">
      <c r="A695" t="s">
        <v>6149</v>
      </c>
      <c r="B695" s="1">
        <v>40900</v>
      </c>
      <c r="C695">
        <v>1.8577999999999999</v>
      </c>
    </row>
    <row r="696" spans="1:3" x14ac:dyDescent="0.2">
      <c r="A696" t="s">
        <v>6149</v>
      </c>
      <c r="B696" s="1">
        <v>40901</v>
      </c>
      <c r="C696">
        <v>1.8560000000000001</v>
      </c>
    </row>
    <row r="697" spans="1:3" x14ac:dyDescent="0.2">
      <c r="A697" t="s">
        <v>6149</v>
      </c>
      <c r="B697" s="1">
        <v>40902</v>
      </c>
      <c r="C697">
        <v>1.8560000000000001</v>
      </c>
    </row>
    <row r="698" spans="1:3" x14ac:dyDescent="0.2">
      <c r="A698" t="s">
        <v>6149</v>
      </c>
      <c r="B698" s="1">
        <v>40903</v>
      </c>
      <c r="C698">
        <v>1.8560000000000001</v>
      </c>
    </row>
    <row r="699" spans="1:3" x14ac:dyDescent="0.2">
      <c r="A699" t="s">
        <v>6149</v>
      </c>
      <c r="B699" s="1">
        <v>40904</v>
      </c>
      <c r="C699">
        <v>1.8566</v>
      </c>
    </row>
    <row r="700" spans="1:3" x14ac:dyDescent="0.2">
      <c r="A700" t="s">
        <v>6149</v>
      </c>
      <c r="B700" s="1">
        <v>40905</v>
      </c>
      <c r="C700">
        <v>1.8585</v>
      </c>
    </row>
    <row r="701" spans="1:3" x14ac:dyDescent="0.2">
      <c r="A701" t="s">
        <v>6149</v>
      </c>
      <c r="B701" s="1">
        <v>40906</v>
      </c>
      <c r="C701">
        <v>1.8633999999999999</v>
      </c>
    </row>
    <row r="702" spans="1:3" x14ac:dyDescent="0.2">
      <c r="A702" t="s">
        <v>6149</v>
      </c>
      <c r="B702" s="1">
        <v>40907</v>
      </c>
      <c r="C702">
        <v>1.8757999999999999</v>
      </c>
    </row>
    <row r="703" spans="1:3" x14ac:dyDescent="0.2">
      <c r="A703" t="s">
        <v>6149</v>
      </c>
      <c r="B703" s="1">
        <v>40908</v>
      </c>
      <c r="C703">
        <v>1.8757999999999999</v>
      </c>
    </row>
    <row r="704" spans="1:3" x14ac:dyDescent="0.2">
      <c r="A704" t="s">
        <v>6149</v>
      </c>
      <c r="B704" s="1">
        <v>40909</v>
      </c>
      <c r="C704">
        <v>1.8757999999999999</v>
      </c>
    </row>
    <row r="705" spans="1:3" x14ac:dyDescent="0.2">
      <c r="A705" t="s">
        <v>6149</v>
      </c>
      <c r="B705" s="1">
        <v>40910</v>
      </c>
      <c r="C705">
        <v>1.8757999999999999</v>
      </c>
    </row>
    <row r="706" spans="1:3" x14ac:dyDescent="0.2">
      <c r="A706" t="s">
        <v>6149</v>
      </c>
      <c r="B706" s="1">
        <v>40911</v>
      </c>
      <c r="C706">
        <v>1.8683000000000001</v>
      </c>
    </row>
    <row r="707" spans="1:3" x14ac:dyDescent="0.2">
      <c r="A707" t="s">
        <v>6149</v>
      </c>
      <c r="B707" s="1">
        <v>40912</v>
      </c>
      <c r="C707">
        <v>1.8456999999999999</v>
      </c>
    </row>
    <row r="708" spans="1:3" x14ac:dyDescent="0.2">
      <c r="A708" t="s">
        <v>6149</v>
      </c>
      <c r="B708" s="1">
        <v>40913</v>
      </c>
      <c r="C708">
        <v>1.8271999999999999</v>
      </c>
    </row>
    <row r="709" spans="1:3" x14ac:dyDescent="0.2">
      <c r="A709" t="s">
        <v>6149</v>
      </c>
      <c r="B709" s="1">
        <v>40914</v>
      </c>
      <c r="C709">
        <v>1.8371</v>
      </c>
    </row>
    <row r="710" spans="1:3" x14ac:dyDescent="0.2">
      <c r="A710" t="s">
        <v>6149</v>
      </c>
      <c r="B710" s="1">
        <v>40915</v>
      </c>
      <c r="C710">
        <v>1.8449</v>
      </c>
    </row>
    <row r="711" spans="1:3" x14ac:dyDescent="0.2">
      <c r="A711" t="s">
        <v>6149</v>
      </c>
      <c r="B711" s="1">
        <v>40916</v>
      </c>
      <c r="C711">
        <v>1.8449</v>
      </c>
    </row>
    <row r="712" spans="1:3" x14ac:dyDescent="0.2">
      <c r="A712" t="s">
        <v>6149</v>
      </c>
      <c r="B712" s="1">
        <v>40917</v>
      </c>
      <c r="C712">
        <v>1.8449</v>
      </c>
    </row>
    <row r="713" spans="1:3" x14ac:dyDescent="0.2">
      <c r="A713" t="s">
        <v>6149</v>
      </c>
      <c r="B713" s="1">
        <v>40918</v>
      </c>
      <c r="C713">
        <v>1.8442000000000001</v>
      </c>
    </row>
    <row r="714" spans="1:3" x14ac:dyDescent="0.2">
      <c r="A714" t="s">
        <v>6149</v>
      </c>
      <c r="B714" s="1">
        <v>40919</v>
      </c>
      <c r="C714">
        <v>1.8042</v>
      </c>
    </row>
    <row r="715" spans="1:3" x14ac:dyDescent="0.2">
      <c r="A715" t="s">
        <v>6149</v>
      </c>
      <c r="B715" s="1">
        <v>40920</v>
      </c>
      <c r="C715">
        <v>1.8048</v>
      </c>
    </row>
    <row r="716" spans="1:3" x14ac:dyDescent="0.2">
      <c r="A716" t="s">
        <v>6149</v>
      </c>
      <c r="B716" s="1">
        <v>40921</v>
      </c>
      <c r="C716">
        <v>1.7874000000000001</v>
      </c>
    </row>
    <row r="717" spans="1:3" x14ac:dyDescent="0.2">
      <c r="A717" t="s">
        <v>6149</v>
      </c>
      <c r="B717" s="1">
        <v>40922</v>
      </c>
      <c r="C717">
        <v>1.7853000000000001</v>
      </c>
    </row>
    <row r="718" spans="1:3" x14ac:dyDescent="0.2">
      <c r="A718" t="s">
        <v>6149</v>
      </c>
      <c r="B718" s="1">
        <v>40923</v>
      </c>
      <c r="C718">
        <v>1.7853000000000001</v>
      </c>
    </row>
    <row r="719" spans="1:3" x14ac:dyDescent="0.2">
      <c r="A719" t="s">
        <v>6149</v>
      </c>
      <c r="B719" s="1">
        <v>40924</v>
      </c>
      <c r="C719">
        <v>1.7853000000000001</v>
      </c>
    </row>
    <row r="720" spans="1:3" x14ac:dyDescent="0.2">
      <c r="A720" t="s">
        <v>6149</v>
      </c>
      <c r="B720" s="1">
        <v>40925</v>
      </c>
      <c r="C720">
        <v>1.7836000000000001</v>
      </c>
    </row>
    <row r="721" spans="1:3" x14ac:dyDescent="0.2">
      <c r="A721" t="s">
        <v>6149</v>
      </c>
      <c r="B721" s="1">
        <v>40926</v>
      </c>
      <c r="C721">
        <v>1.776</v>
      </c>
    </row>
    <row r="722" spans="1:3" x14ac:dyDescent="0.2">
      <c r="A722" t="s">
        <v>6149</v>
      </c>
      <c r="B722" s="1">
        <v>40927</v>
      </c>
      <c r="C722">
        <v>1.7790999999999999</v>
      </c>
    </row>
    <row r="723" spans="1:3" x14ac:dyDescent="0.2">
      <c r="A723" t="s">
        <v>6149</v>
      </c>
      <c r="B723" s="1">
        <v>40928</v>
      </c>
      <c r="C723">
        <v>1.7647999999999999</v>
      </c>
    </row>
    <row r="724" spans="1:3" x14ac:dyDescent="0.2">
      <c r="A724" t="s">
        <v>6149</v>
      </c>
      <c r="B724" s="1">
        <v>40929</v>
      </c>
      <c r="C724">
        <v>1.7669999999999999</v>
      </c>
    </row>
    <row r="725" spans="1:3" x14ac:dyDescent="0.2">
      <c r="A725" t="s">
        <v>6149</v>
      </c>
      <c r="B725" s="1">
        <v>40930</v>
      </c>
      <c r="C725">
        <v>1.7669999999999999</v>
      </c>
    </row>
    <row r="726" spans="1:3" x14ac:dyDescent="0.2">
      <c r="A726" t="s">
        <v>6149</v>
      </c>
      <c r="B726" s="1">
        <v>40931</v>
      </c>
      <c r="C726">
        <v>1.7669999999999999</v>
      </c>
    </row>
    <row r="727" spans="1:3" x14ac:dyDescent="0.2">
      <c r="A727" t="s">
        <v>6149</v>
      </c>
      <c r="B727" s="1">
        <v>40932</v>
      </c>
      <c r="C727">
        <v>1.7527999999999999</v>
      </c>
    </row>
    <row r="728" spans="1:3" x14ac:dyDescent="0.2">
      <c r="A728" t="s">
        <v>6149</v>
      </c>
      <c r="B728" s="1">
        <v>40933</v>
      </c>
      <c r="C728">
        <v>1.7648999999999999</v>
      </c>
    </row>
    <row r="729" spans="1:3" x14ac:dyDescent="0.2">
      <c r="A729" t="s">
        <v>6149</v>
      </c>
      <c r="B729" s="1">
        <v>40934</v>
      </c>
      <c r="C729">
        <v>1.7632000000000001</v>
      </c>
    </row>
    <row r="730" spans="1:3" x14ac:dyDescent="0.2">
      <c r="A730" t="s">
        <v>6149</v>
      </c>
      <c r="B730" s="1">
        <v>40935</v>
      </c>
      <c r="C730">
        <v>1.7388999999999999</v>
      </c>
    </row>
    <row r="731" spans="1:3" x14ac:dyDescent="0.2">
      <c r="A731" t="s">
        <v>6149</v>
      </c>
      <c r="B731" s="1">
        <v>40936</v>
      </c>
      <c r="C731">
        <v>1.7436</v>
      </c>
    </row>
    <row r="732" spans="1:3" x14ac:dyDescent="0.2">
      <c r="A732" t="s">
        <v>6149</v>
      </c>
      <c r="B732" s="1">
        <v>40937</v>
      </c>
      <c r="C732">
        <v>1.7436</v>
      </c>
    </row>
    <row r="733" spans="1:3" x14ac:dyDescent="0.2">
      <c r="A733" t="s">
        <v>6149</v>
      </c>
      <c r="B733" s="1">
        <v>40938</v>
      </c>
      <c r="C733">
        <v>1.7436</v>
      </c>
    </row>
    <row r="734" spans="1:3" x14ac:dyDescent="0.2">
      <c r="A734" t="s">
        <v>6149</v>
      </c>
      <c r="B734" s="1">
        <v>40939</v>
      </c>
      <c r="C734">
        <v>1.7508999999999999</v>
      </c>
    </row>
    <row r="735" spans="1:3" x14ac:dyDescent="0.2">
      <c r="A735" t="s">
        <v>6149</v>
      </c>
      <c r="B735" s="1">
        <v>40940</v>
      </c>
      <c r="C735">
        <v>1.7376</v>
      </c>
    </row>
    <row r="736" spans="1:3" x14ac:dyDescent="0.2">
      <c r="A736" t="s">
        <v>6149</v>
      </c>
      <c r="B736" s="1">
        <v>40941</v>
      </c>
      <c r="C736">
        <v>1.7376</v>
      </c>
    </row>
    <row r="737" spans="1:3" x14ac:dyDescent="0.2">
      <c r="A737" t="s">
        <v>6149</v>
      </c>
      <c r="B737" s="1">
        <v>40942</v>
      </c>
      <c r="C737">
        <v>1.7325999999999999</v>
      </c>
    </row>
    <row r="738" spans="1:3" x14ac:dyDescent="0.2">
      <c r="A738" t="s">
        <v>6149</v>
      </c>
      <c r="B738" s="1">
        <v>40943</v>
      </c>
      <c r="C738">
        <v>1.7222999999999999</v>
      </c>
    </row>
    <row r="739" spans="1:3" x14ac:dyDescent="0.2">
      <c r="A739" t="s">
        <v>6149</v>
      </c>
      <c r="B739" s="1">
        <v>40944</v>
      </c>
      <c r="C739">
        <v>1.7222999999999999</v>
      </c>
    </row>
    <row r="740" spans="1:3" x14ac:dyDescent="0.2">
      <c r="A740" t="s">
        <v>6149</v>
      </c>
      <c r="B740" s="1">
        <v>40945</v>
      </c>
      <c r="C740">
        <v>1.7222999999999999</v>
      </c>
    </row>
    <row r="741" spans="1:3" x14ac:dyDescent="0.2">
      <c r="A741" t="s">
        <v>6149</v>
      </c>
      <c r="B741" s="1">
        <v>40946</v>
      </c>
      <c r="C741">
        <v>1.7249000000000001</v>
      </c>
    </row>
    <row r="742" spans="1:3" x14ac:dyDescent="0.2">
      <c r="A742" t="s">
        <v>6149</v>
      </c>
      <c r="B742" s="1">
        <v>40947</v>
      </c>
      <c r="C742">
        <v>1.7261</v>
      </c>
    </row>
    <row r="743" spans="1:3" x14ac:dyDescent="0.2">
      <c r="A743" t="s">
        <v>6149</v>
      </c>
      <c r="B743" s="1">
        <v>40948</v>
      </c>
      <c r="C743">
        <v>1.7195</v>
      </c>
    </row>
    <row r="744" spans="1:3" x14ac:dyDescent="0.2">
      <c r="A744" t="s">
        <v>6149</v>
      </c>
      <c r="B744" s="1">
        <v>40949</v>
      </c>
      <c r="C744">
        <v>1.7224999999999999</v>
      </c>
    </row>
    <row r="745" spans="1:3" x14ac:dyDescent="0.2">
      <c r="A745" t="s">
        <v>6149</v>
      </c>
      <c r="B745" s="1">
        <v>40950</v>
      </c>
      <c r="C745">
        <v>1.726</v>
      </c>
    </row>
    <row r="746" spans="1:3" x14ac:dyDescent="0.2">
      <c r="A746" t="s">
        <v>6149</v>
      </c>
      <c r="B746" s="1">
        <v>40951</v>
      </c>
      <c r="C746">
        <v>1.726</v>
      </c>
    </row>
    <row r="747" spans="1:3" x14ac:dyDescent="0.2">
      <c r="A747" t="s">
        <v>6149</v>
      </c>
      <c r="B747" s="1">
        <v>40952</v>
      </c>
      <c r="C747">
        <v>1.726</v>
      </c>
    </row>
    <row r="748" spans="1:3" x14ac:dyDescent="0.2">
      <c r="A748" t="s">
        <v>6149</v>
      </c>
      <c r="B748" s="1">
        <v>40953</v>
      </c>
      <c r="C748">
        <v>1.7169000000000001</v>
      </c>
    </row>
    <row r="749" spans="1:3" x14ac:dyDescent="0.2">
      <c r="A749" t="s">
        <v>6149</v>
      </c>
      <c r="B749" s="1">
        <v>40954</v>
      </c>
      <c r="C749">
        <v>1.7173</v>
      </c>
    </row>
    <row r="750" spans="1:3" x14ac:dyDescent="0.2">
      <c r="A750" t="s">
        <v>6149</v>
      </c>
      <c r="B750" s="1">
        <v>40955</v>
      </c>
      <c r="C750">
        <v>1.7158</v>
      </c>
    </row>
    <row r="751" spans="1:3" x14ac:dyDescent="0.2">
      <c r="A751" t="s">
        <v>6149</v>
      </c>
      <c r="B751" s="1">
        <v>40957</v>
      </c>
      <c r="C751">
        <v>1.7136</v>
      </c>
    </row>
    <row r="752" spans="1:3" x14ac:dyDescent="0.2">
      <c r="A752" t="s">
        <v>6149</v>
      </c>
      <c r="B752" s="1">
        <v>40958</v>
      </c>
      <c r="C752">
        <v>1.7136</v>
      </c>
    </row>
    <row r="753" spans="1:3" x14ac:dyDescent="0.2">
      <c r="A753" t="s">
        <v>6149</v>
      </c>
      <c r="B753" s="1">
        <v>40959</v>
      </c>
      <c r="C753">
        <v>1.7136</v>
      </c>
    </row>
    <row r="754" spans="1:3" x14ac:dyDescent="0.2">
      <c r="A754" t="s">
        <v>6149</v>
      </c>
      <c r="B754" s="1">
        <v>40960</v>
      </c>
      <c r="C754">
        <v>1.7136</v>
      </c>
    </row>
    <row r="755" spans="1:3" x14ac:dyDescent="0.2">
      <c r="A755" t="s">
        <v>6149</v>
      </c>
      <c r="B755" s="1">
        <v>40961</v>
      </c>
      <c r="C755">
        <v>1.7136</v>
      </c>
    </row>
    <row r="756" spans="1:3" x14ac:dyDescent="0.2">
      <c r="A756" t="s">
        <v>6149</v>
      </c>
      <c r="B756" s="1">
        <v>40962</v>
      </c>
      <c r="C756">
        <v>1.7076</v>
      </c>
    </row>
    <row r="757" spans="1:3" x14ac:dyDescent="0.2">
      <c r="A757" t="s">
        <v>6149</v>
      </c>
      <c r="B757" s="1">
        <v>40963</v>
      </c>
      <c r="C757">
        <v>1.704</v>
      </c>
    </row>
    <row r="758" spans="1:3" x14ac:dyDescent="0.2">
      <c r="A758" t="s">
        <v>6149</v>
      </c>
      <c r="B758" s="1">
        <v>40964</v>
      </c>
      <c r="C758">
        <v>1.7098</v>
      </c>
    </row>
    <row r="759" spans="1:3" x14ac:dyDescent="0.2">
      <c r="A759" t="s">
        <v>6149</v>
      </c>
      <c r="B759" s="1">
        <v>40965</v>
      </c>
      <c r="C759">
        <v>1.7098</v>
      </c>
    </row>
    <row r="760" spans="1:3" x14ac:dyDescent="0.2">
      <c r="A760" t="s">
        <v>6149</v>
      </c>
      <c r="B760" s="1">
        <v>40966</v>
      </c>
      <c r="C760">
        <v>1.7098</v>
      </c>
    </row>
    <row r="761" spans="1:3" x14ac:dyDescent="0.2">
      <c r="A761" t="s">
        <v>6149</v>
      </c>
      <c r="B761" s="1">
        <v>40967</v>
      </c>
      <c r="C761">
        <v>1.7088000000000001</v>
      </c>
    </row>
    <row r="762" spans="1:3" x14ac:dyDescent="0.2">
      <c r="A762" t="s">
        <v>6149</v>
      </c>
      <c r="B762" s="1">
        <v>40968</v>
      </c>
      <c r="C762">
        <v>1.7023999999999999</v>
      </c>
    </row>
    <row r="763" spans="1:3" x14ac:dyDescent="0.2">
      <c r="A763" t="s">
        <v>6149</v>
      </c>
      <c r="B763" s="1">
        <v>40969</v>
      </c>
      <c r="C763">
        <v>1.7092000000000001</v>
      </c>
    </row>
    <row r="764" spans="1:3" x14ac:dyDescent="0.2">
      <c r="A764" t="s">
        <v>6149</v>
      </c>
      <c r="B764" s="1">
        <v>40970</v>
      </c>
      <c r="C764">
        <v>1.7152000000000001</v>
      </c>
    </row>
    <row r="765" spans="1:3" x14ac:dyDescent="0.2">
      <c r="A765" t="s">
        <v>6149</v>
      </c>
      <c r="B765" s="1">
        <v>40971</v>
      </c>
      <c r="C765">
        <v>1.7244999999999999</v>
      </c>
    </row>
    <row r="766" spans="1:3" x14ac:dyDescent="0.2">
      <c r="A766" t="s">
        <v>6149</v>
      </c>
      <c r="B766" s="1">
        <v>40972</v>
      </c>
      <c r="C766">
        <v>1.7244999999999999</v>
      </c>
    </row>
    <row r="767" spans="1:3" x14ac:dyDescent="0.2">
      <c r="A767" t="s">
        <v>6149</v>
      </c>
      <c r="B767" s="1">
        <v>40973</v>
      </c>
      <c r="C767">
        <v>1.7244999999999999</v>
      </c>
    </row>
    <row r="768" spans="1:3" x14ac:dyDescent="0.2">
      <c r="A768" t="s">
        <v>6149</v>
      </c>
      <c r="B768" s="1">
        <v>40974</v>
      </c>
      <c r="C768">
        <v>1.7314000000000001</v>
      </c>
    </row>
    <row r="769" spans="1:3" x14ac:dyDescent="0.2">
      <c r="A769" t="s">
        <v>6149</v>
      </c>
      <c r="B769" s="1">
        <v>40975</v>
      </c>
      <c r="C769">
        <v>1.7556</v>
      </c>
    </row>
    <row r="770" spans="1:3" x14ac:dyDescent="0.2">
      <c r="A770" t="s">
        <v>6149</v>
      </c>
      <c r="B770" s="1">
        <v>40731</v>
      </c>
      <c r="C770">
        <v>1.55</v>
      </c>
    </row>
    <row r="771" spans="1:3" x14ac:dyDescent="0.2">
      <c r="A771" t="s">
        <v>6149</v>
      </c>
      <c r="B771" s="1">
        <v>41375</v>
      </c>
      <c r="C771">
        <v>1.9810000000000001</v>
      </c>
    </row>
    <row r="772" spans="1:3" x14ac:dyDescent="0.2">
      <c r="A772" t="s">
        <v>6149</v>
      </c>
      <c r="B772" s="1">
        <v>41376</v>
      </c>
      <c r="C772">
        <v>1.9736</v>
      </c>
    </row>
    <row r="773" spans="1:3" x14ac:dyDescent="0.2">
      <c r="A773" t="s">
        <v>6149</v>
      </c>
      <c r="B773" s="1">
        <v>41377</v>
      </c>
      <c r="C773">
        <v>1.9761</v>
      </c>
    </row>
    <row r="774" spans="1:3" x14ac:dyDescent="0.2">
      <c r="A774" t="s">
        <v>6149</v>
      </c>
      <c r="B774" s="1">
        <v>41378</v>
      </c>
      <c r="C774">
        <v>1.9761</v>
      </c>
    </row>
    <row r="775" spans="1:3" x14ac:dyDescent="0.2">
      <c r="A775" t="s">
        <v>6149</v>
      </c>
      <c r="B775" s="1">
        <v>41379</v>
      </c>
      <c r="C775">
        <v>1.9761</v>
      </c>
    </row>
    <row r="776" spans="1:3" x14ac:dyDescent="0.2">
      <c r="A776" t="s">
        <v>6149</v>
      </c>
      <c r="B776" s="1">
        <v>41380</v>
      </c>
      <c r="C776">
        <v>1.9790000000000001</v>
      </c>
    </row>
    <row r="777" spans="1:3" x14ac:dyDescent="0.2">
      <c r="A777" t="s">
        <v>6149</v>
      </c>
      <c r="B777" s="1">
        <v>41381</v>
      </c>
      <c r="C777">
        <v>1.9903</v>
      </c>
    </row>
    <row r="778" spans="1:3" x14ac:dyDescent="0.2">
      <c r="A778" t="s">
        <v>6149</v>
      </c>
      <c r="B778" s="1">
        <v>41382</v>
      </c>
      <c r="C778">
        <v>1.9939</v>
      </c>
    </row>
    <row r="779" spans="1:3" x14ac:dyDescent="0.2">
      <c r="A779" t="s">
        <v>6149</v>
      </c>
      <c r="B779" s="1">
        <v>41383</v>
      </c>
      <c r="C779">
        <v>2.0152000000000001</v>
      </c>
    </row>
    <row r="780" spans="1:3" x14ac:dyDescent="0.2">
      <c r="A780" t="s">
        <v>6149</v>
      </c>
      <c r="B780" s="1">
        <v>41384</v>
      </c>
      <c r="C780">
        <v>2.0089000000000001</v>
      </c>
    </row>
    <row r="781" spans="1:3" x14ac:dyDescent="0.2">
      <c r="A781" t="s">
        <v>6149</v>
      </c>
      <c r="B781" s="1">
        <v>41385</v>
      </c>
      <c r="C781">
        <v>2.0089000000000001</v>
      </c>
    </row>
    <row r="782" spans="1:3" x14ac:dyDescent="0.2">
      <c r="A782" t="s">
        <v>6149</v>
      </c>
      <c r="B782" s="1">
        <v>41386</v>
      </c>
      <c r="C782">
        <v>2.0089000000000001</v>
      </c>
    </row>
    <row r="783" spans="1:3" x14ac:dyDescent="0.2">
      <c r="A783" t="s">
        <v>6149</v>
      </c>
      <c r="B783" s="1">
        <v>41387</v>
      </c>
      <c r="C783">
        <v>2.0154000000000001</v>
      </c>
    </row>
    <row r="784" spans="1:3" x14ac:dyDescent="0.2">
      <c r="A784" t="s">
        <v>6149</v>
      </c>
      <c r="B784" s="1">
        <v>41388</v>
      </c>
      <c r="C784">
        <v>2.0169999999999999</v>
      </c>
    </row>
    <row r="785" spans="1:3" x14ac:dyDescent="0.2">
      <c r="A785" t="s">
        <v>6149</v>
      </c>
      <c r="B785" s="1">
        <v>41389</v>
      </c>
      <c r="C785">
        <v>2.0244</v>
      </c>
    </row>
    <row r="786" spans="1:3" x14ac:dyDescent="0.2">
      <c r="A786" t="s">
        <v>6149</v>
      </c>
      <c r="B786" s="1">
        <v>41390</v>
      </c>
      <c r="C786">
        <v>2.0118999999999998</v>
      </c>
    </row>
    <row r="787" spans="1:3" x14ac:dyDescent="0.2">
      <c r="A787" t="s">
        <v>6149</v>
      </c>
      <c r="B787" s="1">
        <v>41391</v>
      </c>
      <c r="C787">
        <v>2.0001000000000002</v>
      </c>
    </row>
    <row r="788" spans="1:3" x14ac:dyDescent="0.2">
      <c r="A788" t="s">
        <v>6149</v>
      </c>
      <c r="B788" s="1">
        <v>41392</v>
      </c>
      <c r="C788">
        <v>2.0001000000000002</v>
      </c>
    </row>
    <row r="789" spans="1:3" x14ac:dyDescent="0.2">
      <c r="A789" t="s">
        <v>6149</v>
      </c>
      <c r="B789" s="1">
        <v>41393</v>
      </c>
      <c r="C789">
        <v>2.0001000000000002</v>
      </c>
    </row>
    <row r="790" spans="1:3" x14ac:dyDescent="0.2">
      <c r="A790" t="s">
        <v>6149</v>
      </c>
      <c r="B790" s="1">
        <v>41394</v>
      </c>
      <c r="C790">
        <v>1.9999</v>
      </c>
    </row>
    <row r="791" spans="1:3" x14ac:dyDescent="0.2">
      <c r="A791" t="s">
        <v>6149</v>
      </c>
      <c r="B791" s="1">
        <v>41395</v>
      </c>
      <c r="C791">
        <v>2.0017</v>
      </c>
    </row>
    <row r="792" spans="1:3" x14ac:dyDescent="0.2">
      <c r="A792" t="s">
        <v>6149</v>
      </c>
      <c r="B792" s="1">
        <v>41396</v>
      </c>
      <c r="C792">
        <v>2.0017</v>
      </c>
    </row>
    <row r="793" spans="1:3" x14ac:dyDescent="0.2">
      <c r="A793" t="s">
        <v>6149</v>
      </c>
      <c r="B793" s="1">
        <v>41397</v>
      </c>
      <c r="C793">
        <v>2.0087999999999999</v>
      </c>
    </row>
    <row r="794" spans="1:3" x14ac:dyDescent="0.2">
      <c r="A794" t="s">
        <v>6149</v>
      </c>
      <c r="B794" s="1">
        <v>41398</v>
      </c>
      <c r="C794">
        <v>2.0087999999999999</v>
      </c>
    </row>
    <row r="795" spans="1:3" x14ac:dyDescent="0.2">
      <c r="A795" t="s">
        <v>6149</v>
      </c>
      <c r="B795" s="1">
        <v>41399</v>
      </c>
      <c r="C795">
        <v>2.0087999999999999</v>
      </c>
    </row>
    <row r="796" spans="1:3" x14ac:dyDescent="0.2">
      <c r="A796" t="s">
        <v>6149</v>
      </c>
      <c r="B796" s="1">
        <v>41400</v>
      </c>
      <c r="C796">
        <v>2.0087999999999999</v>
      </c>
    </row>
    <row r="797" spans="1:3" x14ac:dyDescent="0.2">
      <c r="A797" t="s">
        <v>6149</v>
      </c>
      <c r="B797" s="1">
        <v>41401</v>
      </c>
      <c r="C797">
        <v>2.0143</v>
      </c>
    </row>
    <row r="798" spans="1:3" x14ac:dyDescent="0.2">
      <c r="A798" t="s">
        <v>6149</v>
      </c>
      <c r="B798" s="1">
        <v>41402</v>
      </c>
      <c r="C798">
        <v>2.0110000000000001</v>
      </c>
    </row>
    <row r="799" spans="1:3" x14ac:dyDescent="0.2">
      <c r="A799" t="s">
        <v>6149</v>
      </c>
      <c r="B799" s="1">
        <v>41403</v>
      </c>
      <c r="C799">
        <v>2.0030000000000001</v>
      </c>
    </row>
    <row r="800" spans="1:3" x14ac:dyDescent="0.2">
      <c r="A800" t="s">
        <v>6149</v>
      </c>
      <c r="B800" s="1">
        <v>41404</v>
      </c>
      <c r="C800">
        <v>2.0051000000000001</v>
      </c>
    </row>
    <row r="801" spans="1:3" x14ac:dyDescent="0.2">
      <c r="A801" t="s">
        <v>6149</v>
      </c>
      <c r="B801" s="1">
        <v>41405</v>
      </c>
      <c r="C801">
        <v>2.0230999999999999</v>
      </c>
    </row>
    <row r="802" spans="1:3" x14ac:dyDescent="0.2">
      <c r="A802" t="s">
        <v>6149</v>
      </c>
      <c r="B802" s="1">
        <v>41406</v>
      </c>
      <c r="C802">
        <v>2.0230999999999999</v>
      </c>
    </row>
    <row r="803" spans="1:3" x14ac:dyDescent="0.2">
      <c r="A803" t="s">
        <v>6149</v>
      </c>
      <c r="B803" s="1">
        <v>41407</v>
      </c>
      <c r="C803">
        <v>2.0230999999999999</v>
      </c>
    </row>
    <row r="804" spans="1:3" x14ac:dyDescent="0.2">
      <c r="A804" t="s">
        <v>6149</v>
      </c>
      <c r="B804" s="1">
        <v>41408</v>
      </c>
      <c r="C804">
        <v>2.0150000000000001</v>
      </c>
    </row>
    <row r="805" spans="1:3" x14ac:dyDescent="0.2">
      <c r="A805" t="s">
        <v>6149</v>
      </c>
      <c r="B805" s="1">
        <v>41409</v>
      </c>
      <c r="C805">
        <v>2.0063</v>
      </c>
    </row>
    <row r="806" spans="1:3" x14ac:dyDescent="0.2">
      <c r="A806" t="s">
        <v>6149</v>
      </c>
      <c r="B806" s="1">
        <v>41410</v>
      </c>
      <c r="C806">
        <v>2.0232999999999999</v>
      </c>
    </row>
    <row r="807" spans="1:3" x14ac:dyDescent="0.2">
      <c r="A807" t="s">
        <v>6149</v>
      </c>
      <c r="B807" s="1">
        <v>41411</v>
      </c>
      <c r="C807">
        <v>2.0253999999999999</v>
      </c>
    </row>
    <row r="808" spans="1:3" x14ac:dyDescent="0.2">
      <c r="A808" t="s">
        <v>6149</v>
      </c>
      <c r="B808" s="1">
        <v>41412</v>
      </c>
      <c r="C808">
        <v>2.0354000000000001</v>
      </c>
    </row>
    <row r="809" spans="1:3" x14ac:dyDescent="0.2">
      <c r="A809" t="s">
        <v>6149</v>
      </c>
      <c r="B809" s="1">
        <v>41413</v>
      </c>
      <c r="C809">
        <v>2.0354000000000001</v>
      </c>
    </row>
    <row r="810" spans="1:3" x14ac:dyDescent="0.2">
      <c r="A810" t="s">
        <v>6149</v>
      </c>
      <c r="B810" s="1">
        <v>41414</v>
      </c>
      <c r="C810">
        <v>2.0354000000000001</v>
      </c>
    </row>
    <row r="811" spans="1:3" x14ac:dyDescent="0.2">
      <c r="A811" t="s">
        <v>6149</v>
      </c>
      <c r="B811" s="1">
        <v>41415</v>
      </c>
      <c r="C811">
        <v>2.0333000000000001</v>
      </c>
    </row>
    <row r="812" spans="1:3" x14ac:dyDescent="0.2">
      <c r="A812" t="s">
        <v>6149</v>
      </c>
      <c r="B812" s="1">
        <v>41416</v>
      </c>
      <c r="C812">
        <v>2.0402</v>
      </c>
    </row>
    <row r="813" spans="1:3" x14ac:dyDescent="0.2">
      <c r="A813" t="s">
        <v>6149</v>
      </c>
      <c r="B813" s="1">
        <v>41417</v>
      </c>
      <c r="C813">
        <v>2.0387</v>
      </c>
    </row>
    <row r="814" spans="1:3" x14ac:dyDescent="0.2">
      <c r="A814" t="s">
        <v>6149</v>
      </c>
      <c r="B814" s="1">
        <v>41418</v>
      </c>
      <c r="C814">
        <v>2.0537000000000001</v>
      </c>
    </row>
    <row r="815" spans="1:3" x14ac:dyDescent="0.2">
      <c r="A815" t="s">
        <v>6149</v>
      </c>
      <c r="B815" s="1">
        <v>41419</v>
      </c>
      <c r="C815">
        <v>2.0495000000000001</v>
      </c>
    </row>
    <row r="816" spans="1:3" x14ac:dyDescent="0.2">
      <c r="A816" t="s">
        <v>6149</v>
      </c>
      <c r="B816" s="1">
        <v>41420</v>
      </c>
      <c r="C816">
        <v>2.0495000000000001</v>
      </c>
    </row>
    <row r="817" spans="1:3" x14ac:dyDescent="0.2">
      <c r="A817" t="s">
        <v>6149</v>
      </c>
      <c r="B817" s="1">
        <v>41421</v>
      </c>
      <c r="C817">
        <v>2.0495000000000001</v>
      </c>
    </row>
    <row r="818" spans="1:3" x14ac:dyDescent="0.2">
      <c r="A818" t="s">
        <v>6149</v>
      </c>
      <c r="B818" s="1">
        <v>41422</v>
      </c>
      <c r="C818">
        <v>2.0527000000000002</v>
      </c>
    </row>
    <row r="819" spans="1:3" x14ac:dyDescent="0.2">
      <c r="A819" t="s">
        <v>6149</v>
      </c>
      <c r="B819" s="1">
        <v>41423</v>
      </c>
      <c r="C819">
        <v>2.0615999999999999</v>
      </c>
    </row>
    <row r="820" spans="1:3" x14ac:dyDescent="0.2">
      <c r="A820" t="s">
        <v>6149</v>
      </c>
      <c r="B820" s="1">
        <v>41424</v>
      </c>
      <c r="C820">
        <v>2.0893999999999999</v>
      </c>
    </row>
    <row r="821" spans="1:3" x14ac:dyDescent="0.2">
      <c r="A821" t="s">
        <v>6149</v>
      </c>
      <c r="B821" s="1">
        <v>41425</v>
      </c>
      <c r="C821">
        <v>2.0893999999999999</v>
      </c>
    </row>
    <row r="822" spans="1:3" x14ac:dyDescent="0.2">
      <c r="A822" t="s">
        <v>6149</v>
      </c>
      <c r="B822" s="1">
        <v>41426</v>
      </c>
      <c r="C822">
        <v>2.1318999999999999</v>
      </c>
    </row>
    <row r="823" spans="1:3" x14ac:dyDescent="0.2">
      <c r="A823" t="s">
        <v>6149</v>
      </c>
      <c r="B823" s="1">
        <v>41427</v>
      </c>
      <c r="C823">
        <v>2.1318999999999999</v>
      </c>
    </row>
    <row r="824" spans="1:3" x14ac:dyDescent="0.2">
      <c r="A824" t="s">
        <v>6149</v>
      </c>
      <c r="B824" s="1">
        <v>41428</v>
      </c>
      <c r="C824">
        <v>2.1318999999999999</v>
      </c>
    </row>
    <row r="825" spans="1:3" x14ac:dyDescent="0.2">
      <c r="A825" t="s">
        <v>6149</v>
      </c>
      <c r="B825" s="1">
        <v>41429</v>
      </c>
      <c r="C825">
        <v>2.1355</v>
      </c>
    </row>
    <row r="826" spans="1:3" x14ac:dyDescent="0.2">
      <c r="A826" t="s">
        <v>6149</v>
      </c>
      <c r="B826" s="1">
        <v>41430</v>
      </c>
      <c r="C826">
        <v>2.1282000000000001</v>
      </c>
    </row>
    <row r="827" spans="1:3" x14ac:dyDescent="0.2">
      <c r="A827" t="s">
        <v>6149</v>
      </c>
      <c r="B827" s="1">
        <v>41431</v>
      </c>
      <c r="C827">
        <v>2.1234999999999999</v>
      </c>
    </row>
    <row r="828" spans="1:3" x14ac:dyDescent="0.2">
      <c r="A828" t="s">
        <v>6149</v>
      </c>
      <c r="B828" s="1">
        <v>41432</v>
      </c>
      <c r="C828">
        <v>2.125</v>
      </c>
    </row>
    <row r="829" spans="1:3" x14ac:dyDescent="0.2">
      <c r="A829" t="s">
        <v>6149</v>
      </c>
      <c r="B829" s="1">
        <v>41433</v>
      </c>
      <c r="C829">
        <v>2.1372</v>
      </c>
    </row>
    <row r="830" spans="1:3" x14ac:dyDescent="0.2">
      <c r="A830" t="s">
        <v>6149</v>
      </c>
      <c r="B830" s="1">
        <v>41434</v>
      </c>
      <c r="C830">
        <v>2.1372</v>
      </c>
    </row>
    <row r="831" spans="1:3" x14ac:dyDescent="0.2">
      <c r="A831" t="s">
        <v>6149</v>
      </c>
      <c r="B831" s="1">
        <v>41435</v>
      </c>
      <c r="C831">
        <v>2.1372</v>
      </c>
    </row>
    <row r="832" spans="1:3" x14ac:dyDescent="0.2">
      <c r="A832" t="s">
        <v>6149</v>
      </c>
      <c r="B832" s="1">
        <v>41436</v>
      </c>
      <c r="C832">
        <v>2.1505999999999998</v>
      </c>
    </row>
    <row r="833" spans="1:3" x14ac:dyDescent="0.2">
      <c r="A833" t="s">
        <v>6149</v>
      </c>
      <c r="B833" s="1">
        <v>41437</v>
      </c>
      <c r="C833">
        <v>2.1520999999999999</v>
      </c>
    </row>
    <row r="834" spans="1:3" x14ac:dyDescent="0.2">
      <c r="A834" t="s">
        <v>6149</v>
      </c>
      <c r="B834" s="1">
        <v>41438</v>
      </c>
      <c r="C834">
        <v>2.1419999999999999</v>
      </c>
    </row>
    <row r="835" spans="1:3" x14ac:dyDescent="0.2">
      <c r="A835" t="s">
        <v>6149</v>
      </c>
      <c r="B835" s="1">
        <v>41439</v>
      </c>
      <c r="C835">
        <v>2.1446999999999998</v>
      </c>
    </row>
    <row r="836" spans="1:3" x14ac:dyDescent="0.2">
      <c r="A836" t="s">
        <v>6149</v>
      </c>
      <c r="B836" s="1">
        <v>41440</v>
      </c>
      <c r="C836">
        <v>2.1366999999999998</v>
      </c>
    </row>
    <row r="837" spans="1:3" x14ac:dyDescent="0.2">
      <c r="A837" t="s">
        <v>6149</v>
      </c>
      <c r="B837" s="1">
        <v>41441</v>
      </c>
      <c r="C837">
        <v>2.1366999999999998</v>
      </c>
    </row>
    <row r="838" spans="1:3" x14ac:dyDescent="0.2">
      <c r="A838" t="s">
        <v>6149</v>
      </c>
      <c r="B838" s="1">
        <v>41442</v>
      </c>
      <c r="C838">
        <v>2.1366999999999998</v>
      </c>
    </row>
    <row r="839" spans="1:3" x14ac:dyDescent="0.2">
      <c r="A839" t="s">
        <v>6149</v>
      </c>
      <c r="B839" s="1">
        <v>41443</v>
      </c>
      <c r="C839">
        <v>2.1537999999999999</v>
      </c>
    </row>
    <row r="840" spans="1:3" x14ac:dyDescent="0.2">
      <c r="A840" t="s">
        <v>6149</v>
      </c>
      <c r="B840" s="1">
        <v>41444</v>
      </c>
      <c r="C840">
        <v>2.1705999999999999</v>
      </c>
    </row>
    <row r="841" spans="1:3" x14ac:dyDescent="0.2">
      <c r="A841" t="s">
        <v>6149</v>
      </c>
      <c r="B841" s="1">
        <v>41445</v>
      </c>
      <c r="C841">
        <v>2.1743999999999999</v>
      </c>
    </row>
    <row r="842" spans="1:3" x14ac:dyDescent="0.2">
      <c r="A842" t="s">
        <v>6149</v>
      </c>
      <c r="B842" s="1">
        <v>41446</v>
      </c>
      <c r="C842">
        <v>2.2523</v>
      </c>
    </row>
    <row r="843" spans="1:3" x14ac:dyDescent="0.2">
      <c r="A843" t="s">
        <v>6149</v>
      </c>
      <c r="B843" s="1">
        <v>41447</v>
      </c>
      <c r="C843">
        <v>2.2648000000000001</v>
      </c>
    </row>
    <row r="844" spans="1:3" x14ac:dyDescent="0.2">
      <c r="A844" t="s">
        <v>6149</v>
      </c>
      <c r="B844" s="1">
        <v>41448</v>
      </c>
      <c r="C844">
        <v>2.2648000000000001</v>
      </c>
    </row>
    <row r="845" spans="1:3" x14ac:dyDescent="0.2">
      <c r="A845" t="s">
        <v>6149</v>
      </c>
      <c r="B845" s="1">
        <v>41449</v>
      </c>
      <c r="C845">
        <v>2.2648000000000001</v>
      </c>
    </row>
    <row r="846" spans="1:3" x14ac:dyDescent="0.2">
      <c r="A846" t="s">
        <v>6149</v>
      </c>
      <c r="B846" s="1">
        <v>41450</v>
      </c>
      <c r="C846">
        <v>2.2515000000000001</v>
      </c>
    </row>
    <row r="847" spans="1:3" x14ac:dyDescent="0.2">
      <c r="A847" t="s">
        <v>6149</v>
      </c>
      <c r="B847" s="1">
        <v>41451</v>
      </c>
      <c r="C847">
        <v>2.2185000000000001</v>
      </c>
    </row>
    <row r="848" spans="1:3" x14ac:dyDescent="0.2">
      <c r="A848" t="s">
        <v>6149</v>
      </c>
      <c r="B848" s="1">
        <v>41452</v>
      </c>
      <c r="C848">
        <v>2.1974999999999998</v>
      </c>
    </row>
    <row r="849" spans="1:3" x14ac:dyDescent="0.2">
      <c r="A849" t="s">
        <v>6149</v>
      </c>
      <c r="B849" s="1">
        <v>41453</v>
      </c>
      <c r="C849">
        <v>2.1846000000000001</v>
      </c>
    </row>
    <row r="850" spans="1:3" x14ac:dyDescent="0.2">
      <c r="A850" t="s">
        <v>6149</v>
      </c>
      <c r="B850" s="1">
        <v>41454</v>
      </c>
      <c r="C850">
        <v>2.2155999999999998</v>
      </c>
    </row>
    <row r="851" spans="1:3" x14ac:dyDescent="0.2">
      <c r="A851" t="s">
        <v>6149</v>
      </c>
      <c r="B851" s="1">
        <v>41455</v>
      </c>
      <c r="C851">
        <v>2.2155999999999998</v>
      </c>
    </row>
    <row r="852" spans="1:3" x14ac:dyDescent="0.2">
      <c r="A852" t="s">
        <v>6149</v>
      </c>
      <c r="B852" s="1">
        <v>41456</v>
      </c>
      <c r="C852">
        <v>2.2155999999999998</v>
      </c>
    </row>
    <row r="853" spans="1:3" x14ac:dyDescent="0.2">
      <c r="A853" t="s">
        <v>6149</v>
      </c>
      <c r="B853" s="1">
        <v>41457</v>
      </c>
      <c r="C853">
        <v>2.2296999999999998</v>
      </c>
    </row>
    <row r="854" spans="1:3" x14ac:dyDescent="0.2">
      <c r="A854" t="s">
        <v>6149</v>
      </c>
      <c r="B854" s="1">
        <v>41458</v>
      </c>
      <c r="C854">
        <v>2.2412000000000001</v>
      </c>
    </row>
    <row r="855" spans="1:3" x14ac:dyDescent="0.2">
      <c r="A855" t="s">
        <v>6149</v>
      </c>
      <c r="B855" s="1">
        <v>41459</v>
      </c>
      <c r="C855">
        <v>2.2633999999999999</v>
      </c>
    </row>
    <row r="856" spans="1:3" x14ac:dyDescent="0.2">
      <c r="A856" t="s">
        <v>6149</v>
      </c>
      <c r="B856" s="1">
        <v>41460</v>
      </c>
      <c r="C856">
        <v>2.2595000000000001</v>
      </c>
    </row>
    <row r="857" spans="1:3" x14ac:dyDescent="0.2">
      <c r="A857" t="s">
        <v>6149</v>
      </c>
      <c r="B857" s="1">
        <v>41461</v>
      </c>
      <c r="C857">
        <v>2.2645</v>
      </c>
    </row>
    <row r="858" spans="1:3" x14ac:dyDescent="0.2">
      <c r="A858" t="s">
        <v>6149</v>
      </c>
      <c r="B858" s="1">
        <v>41462</v>
      </c>
      <c r="C858">
        <v>2.2645</v>
      </c>
    </row>
    <row r="859" spans="1:3" x14ac:dyDescent="0.2">
      <c r="A859" t="s">
        <v>6149</v>
      </c>
      <c r="B859" s="1">
        <v>41463</v>
      </c>
      <c r="C859">
        <v>2.2645</v>
      </c>
    </row>
    <row r="860" spans="1:3" x14ac:dyDescent="0.2">
      <c r="A860" t="s">
        <v>6149</v>
      </c>
      <c r="B860" s="1">
        <v>41464</v>
      </c>
      <c r="C860">
        <v>2.2583000000000002</v>
      </c>
    </row>
    <row r="861" spans="1:3" x14ac:dyDescent="0.2">
      <c r="A861" t="s">
        <v>6149</v>
      </c>
      <c r="B861" s="1">
        <v>41465</v>
      </c>
      <c r="C861">
        <v>2.2627999999999999</v>
      </c>
    </row>
    <row r="862" spans="1:3" x14ac:dyDescent="0.2">
      <c r="A862" t="s">
        <v>6149</v>
      </c>
      <c r="B862" s="1">
        <v>41466</v>
      </c>
      <c r="C862">
        <v>2.2696999999999998</v>
      </c>
    </row>
    <row r="863" spans="1:3" x14ac:dyDescent="0.2">
      <c r="A863" t="s">
        <v>6149</v>
      </c>
      <c r="B863" s="1">
        <v>41467</v>
      </c>
      <c r="C863">
        <v>2.2671999999999999</v>
      </c>
    </row>
    <row r="864" spans="1:3" x14ac:dyDescent="0.2">
      <c r="A864" t="s">
        <v>6149</v>
      </c>
      <c r="B864" s="1">
        <v>41468</v>
      </c>
      <c r="C864">
        <v>2.2669999999999999</v>
      </c>
    </row>
    <row r="865" spans="1:3" x14ac:dyDescent="0.2">
      <c r="A865" t="s">
        <v>6149</v>
      </c>
      <c r="B865" s="1">
        <v>41469</v>
      </c>
      <c r="C865">
        <v>2.2669999999999999</v>
      </c>
    </row>
    <row r="866" spans="1:3" x14ac:dyDescent="0.2">
      <c r="A866" t="s">
        <v>6149</v>
      </c>
      <c r="B866" s="1">
        <v>41470</v>
      </c>
      <c r="C866">
        <v>2.2669999999999999</v>
      </c>
    </row>
    <row r="867" spans="1:3" x14ac:dyDescent="0.2">
      <c r="A867" t="s">
        <v>6149</v>
      </c>
      <c r="B867" s="1">
        <v>41471</v>
      </c>
      <c r="C867">
        <v>2.2547999999999999</v>
      </c>
    </row>
    <row r="868" spans="1:3" x14ac:dyDescent="0.2">
      <c r="A868" t="s">
        <v>6149</v>
      </c>
      <c r="B868" s="1">
        <v>41472</v>
      </c>
      <c r="C868">
        <v>2.2353000000000001</v>
      </c>
    </row>
    <row r="869" spans="1:3" x14ac:dyDescent="0.2">
      <c r="A869" t="s">
        <v>6149</v>
      </c>
      <c r="B869" s="1">
        <v>41473</v>
      </c>
      <c r="C869">
        <v>2.2372000000000001</v>
      </c>
    </row>
    <row r="870" spans="1:3" x14ac:dyDescent="0.2">
      <c r="A870" t="s">
        <v>6149</v>
      </c>
      <c r="B870" s="1">
        <v>41474</v>
      </c>
      <c r="C870">
        <v>2.2296999999999998</v>
      </c>
    </row>
    <row r="871" spans="1:3" x14ac:dyDescent="0.2">
      <c r="A871" t="s">
        <v>6149</v>
      </c>
      <c r="B871" s="1">
        <v>41475</v>
      </c>
      <c r="C871">
        <v>2.2364000000000002</v>
      </c>
    </row>
    <row r="872" spans="1:3" x14ac:dyDescent="0.2">
      <c r="A872" t="s">
        <v>6149</v>
      </c>
      <c r="B872" s="1">
        <v>41476</v>
      </c>
      <c r="C872">
        <v>2.2364000000000002</v>
      </c>
    </row>
    <row r="873" spans="1:3" x14ac:dyDescent="0.2">
      <c r="A873" t="s">
        <v>6149</v>
      </c>
      <c r="B873" s="1">
        <v>41477</v>
      </c>
      <c r="C873">
        <v>2.2364000000000002</v>
      </c>
    </row>
    <row r="874" spans="1:3" x14ac:dyDescent="0.2">
      <c r="A874" t="s">
        <v>6149</v>
      </c>
      <c r="B874" s="1">
        <v>41478</v>
      </c>
      <c r="C874">
        <v>2.2385999999999999</v>
      </c>
    </row>
    <row r="875" spans="1:3" x14ac:dyDescent="0.2">
      <c r="A875" t="s">
        <v>6149</v>
      </c>
      <c r="B875" s="1">
        <v>41479</v>
      </c>
      <c r="C875">
        <v>2.2267000000000001</v>
      </c>
    </row>
    <row r="876" spans="1:3" x14ac:dyDescent="0.2">
      <c r="A876" t="s">
        <v>6149</v>
      </c>
      <c r="B876" s="1">
        <v>41480</v>
      </c>
      <c r="C876">
        <v>2.2347999999999999</v>
      </c>
    </row>
    <row r="877" spans="1:3" x14ac:dyDescent="0.2">
      <c r="A877" t="s">
        <v>6149</v>
      </c>
      <c r="B877" s="1">
        <v>41481</v>
      </c>
      <c r="C877">
        <v>2.2496999999999998</v>
      </c>
    </row>
    <row r="878" spans="1:3" x14ac:dyDescent="0.2">
      <c r="A878" t="s">
        <v>6149</v>
      </c>
      <c r="B878" s="1">
        <v>41482</v>
      </c>
      <c r="C878">
        <v>2.2488000000000001</v>
      </c>
    </row>
    <row r="879" spans="1:3" x14ac:dyDescent="0.2">
      <c r="A879" t="s">
        <v>6149</v>
      </c>
      <c r="B879" s="1">
        <v>41483</v>
      </c>
      <c r="C879">
        <v>2.2488000000000001</v>
      </c>
    </row>
    <row r="880" spans="1:3" x14ac:dyDescent="0.2">
      <c r="A880" t="s">
        <v>6149</v>
      </c>
      <c r="B880" s="1">
        <v>41484</v>
      </c>
      <c r="C880">
        <v>2.2488000000000001</v>
      </c>
    </row>
    <row r="881" spans="1:3" x14ac:dyDescent="0.2">
      <c r="A881" t="s">
        <v>6149</v>
      </c>
      <c r="B881" s="1">
        <v>41485</v>
      </c>
      <c r="C881">
        <v>2.2608999999999999</v>
      </c>
    </row>
    <row r="882" spans="1:3" x14ac:dyDescent="0.2">
      <c r="A882" t="s">
        <v>6149</v>
      </c>
      <c r="B882" s="1">
        <v>41486</v>
      </c>
      <c r="C882">
        <v>2.2734000000000001</v>
      </c>
    </row>
    <row r="883" spans="1:3" x14ac:dyDescent="0.2">
      <c r="A883" t="s">
        <v>6149</v>
      </c>
      <c r="B883" s="1">
        <v>41487</v>
      </c>
      <c r="C883">
        <v>2.2902999999999998</v>
      </c>
    </row>
    <row r="884" spans="1:3" x14ac:dyDescent="0.2">
      <c r="A884" t="s">
        <v>6149</v>
      </c>
      <c r="B884" s="1">
        <v>41488</v>
      </c>
      <c r="C884">
        <v>2.2913999999999999</v>
      </c>
    </row>
    <row r="885" spans="1:3" x14ac:dyDescent="0.2">
      <c r="A885" t="s">
        <v>6149</v>
      </c>
      <c r="B885" s="1">
        <v>41489</v>
      </c>
      <c r="C885">
        <v>2.2932999999999999</v>
      </c>
    </row>
    <row r="886" spans="1:3" x14ac:dyDescent="0.2">
      <c r="A886" t="s">
        <v>6149</v>
      </c>
      <c r="B886" s="1">
        <v>41490</v>
      </c>
      <c r="C886">
        <v>2.2932999999999999</v>
      </c>
    </row>
    <row r="887" spans="1:3" x14ac:dyDescent="0.2">
      <c r="A887" t="s">
        <v>6149</v>
      </c>
      <c r="B887" s="1">
        <v>41491</v>
      </c>
      <c r="C887">
        <v>2.2932999999999999</v>
      </c>
    </row>
    <row r="888" spans="1:3" x14ac:dyDescent="0.2">
      <c r="A888" t="s">
        <v>6149</v>
      </c>
      <c r="B888" s="1">
        <v>41492</v>
      </c>
      <c r="C888">
        <v>2.3010000000000002</v>
      </c>
    </row>
    <row r="889" spans="1:3" x14ac:dyDescent="0.2">
      <c r="A889" t="s">
        <v>6149</v>
      </c>
      <c r="B889" s="1">
        <v>41493</v>
      </c>
      <c r="C889">
        <v>2.2955000000000001</v>
      </c>
    </row>
    <row r="890" spans="1:3" x14ac:dyDescent="0.2">
      <c r="A890" t="s">
        <v>6149</v>
      </c>
      <c r="B890" s="1">
        <v>41494</v>
      </c>
      <c r="C890">
        <v>2.3028</v>
      </c>
    </row>
    <row r="891" spans="1:3" x14ac:dyDescent="0.2">
      <c r="A891" t="s">
        <v>6149</v>
      </c>
      <c r="B891" s="1">
        <v>41495</v>
      </c>
      <c r="C891">
        <v>2.2881999999999998</v>
      </c>
    </row>
    <row r="892" spans="1:3" x14ac:dyDescent="0.2">
      <c r="A892" t="s">
        <v>6149</v>
      </c>
      <c r="B892" s="1">
        <v>41496</v>
      </c>
      <c r="C892">
        <v>2.2747999999999999</v>
      </c>
    </row>
    <row r="893" spans="1:3" x14ac:dyDescent="0.2">
      <c r="A893" t="s">
        <v>6149</v>
      </c>
      <c r="B893" s="1">
        <v>41497</v>
      </c>
      <c r="C893">
        <v>2.2747999999999999</v>
      </c>
    </row>
    <row r="894" spans="1:3" x14ac:dyDescent="0.2">
      <c r="A894" t="s">
        <v>6149</v>
      </c>
      <c r="B894" s="1">
        <v>41498</v>
      </c>
      <c r="C894">
        <v>2.2747999999999999</v>
      </c>
    </row>
    <row r="895" spans="1:3" x14ac:dyDescent="0.2">
      <c r="A895" t="s">
        <v>6149</v>
      </c>
      <c r="B895" s="1">
        <v>41499</v>
      </c>
      <c r="C895">
        <v>2.2722000000000002</v>
      </c>
    </row>
    <row r="896" spans="1:3" x14ac:dyDescent="0.2">
      <c r="A896" t="s">
        <v>6149</v>
      </c>
      <c r="B896" s="1">
        <v>41500</v>
      </c>
      <c r="C896">
        <v>2.3035000000000001</v>
      </c>
    </row>
    <row r="897" spans="1:3" x14ac:dyDescent="0.2">
      <c r="A897" t="s">
        <v>6149</v>
      </c>
      <c r="B897" s="1">
        <v>41501</v>
      </c>
      <c r="C897">
        <v>2.3117999999999999</v>
      </c>
    </row>
    <row r="898" spans="1:3" x14ac:dyDescent="0.2">
      <c r="A898" t="s">
        <v>6149</v>
      </c>
      <c r="B898" s="1">
        <v>41502</v>
      </c>
      <c r="C898">
        <v>2.3433999999999999</v>
      </c>
    </row>
    <row r="899" spans="1:3" x14ac:dyDescent="0.2">
      <c r="A899" t="s">
        <v>6149</v>
      </c>
      <c r="B899" s="1">
        <v>41503</v>
      </c>
      <c r="C899">
        <v>2.3559000000000001</v>
      </c>
    </row>
    <row r="900" spans="1:3" x14ac:dyDescent="0.2">
      <c r="A900" t="s">
        <v>6149</v>
      </c>
      <c r="B900" s="1">
        <v>41504</v>
      </c>
      <c r="C900">
        <v>2.3559000000000001</v>
      </c>
    </row>
    <row r="901" spans="1:3" x14ac:dyDescent="0.2">
      <c r="A901" t="s">
        <v>6149</v>
      </c>
      <c r="B901" s="1">
        <v>41505</v>
      </c>
      <c r="C901">
        <v>2.3559000000000001</v>
      </c>
    </row>
    <row r="902" spans="1:3" x14ac:dyDescent="0.2">
      <c r="A902" t="s">
        <v>6149</v>
      </c>
      <c r="B902" s="1">
        <v>41506</v>
      </c>
      <c r="C902">
        <v>2.3980000000000001</v>
      </c>
    </row>
    <row r="903" spans="1:3" x14ac:dyDescent="0.2">
      <c r="A903" t="s">
        <v>6149</v>
      </c>
      <c r="B903" s="1">
        <v>41507</v>
      </c>
      <c r="C903">
        <v>2.3942999999999999</v>
      </c>
    </row>
    <row r="904" spans="1:3" x14ac:dyDescent="0.2">
      <c r="A904" t="s">
        <v>6149</v>
      </c>
      <c r="B904" s="1">
        <v>41508</v>
      </c>
      <c r="C904">
        <v>2.4169</v>
      </c>
    </row>
    <row r="905" spans="1:3" x14ac:dyDescent="0.2">
      <c r="A905" t="s">
        <v>6149</v>
      </c>
      <c r="B905" s="1">
        <v>41509</v>
      </c>
      <c r="C905">
        <v>2.4457</v>
      </c>
    </row>
    <row r="906" spans="1:3" x14ac:dyDescent="0.2">
      <c r="A906" t="s">
        <v>6149</v>
      </c>
      <c r="B906" s="1">
        <v>41510</v>
      </c>
      <c r="C906">
        <v>2.3868</v>
      </c>
    </row>
    <row r="907" spans="1:3" x14ac:dyDescent="0.2">
      <c r="A907" t="s">
        <v>6149</v>
      </c>
      <c r="B907" s="1">
        <v>41511</v>
      </c>
      <c r="C907">
        <v>2.3868</v>
      </c>
    </row>
    <row r="908" spans="1:3" x14ac:dyDescent="0.2">
      <c r="A908" t="s">
        <v>6149</v>
      </c>
      <c r="B908" s="1">
        <v>41512</v>
      </c>
      <c r="C908">
        <v>2.3868</v>
      </c>
    </row>
    <row r="909" spans="1:3" x14ac:dyDescent="0.2">
      <c r="A909" t="s">
        <v>6149</v>
      </c>
      <c r="B909" s="1">
        <v>41513</v>
      </c>
      <c r="C909">
        <v>2.3704999999999998</v>
      </c>
    </row>
    <row r="910" spans="1:3" x14ac:dyDescent="0.2">
      <c r="A910" t="s">
        <v>6149</v>
      </c>
      <c r="B910" s="1">
        <v>41514</v>
      </c>
      <c r="C910">
        <v>2.3997999999999999</v>
      </c>
    </row>
    <row r="911" spans="1:3" x14ac:dyDescent="0.2">
      <c r="A911" t="s">
        <v>6149</v>
      </c>
      <c r="B911" s="1">
        <v>41515</v>
      </c>
      <c r="C911">
        <v>2.3515000000000001</v>
      </c>
    </row>
    <row r="912" spans="1:3" x14ac:dyDescent="0.2">
      <c r="A912" t="s">
        <v>6149</v>
      </c>
      <c r="B912" s="1">
        <v>41516</v>
      </c>
      <c r="C912">
        <v>2.3578000000000001</v>
      </c>
    </row>
    <row r="913" spans="1:3" x14ac:dyDescent="0.2">
      <c r="A913" t="s">
        <v>6149</v>
      </c>
      <c r="B913" s="1">
        <v>41517</v>
      </c>
      <c r="C913">
        <v>2.3725000000000001</v>
      </c>
    </row>
    <row r="914" spans="1:3" x14ac:dyDescent="0.2">
      <c r="A914" t="s">
        <v>6149</v>
      </c>
      <c r="B914" s="1">
        <v>41518</v>
      </c>
      <c r="C914">
        <v>2.3725000000000001</v>
      </c>
    </row>
    <row r="915" spans="1:3" x14ac:dyDescent="0.2">
      <c r="A915" t="s">
        <v>6149</v>
      </c>
      <c r="B915" s="1">
        <v>41519</v>
      </c>
      <c r="C915">
        <v>2.3725000000000001</v>
      </c>
    </row>
    <row r="916" spans="1:3" x14ac:dyDescent="0.2">
      <c r="A916" t="s">
        <v>6149</v>
      </c>
      <c r="B916" s="1">
        <v>41520</v>
      </c>
      <c r="C916">
        <v>2.3643000000000001</v>
      </c>
    </row>
    <row r="917" spans="1:3" x14ac:dyDescent="0.2">
      <c r="A917" t="s">
        <v>6149</v>
      </c>
      <c r="B917" s="1">
        <v>41521</v>
      </c>
      <c r="C917">
        <v>2.3896999999999999</v>
      </c>
    </row>
    <row r="918" spans="1:3" x14ac:dyDescent="0.2">
      <c r="A918" t="s">
        <v>6149</v>
      </c>
      <c r="B918" s="1">
        <v>41522</v>
      </c>
      <c r="C918">
        <v>2.3538000000000001</v>
      </c>
    </row>
    <row r="919" spans="1:3" x14ac:dyDescent="0.2">
      <c r="A919" t="s">
        <v>6149</v>
      </c>
      <c r="B919" s="1">
        <v>41523</v>
      </c>
      <c r="C919">
        <v>2.3313999999999999</v>
      </c>
    </row>
    <row r="920" spans="1:3" x14ac:dyDescent="0.2">
      <c r="A920" t="s">
        <v>6149</v>
      </c>
      <c r="B920" s="1">
        <v>41524</v>
      </c>
      <c r="C920">
        <v>2.2978999999999998</v>
      </c>
    </row>
    <row r="921" spans="1:3" x14ac:dyDescent="0.2">
      <c r="A921" t="s">
        <v>6149</v>
      </c>
      <c r="B921" s="1">
        <v>41525</v>
      </c>
      <c r="C921">
        <v>2.2978999999999998</v>
      </c>
    </row>
    <row r="922" spans="1:3" x14ac:dyDescent="0.2">
      <c r="A922" t="s">
        <v>6149</v>
      </c>
      <c r="B922" s="1">
        <v>41526</v>
      </c>
      <c r="C922">
        <v>2.2978999999999998</v>
      </c>
    </row>
    <row r="923" spans="1:3" x14ac:dyDescent="0.2">
      <c r="A923" t="s">
        <v>6149</v>
      </c>
      <c r="B923" s="1">
        <v>41527</v>
      </c>
      <c r="C923">
        <v>2.2867999999999999</v>
      </c>
    </row>
    <row r="924" spans="1:3" x14ac:dyDescent="0.2">
      <c r="A924" t="s">
        <v>6149</v>
      </c>
      <c r="B924" s="1">
        <v>41528</v>
      </c>
      <c r="C924">
        <v>2.2778999999999998</v>
      </c>
    </row>
    <row r="925" spans="1:3" x14ac:dyDescent="0.2">
      <c r="A925" t="s">
        <v>6149</v>
      </c>
      <c r="B925" s="1">
        <v>41529</v>
      </c>
      <c r="C925">
        <v>2.2947000000000002</v>
      </c>
    </row>
    <row r="926" spans="1:3" x14ac:dyDescent="0.2">
      <c r="A926" t="s">
        <v>6149</v>
      </c>
      <c r="B926" s="1">
        <v>41530</v>
      </c>
      <c r="C926">
        <v>2.2768999999999999</v>
      </c>
    </row>
    <row r="927" spans="1:3" x14ac:dyDescent="0.2">
      <c r="A927" t="s">
        <v>6149</v>
      </c>
      <c r="B927" s="1">
        <v>41531</v>
      </c>
      <c r="C927">
        <v>2.2785000000000002</v>
      </c>
    </row>
    <row r="928" spans="1:3" x14ac:dyDescent="0.2">
      <c r="A928" t="s">
        <v>6149</v>
      </c>
      <c r="B928" s="1">
        <v>41532</v>
      </c>
      <c r="C928">
        <v>2.2785000000000002</v>
      </c>
    </row>
    <row r="929" spans="1:3" x14ac:dyDescent="0.2">
      <c r="A929" t="s">
        <v>6149</v>
      </c>
      <c r="B929" s="1">
        <v>41533</v>
      </c>
      <c r="C929">
        <v>2.2785000000000002</v>
      </c>
    </row>
    <row r="930" spans="1:3" x14ac:dyDescent="0.2">
      <c r="A930" t="s">
        <v>6149</v>
      </c>
      <c r="B930" s="1">
        <v>41534</v>
      </c>
      <c r="C930">
        <v>2.2648999999999999</v>
      </c>
    </row>
    <row r="931" spans="1:3" x14ac:dyDescent="0.2">
      <c r="A931" t="s">
        <v>6149</v>
      </c>
      <c r="B931" s="1">
        <v>41535</v>
      </c>
      <c r="C931">
        <v>2.2616999999999998</v>
      </c>
    </row>
    <row r="932" spans="1:3" x14ac:dyDescent="0.2">
      <c r="A932" t="s">
        <v>6149</v>
      </c>
      <c r="B932" s="1">
        <v>41536</v>
      </c>
      <c r="C932">
        <v>2.2488999999999999</v>
      </c>
    </row>
    <row r="933" spans="1:3" x14ac:dyDescent="0.2">
      <c r="A933" t="s">
        <v>6149</v>
      </c>
      <c r="B933" s="1">
        <v>41537</v>
      </c>
      <c r="C933">
        <v>2.2035999999999998</v>
      </c>
    </row>
    <row r="934" spans="1:3" x14ac:dyDescent="0.2">
      <c r="A934" t="s">
        <v>6149</v>
      </c>
      <c r="B934" s="1">
        <v>41538</v>
      </c>
      <c r="C934">
        <v>2.2052999999999998</v>
      </c>
    </row>
    <row r="935" spans="1:3" x14ac:dyDescent="0.2">
      <c r="A935" t="s">
        <v>6149</v>
      </c>
      <c r="B935" s="1">
        <v>41539</v>
      </c>
      <c r="C935">
        <v>2.2052999999999998</v>
      </c>
    </row>
    <row r="936" spans="1:3" x14ac:dyDescent="0.2">
      <c r="A936" t="s">
        <v>6149</v>
      </c>
      <c r="B936" s="1">
        <v>41540</v>
      </c>
      <c r="C936">
        <v>2.2052999999999998</v>
      </c>
    </row>
    <row r="937" spans="1:3" x14ac:dyDescent="0.2">
      <c r="A937" t="s">
        <v>6149</v>
      </c>
      <c r="B937" s="1">
        <v>41541</v>
      </c>
      <c r="C937">
        <v>2.2033</v>
      </c>
    </row>
    <row r="938" spans="1:3" x14ac:dyDescent="0.2">
      <c r="A938" t="s">
        <v>6149</v>
      </c>
      <c r="B938" s="1">
        <v>41542</v>
      </c>
      <c r="C938">
        <v>2.2031000000000001</v>
      </c>
    </row>
    <row r="939" spans="1:3" x14ac:dyDescent="0.2">
      <c r="A939" t="s">
        <v>6149</v>
      </c>
      <c r="B939" s="1">
        <v>41543</v>
      </c>
      <c r="C939">
        <v>2.2223999999999999</v>
      </c>
    </row>
    <row r="940" spans="1:3" x14ac:dyDescent="0.2">
      <c r="A940" t="s">
        <v>6149</v>
      </c>
      <c r="B940" s="1">
        <v>41544</v>
      </c>
      <c r="C940">
        <v>2.2284999999999999</v>
      </c>
    </row>
    <row r="941" spans="1:3" x14ac:dyDescent="0.2">
      <c r="A941" t="s">
        <v>6149</v>
      </c>
      <c r="B941" s="1">
        <v>41545</v>
      </c>
      <c r="C941">
        <v>2.2570999999999999</v>
      </c>
    </row>
    <row r="942" spans="1:3" x14ac:dyDescent="0.2">
      <c r="A942" t="s">
        <v>6149</v>
      </c>
      <c r="B942" s="1">
        <v>41546</v>
      </c>
      <c r="C942">
        <v>2.2570999999999999</v>
      </c>
    </row>
    <row r="943" spans="1:3" x14ac:dyDescent="0.2">
      <c r="A943" t="s">
        <v>6149</v>
      </c>
      <c r="B943" s="1">
        <v>41547</v>
      </c>
      <c r="C943">
        <v>2.2570999999999999</v>
      </c>
    </row>
    <row r="944" spans="1:3" x14ac:dyDescent="0.2">
      <c r="A944" t="s">
        <v>6149</v>
      </c>
      <c r="B944" s="1">
        <v>41548</v>
      </c>
      <c r="C944">
        <v>2.23</v>
      </c>
    </row>
    <row r="945" spans="1:3" x14ac:dyDescent="0.2">
      <c r="A945" t="s">
        <v>6149</v>
      </c>
      <c r="B945" s="1">
        <v>41549</v>
      </c>
      <c r="C945">
        <v>2.2122999999999999</v>
      </c>
    </row>
    <row r="946" spans="1:3" x14ac:dyDescent="0.2">
      <c r="A946" t="s">
        <v>6149</v>
      </c>
      <c r="B946" s="1">
        <v>41550</v>
      </c>
      <c r="C946">
        <v>2.2088000000000001</v>
      </c>
    </row>
    <row r="947" spans="1:3" x14ac:dyDescent="0.2">
      <c r="A947" t="s">
        <v>6149</v>
      </c>
      <c r="B947" s="1">
        <v>41551</v>
      </c>
      <c r="C947">
        <v>2.2069000000000001</v>
      </c>
    </row>
    <row r="948" spans="1:3" x14ac:dyDescent="0.2">
      <c r="A948" t="s">
        <v>6149</v>
      </c>
      <c r="B948" s="1">
        <v>41552</v>
      </c>
      <c r="C948">
        <v>2.2050999999999998</v>
      </c>
    </row>
    <row r="949" spans="1:3" x14ac:dyDescent="0.2">
      <c r="A949" t="s">
        <v>6149</v>
      </c>
      <c r="B949" s="1">
        <v>41553</v>
      </c>
      <c r="C949">
        <v>2.2050999999999998</v>
      </c>
    </row>
    <row r="950" spans="1:3" x14ac:dyDescent="0.2">
      <c r="A950" t="s">
        <v>6149</v>
      </c>
      <c r="B950" s="1">
        <v>41554</v>
      </c>
      <c r="C950">
        <v>2.2050999999999998</v>
      </c>
    </row>
    <row r="951" spans="1:3" x14ac:dyDescent="0.2">
      <c r="A951" t="s">
        <v>6149</v>
      </c>
      <c r="B951" s="1">
        <v>41555</v>
      </c>
      <c r="C951">
        <v>2.2086999999999999</v>
      </c>
    </row>
    <row r="952" spans="1:3" x14ac:dyDescent="0.2">
      <c r="A952" t="s">
        <v>6149</v>
      </c>
      <c r="B952" s="1">
        <v>41556</v>
      </c>
      <c r="C952">
        <v>2.2016</v>
      </c>
    </row>
    <row r="953" spans="1:3" x14ac:dyDescent="0.2">
      <c r="A953" t="s">
        <v>6149</v>
      </c>
      <c r="B953" s="1">
        <v>41557</v>
      </c>
      <c r="C953">
        <v>2.2054</v>
      </c>
    </row>
    <row r="954" spans="1:3" x14ac:dyDescent="0.2">
      <c r="A954" t="s">
        <v>6149</v>
      </c>
      <c r="B954" s="1">
        <v>41558</v>
      </c>
      <c r="C954">
        <v>2.1850000000000001</v>
      </c>
    </row>
    <row r="955" spans="1:3" x14ac:dyDescent="0.2">
      <c r="A955" t="s">
        <v>6149</v>
      </c>
      <c r="B955" s="1">
        <v>41559</v>
      </c>
      <c r="C955">
        <v>2.1821000000000002</v>
      </c>
    </row>
    <row r="956" spans="1:3" x14ac:dyDescent="0.2">
      <c r="A956" t="s">
        <v>6149</v>
      </c>
      <c r="B956" s="1">
        <v>41560</v>
      </c>
      <c r="C956">
        <v>2.1821000000000002</v>
      </c>
    </row>
    <row r="957" spans="1:3" x14ac:dyDescent="0.2">
      <c r="A957" t="s">
        <v>6149</v>
      </c>
      <c r="B957" s="1">
        <v>41561</v>
      </c>
      <c r="C957">
        <v>2.1821000000000002</v>
      </c>
    </row>
    <row r="958" spans="1:3" x14ac:dyDescent="0.2">
      <c r="A958" t="s">
        <v>6149</v>
      </c>
      <c r="B958" s="1">
        <v>41562</v>
      </c>
      <c r="C958">
        <v>2.1817000000000002</v>
      </c>
    </row>
    <row r="959" spans="1:3" x14ac:dyDescent="0.2">
      <c r="A959" t="s">
        <v>6149</v>
      </c>
      <c r="B959" s="1">
        <v>41563</v>
      </c>
      <c r="C959">
        <v>2.1818</v>
      </c>
    </row>
    <row r="960" spans="1:3" x14ac:dyDescent="0.2">
      <c r="A960" t="s">
        <v>6149</v>
      </c>
      <c r="B960" s="1">
        <v>41564</v>
      </c>
      <c r="C960">
        <v>2.1629</v>
      </c>
    </row>
    <row r="961" spans="1:3" x14ac:dyDescent="0.2">
      <c r="A961" t="s">
        <v>6149</v>
      </c>
      <c r="B961" s="1">
        <v>41565</v>
      </c>
      <c r="C961">
        <v>2.1610999999999998</v>
      </c>
    </row>
    <row r="962" spans="1:3" x14ac:dyDescent="0.2">
      <c r="A962" t="s">
        <v>6149</v>
      </c>
      <c r="B962" s="1">
        <v>41566</v>
      </c>
      <c r="C962">
        <v>2.1616</v>
      </c>
    </row>
    <row r="963" spans="1:3" x14ac:dyDescent="0.2">
      <c r="A963" t="s">
        <v>6149</v>
      </c>
      <c r="B963" s="1">
        <v>41567</v>
      </c>
      <c r="C963">
        <v>2.1616</v>
      </c>
    </row>
    <row r="964" spans="1:3" x14ac:dyDescent="0.2">
      <c r="A964" t="s">
        <v>6149</v>
      </c>
      <c r="B964" s="1">
        <v>41568</v>
      </c>
      <c r="C964">
        <v>2.1616</v>
      </c>
    </row>
    <row r="965" spans="1:3" x14ac:dyDescent="0.2">
      <c r="A965" t="s">
        <v>6149</v>
      </c>
      <c r="B965" s="1">
        <v>41569</v>
      </c>
      <c r="C965">
        <v>2.1738</v>
      </c>
    </row>
    <row r="966" spans="1:3" x14ac:dyDescent="0.2">
      <c r="A966" t="s">
        <v>6149</v>
      </c>
      <c r="B966" s="1">
        <v>41570</v>
      </c>
      <c r="C966">
        <v>2.1760000000000002</v>
      </c>
    </row>
    <row r="967" spans="1:3" x14ac:dyDescent="0.2">
      <c r="A967" t="s">
        <v>6149</v>
      </c>
      <c r="B967" s="1">
        <v>41571</v>
      </c>
      <c r="C967">
        <v>2.1825999999999999</v>
      </c>
    </row>
    <row r="968" spans="1:3" x14ac:dyDescent="0.2">
      <c r="A968" t="s">
        <v>6149</v>
      </c>
      <c r="B968" s="1">
        <v>41572</v>
      </c>
      <c r="C968">
        <v>2.2002999999999999</v>
      </c>
    </row>
    <row r="969" spans="1:3" x14ac:dyDescent="0.2">
      <c r="A969" t="s">
        <v>6149</v>
      </c>
      <c r="B969" s="1">
        <v>41573</v>
      </c>
      <c r="C969">
        <v>2.1848000000000001</v>
      </c>
    </row>
    <row r="970" spans="1:3" x14ac:dyDescent="0.2">
      <c r="A970" t="s">
        <v>6149</v>
      </c>
      <c r="B970" s="1">
        <v>41574</v>
      </c>
      <c r="C970">
        <v>2.1848000000000001</v>
      </c>
    </row>
    <row r="971" spans="1:3" x14ac:dyDescent="0.2">
      <c r="A971" t="s">
        <v>6149</v>
      </c>
      <c r="B971" s="1">
        <v>41575</v>
      </c>
      <c r="C971">
        <v>2.1848000000000001</v>
      </c>
    </row>
    <row r="972" spans="1:3" x14ac:dyDescent="0.2">
      <c r="A972" t="s">
        <v>6149</v>
      </c>
      <c r="B972" s="1">
        <v>41576</v>
      </c>
      <c r="C972">
        <v>2.1846000000000001</v>
      </c>
    </row>
    <row r="973" spans="1:3" x14ac:dyDescent="0.2">
      <c r="A973" t="s">
        <v>6149</v>
      </c>
      <c r="B973" s="1">
        <v>41577</v>
      </c>
      <c r="C973">
        <v>2.1804000000000001</v>
      </c>
    </row>
    <row r="974" spans="1:3" x14ac:dyDescent="0.2">
      <c r="A974" t="s">
        <v>6149</v>
      </c>
      <c r="B974" s="1">
        <v>41578</v>
      </c>
      <c r="C974">
        <v>2.1888000000000001</v>
      </c>
    </row>
    <row r="975" spans="1:3" x14ac:dyDescent="0.2">
      <c r="A975" t="s">
        <v>6149</v>
      </c>
      <c r="B975" s="1">
        <v>41579</v>
      </c>
      <c r="C975">
        <v>2.2025999999999999</v>
      </c>
    </row>
    <row r="976" spans="1:3" x14ac:dyDescent="0.2">
      <c r="A976" t="s">
        <v>6149</v>
      </c>
      <c r="B976" s="1">
        <v>41580</v>
      </c>
      <c r="C976">
        <v>2.2467999999999999</v>
      </c>
    </row>
    <row r="977" spans="1:3" x14ac:dyDescent="0.2">
      <c r="A977" t="s">
        <v>6149</v>
      </c>
      <c r="B977" s="1">
        <v>41581</v>
      </c>
      <c r="C977">
        <v>2.2467999999999999</v>
      </c>
    </row>
    <row r="978" spans="1:3" x14ac:dyDescent="0.2">
      <c r="A978" t="s">
        <v>6149</v>
      </c>
      <c r="B978" s="1">
        <v>41582</v>
      </c>
      <c r="C978">
        <v>2.2467999999999999</v>
      </c>
    </row>
    <row r="979" spans="1:3" x14ac:dyDescent="0.2">
      <c r="A979" t="s">
        <v>6149</v>
      </c>
      <c r="B979" s="1">
        <v>41583</v>
      </c>
      <c r="C979">
        <v>2.2425999999999999</v>
      </c>
    </row>
    <row r="980" spans="1:3" x14ac:dyDescent="0.2">
      <c r="A980" t="s">
        <v>6149</v>
      </c>
      <c r="B980" s="1">
        <v>41584</v>
      </c>
      <c r="C980">
        <v>2.2747000000000002</v>
      </c>
    </row>
    <row r="981" spans="1:3" x14ac:dyDescent="0.2">
      <c r="A981" t="s">
        <v>6149</v>
      </c>
      <c r="B981" s="1">
        <v>41585</v>
      </c>
      <c r="C981">
        <v>2.2829999999999999</v>
      </c>
    </row>
    <row r="982" spans="1:3" x14ac:dyDescent="0.2">
      <c r="A982" t="s">
        <v>6149</v>
      </c>
      <c r="B982" s="1">
        <v>41586</v>
      </c>
      <c r="C982">
        <v>2.2825000000000002</v>
      </c>
    </row>
    <row r="983" spans="1:3" x14ac:dyDescent="0.2">
      <c r="A983" t="s">
        <v>6149</v>
      </c>
      <c r="B983" s="1">
        <v>41587</v>
      </c>
      <c r="C983">
        <v>2.3170000000000002</v>
      </c>
    </row>
    <row r="984" spans="1:3" x14ac:dyDescent="0.2">
      <c r="A984" t="s">
        <v>6149</v>
      </c>
      <c r="B984" s="1">
        <v>41588</v>
      </c>
      <c r="C984">
        <v>2.3170000000000002</v>
      </c>
    </row>
    <row r="985" spans="1:3" x14ac:dyDescent="0.2">
      <c r="A985" t="s">
        <v>6149</v>
      </c>
      <c r="B985" s="1">
        <v>41589</v>
      </c>
      <c r="C985">
        <v>2.3170000000000002</v>
      </c>
    </row>
    <row r="986" spans="1:3" x14ac:dyDescent="0.2">
      <c r="A986" t="s">
        <v>6149</v>
      </c>
      <c r="B986" s="1">
        <v>41590</v>
      </c>
      <c r="C986">
        <v>2.3142</v>
      </c>
    </row>
    <row r="987" spans="1:3" x14ac:dyDescent="0.2">
      <c r="A987" t="s">
        <v>6149</v>
      </c>
      <c r="B987" s="1">
        <v>41591</v>
      </c>
      <c r="C987">
        <v>2.3361999999999998</v>
      </c>
    </row>
    <row r="988" spans="1:3" x14ac:dyDescent="0.2">
      <c r="A988" t="s">
        <v>6149</v>
      </c>
      <c r="B988" s="1">
        <v>41592</v>
      </c>
      <c r="C988">
        <v>2.3233999999999999</v>
      </c>
    </row>
    <row r="989" spans="1:3" x14ac:dyDescent="0.2">
      <c r="A989" t="s">
        <v>6149</v>
      </c>
      <c r="B989" s="1">
        <v>41593</v>
      </c>
      <c r="C989">
        <v>2.3289</v>
      </c>
    </row>
    <row r="990" spans="1:3" x14ac:dyDescent="0.2">
      <c r="A990" t="s">
        <v>6149</v>
      </c>
      <c r="B990" s="1">
        <v>41594</v>
      </c>
      <c r="C990">
        <v>2.3289</v>
      </c>
    </row>
    <row r="991" spans="1:3" x14ac:dyDescent="0.2">
      <c r="A991" t="s">
        <v>6149</v>
      </c>
      <c r="B991" s="1">
        <v>41595</v>
      </c>
      <c r="C991">
        <v>2.3289</v>
      </c>
    </row>
    <row r="992" spans="1:3" x14ac:dyDescent="0.2">
      <c r="A992" t="s">
        <v>6149</v>
      </c>
      <c r="B992" s="1">
        <v>41596</v>
      </c>
      <c r="C992">
        <v>2.3289</v>
      </c>
    </row>
    <row r="993" spans="1:3" x14ac:dyDescent="0.2">
      <c r="A993" t="s">
        <v>6149</v>
      </c>
      <c r="B993" s="1">
        <v>41597</v>
      </c>
      <c r="C993">
        <v>2.2827999999999999</v>
      </c>
    </row>
    <row r="994" spans="1:3" x14ac:dyDescent="0.2">
      <c r="A994" t="s">
        <v>6149</v>
      </c>
      <c r="B994" s="1">
        <v>41598</v>
      </c>
      <c r="C994">
        <v>2.2662</v>
      </c>
    </row>
    <row r="995" spans="1:3" x14ac:dyDescent="0.2">
      <c r="A995" t="s">
        <v>6149</v>
      </c>
      <c r="B995" s="1">
        <v>41599</v>
      </c>
      <c r="C995">
        <v>2.2726000000000002</v>
      </c>
    </row>
    <row r="996" spans="1:3" x14ac:dyDescent="0.2">
      <c r="A996" t="s">
        <v>6149</v>
      </c>
      <c r="B996" s="1">
        <v>41600</v>
      </c>
      <c r="C996">
        <v>2.3067000000000002</v>
      </c>
    </row>
    <row r="997" spans="1:3" x14ac:dyDescent="0.2">
      <c r="A997" t="s">
        <v>6149</v>
      </c>
      <c r="B997" s="1">
        <v>41601</v>
      </c>
      <c r="C997">
        <v>2.2913000000000001</v>
      </c>
    </row>
    <row r="998" spans="1:3" x14ac:dyDescent="0.2">
      <c r="A998" t="s">
        <v>6149</v>
      </c>
      <c r="B998" s="1">
        <v>41602</v>
      </c>
      <c r="C998">
        <v>2.2913000000000001</v>
      </c>
    </row>
    <row r="999" spans="1:3" x14ac:dyDescent="0.2">
      <c r="A999" t="s">
        <v>6149</v>
      </c>
      <c r="B999" s="1">
        <v>41603</v>
      </c>
      <c r="C999">
        <v>2.2913000000000001</v>
      </c>
    </row>
    <row r="1000" spans="1:3" x14ac:dyDescent="0.2">
      <c r="A1000" t="s">
        <v>6149</v>
      </c>
      <c r="B1000" s="1">
        <v>41604</v>
      </c>
      <c r="C1000">
        <v>2.2871000000000001</v>
      </c>
    </row>
    <row r="1001" spans="1:3" x14ac:dyDescent="0.2">
      <c r="A1001" t="s">
        <v>6149</v>
      </c>
      <c r="B1001" s="1">
        <v>41605</v>
      </c>
      <c r="C1001">
        <v>2.3039999999999998</v>
      </c>
    </row>
    <row r="1002" spans="1:3" x14ac:dyDescent="0.2">
      <c r="A1002" t="s">
        <v>6149</v>
      </c>
      <c r="B1002" s="1">
        <v>41606</v>
      </c>
      <c r="C1002">
        <v>2.3058000000000001</v>
      </c>
    </row>
    <row r="1003" spans="1:3" x14ac:dyDescent="0.2">
      <c r="A1003" t="s">
        <v>6149</v>
      </c>
      <c r="B1003" s="1">
        <v>41607</v>
      </c>
      <c r="C1003">
        <v>1</v>
      </c>
    </row>
    <row r="1004" spans="1:3" x14ac:dyDescent="0.2">
      <c r="A1004" t="s">
        <v>6149</v>
      </c>
      <c r="B1004" s="1">
        <v>41608</v>
      </c>
      <c r="C1004">
        <v>2.3249</v>
      </c>
    </row>
    <row r="1005" spans="1:3" x14ac:dyDescent="0.2">
      <c r="A1005" t="s">
        <v>6149</v>
      </c>
      <c r="B1005" s="1">
        <v>41609</v>
      </c>
      <c r="C1005">
        <v>2.3249</v>
      </c>
    </row>
    <row r="1006" spans="1:3" x14ac:dyDescent="0.2">
      <c r="A1006" t="s">
        <v>6149</v>
      </c>
      <c r="B1006" s="1">
        <v>41610</v>
      </c>
      <c r="C1006">
        <v>2.3249</v>
      </c>
    </row>
    <row r="1007" spans="1:3" x14ac:dyDescent="0.2">
      <c r="A1007" t="s">
        <v>6149</v>
      </c>
      <c r="B1007" s="1">
        <v>41611</v>
      </c>
      <c r="C1007">
        <v>2.3449</v>
      </c>
    </row>
    <row r="1008" spans="1:3" x14ac:dyDescent="0.2">
      <c r="A1008" t="s">
        <v>6149</v>
      </c>
      <c r="B1008" s="1">
        <v>41612</v>
      </c>
      <c r="C1008">
        <v>2.3557999999999999</v>
      </c>
    </row>
    <row r="1009" spans="1:3" x14ac:dyDescent="0.2">
      <c r="A1009" t="s">
        <v>6149</v>
      </c>
      <c r="B1009" s="1">
        <v>41613</v>
      </c>
      <c r="C1009">
        <v>2.3740000000000001</v>
      </c>
    </row>
    <row r="1010" spans="1:3" x14ac:dyDescent="0.2">
      <c r="A1010" t="s">
        <v>6149</v>
      </c>
      <c r="B1010" s="1">
        <v>41614</v>
      </c>
      <c r="C1010">
        <v>2.3746999999999998</v>
      </c>
    </row>
    <row r="1011" spans="1:3" x14ac:dyDescent="0.2">
      <c r="A1011" t="s">
        <v>6149</v>
      </c>
      <c r="B1011" s="1">
        <v>41615</v>
      </c>
      <c r="C1011">
        <v>2.3525</v>
      </c>
    </row>
    <row r="1012" spans="1:3" x14ac:dyDescent="0.2">
      <c r="A1012" t="s">
        <v>6149</v>
      </c>
      <c r="B1012" s="1">
        <v>41616</v>
      </c>
      <c r="C1012">
        <v>2.3525</v>
      </c>
    </row>
    <row r="1013" spans="1:3" x14ac:dyDescent="0.2">
      <c r="A1013" t="s">
        <v>6149</v>
      </c>
      <c r="B1013" s="1">
        <v>41617</v>
      </c>
      <c r="C1013">
        <v>2.3525</v>
      </c>
    </row>
    <row r="1014" spans="1:3" x14ac:dyDescent="0.2">
      <c r="A1014" t="s">
        <v>6149</v>
      </c>
      <c r="B1014" s="1">
        <v>41618</v>
      </c>
      <c r="C1014">
        <v>2.3224999999999998</v>
      </c>
    </row>
    <row r="1015" spans="1:3" x14ac:dyDescent="0.2">
      <c r="A1015" t="s">
        <v>6149</v>
      </c>
      <c r="B1015" s="1">
        <v>41619</v>
      </c>
      <c r="C1015">
        <v>2.3102</v>
      </c>
    </row>
    <row r="1016" spans="1:3" x14ac:dyDescent="0.2">
      <c r="A1016" t="s">
        <v>6149</v>
      </c>
      <c r="B1016" s="1">
        <v>41620</v>
      </c>
      <c r="C1016">
        <v>2.3262</v>
      </c>
    </row>
    <row r="1017" spans="1:3" x14ac:dyDescent="0.2">
      <c r="A1017" t="s">
        <v>6149</v>
      </c>
      <c r="B1017" s="1">
        <v>41621</v>
      </c>
      <c r="C1017">
        <v>2.3338000000000001</v>
      </c>
    </row>
    <row r="1018" spans="1:3" x14ac:dyDescent="0.2">
      <c r="A1018" t="s">
        <v>6149</v>
      </c>
      <c r="B1018" s="1">
        <v>41622</v>
      </c>
      <c r="C1018">
        <v>2.3353999999999999</v>
      </c>
    </row>
    <row r="1019" spans="1:3" x14ac:dyDescent="0.2">
      <c r="A1019" t="s">
        <v>6149</v>
      </c>
      <c r="B1019" s="1">
        <v>41623</v>
      </c>
      <c r="C1019">
        <v>2.3353999999999999</v>
      </c>
    </row>
    <row r="1020" spans="1:3" x14ac:dyDescent="0.2">
      <c r="A1020" t="s">
        <v>6149</v>
      </c>
      <c r="B1020" s="1">
        <v>41624</v>
      </c>
      <c r="C1020">
        <v>2.3353999999999999</v>
      </c>
    </row>
    <row r="1021" spans="1:3" x14ac:dyDescent="0.2">
      <c r="A1021" t="s">
        <v>6149</v>
      </c>
      <c r="B1021" s="1">
        <v>41625</v>
      </c>
      <c r="C1021">
        <v>2.3254999999999999</v>
      </c>
    </row>
    <row r="1022" spans="1:3" x14ac:dyDescent="0.2">
      <c r="A1022" t="s">
        <v>6149</v>
      </c>
      <c r="B1022" s="1">
        <v>41626</v>
      </c>
      <c r="C1022">
        <v>2.3220999999999998</v>
      </c>
    </row>
    <row r="1023" spans="1:3" x14ac:dyDescent="0.2">
      <c r="A1023" t="s">
        <v>6149</v>
      </c>
      <c r="B1023" s="1">
        <v>41627</v>
      </c>
      <c r="C1023">
        <v>2.3273999999999999</v>
      </c>
    </row>
    <row r="1024" spans="1:3" x14ac:dyDescent="0.2">
      <c r="A1024" t="s">
        <v>6149</v>
      </c>
      <c r="B1024" s="1">
        <v>41628</v>
      </c>
      <c r="C1024">
        <v>2.3527999999999998</v>
      </c>
    </row>
    <row r="1025" spans="1:3" x14ac:dyDescent="0.2">
      <c r="A1025" t="s">
        <v>6149</v>
      </c>
      <c r="B1025" s="1">
        <v>41629</v>
      </c>
      <c r="C1025">
        <v>2.3706</v>
      </c>
    </row>
    <row r="1026" spans="1:3" x14ac:dyDescent="0.2">
      <c r="A1026" t="s">
        <v>6149</v>
      </c>
      <c r="B1026" s="1">
        <v>41630</v>
      </c>
      <c r="C1026">
        <v>2.3706</v>
      </c>
    </row>
    <row r="1027" spans="1:3" x14ac:dyDescent="0.2">
      <c r="A1027" t="s">
        <v>6149</v>
      </c>
      <c r="B1027" s="1">
        <v>41631</v>
      </c>
      <c r="C1027">
        <v>2.3706</v>
      </c>
    </row>
    <row r="1028" spans="1:3" x14ac:dyDescent="0.2">
      <c r="A1028" t="s">
        <v>6149</v>
      </c>
      <c r="B1028" s="1">
        <v>41632</v>
      </c>
      <c r="C1028">
        <v>2.3706</v>
      </c>
    </row>
    <row r="1029" spans="1:3" x14ac:dyDescent="0.2">
      <c r="A1029" t="s">
        <v>6149</v>
      </c>
      <c r="B1029" s="1">
        <v>41633</v>
      </c>
      <c r="C1029">
        <v>2.3553999999999999</v>
      </c>
    </row>
    <row r="1030" spans="1:3" x14ac:dyDescent="0.2">
      <c r="A1030" t="s">
        <v>6149</v>
      </c>
      <c r="B1030" s="1">
        <v>41634</v>
      </c>
      <c r="C1030">
        <v>2.3553999999999999</v>
      </c>
    </row>
    <row r="1031" spans="1:3" x14ac:dyDescent="0.2">
      <c r="A1031" t="s">
        <v>6149</v>
      </c>
      <c r="B1031" s="1">
        <v>41635</v>
      </c>
      <c r="C1031">
        <v>2.3506999999999998</v>
      </c>
    </row>
    <row r="1032" spans="1:3" x14ac:dyDescent="0.2">
      <c r="A1032" t="s">
        <v>6149</v>
      </c>
      <c r="B1032" s="1">
        <v>41636</v>
      </c>
      <c r="C1032">
        <v>2.3538000000000001</v>
      </c>
    </row>
    <row r="1033" spans="1:3" x14ac:dyDescent="0.2">
      <c r="A1033" t="s">
        <v>6149</v>
      </c>
      <c r="B1033" s="1">
        <v>41637</v>
      </c>
      <c r="C1033">
        <v>2.3538000000000001</v>
      </c>
    </row>
    <row r="1034" spans="1:3" x14ac:dyDescent="0.2">
      <c r="A1034" t="s">
        <v>6149</v>
      </c>
      <c r="B1034" s="1">
        <v>41638</v>
      </c>
      <c r="C1034">
        <v>2.3538000000000001</v>
      </c>
    </row>
    <row r="1035" spans="1:3" x14ac:dyDescent="0.2">
      <c r="A1035" t="s">
        <v>6149</v>
      </c>
      <c r="B1035" s="1">
        <v>41639</v>
      </c>
      <c r="C1035">
        <v>2.3426</v>
      </c>
    </row>
    <row r="1036" spans="1:3" x14ac:dyDescent="0.2">
      <c r="A1036" t="s">
        <v>6149</v>
      </c>
      <c r="B1036" s="1">
        <v>39732</v>
      </c>
      <c r="C1036">
        <v>1</v>
      </c>
    </row>
    <row r="1037" spans="1:3" x14ac:dyDescent="0.2">
      <c r="A1037" t="s">
        <v>6149</v>
      </c>
      <c r="B1037" s="1">
        <v>39733</v>
      </c>
      <c r="C1037">
        <v>1</v>
      </c>
    </row>
    <row r="1038" spans="1:3" x14ac:dyDescent="0.2">
      <c r="A1038" t="s">
        <v>6149</v>
      </c>
      <c r="B1038" s="1">
        <v>39734</v>
      </c>
      <c r="C1038">
        <v>1</v>
      </c>
    </row>
    <row r="1039" spans="1:3" x14ac:dyDescent="0.2">
      <c r="A1039" t="s">
        <v>6149</v>
      </c>
      <c r="B1039" s="1">
        <v>39735</v>
      </c>
      <c r="C1039">
        <v>1</v>
      </c>
    </row>
    <row r="1040" spans="1:3" x14ac:dyDescent="0.2">
      <c r="A1040" t="s">
        <v>6149</v>
      </c>
      <c r="B1040" s="1">
        <v>39736</v>
      </c>
      <c r="C1040">
        <v>1</v>
      </c>
    </row>
    <row r="1041" spans="1:3" x14ac:dyDescent="0.2">
      <c r="A1041" t="s">
        <v>6149</v>
      </c>
      <c r="B1041" s="1">
        <v>39737</v>
      </c>
      <c r="C1041">
        <v>1</v>
      </c>
    </row>
    <row r="1042" spans="1:3" x14ac:dyDescent="0.2">
      <c r="A1042" t="s">
        <v>6149</v>
      </c>
      <c r="B1042" s="1">
        <v>39738</v>
      </c>
      <c r="C1042">
        <v>1</v>
      </c>
    </row>
    <row r="1043" spans="1:3" x14ac:dyDescent="0.2">
      <c r="A1043" t="s">
        <v>6149</v>
      </c>
      <c r="B1043" s="1">
        <v>39739</v>
      </c>
      <c r="C1043">
        <v>1</v>
      </c>
    </row>
    <row r="1044" spans="1:3" x14ac:dyDescent="0.2">
      <c r="A1044" t="s">
        <v>6149</v>
      </c>
      <c r="B1044" s="1">
        <v>39740</v>
      </c>
      <c r="C1044">
        <v>1</v>
      </c>
    </row>
    <row r="1045" spans="1:3" x14ac:dyDescent="0.2">
      <c r="A1045" t="s">
        <v>6149</v>
      </c>
      <c r="B1045" s="1">
        <v>39741</v>
      </c>
      <c r="C1045">
        <v>1</v>
      </c>
    </row>
    <row r="1046" spans="1:3" x14ac:dyDescent="0.2">
      <c r="A1046" t="s">
        <v>6149</v>
      </c>
      <c r="B1046" s="1">
        <v>39742</v>
      </c>
      <c r="C1046">
        <v>1</v>
      </c>
    </row>
    <row r="1047" spans="1:3" x14ac:dyDescent="0.2">
      <c r="A1047" t="s">
        <v>6149</v>
      </c>
      <c r="B1047" s="1">
        <v>39743</v>
      </c>
      <c r="C1047">
        <v>1</v>
      </c>
    </row>
    <row r="1048" spans="1:3" x14ac:dyDescent="0.2">
      <c r="A1048" t="s">
        <v>6149</v>
      </c>
      <c r="B1048" s="1">
        <v>39744</v>
      </c>
      <c r="C1048">
        <v>1</v>
      </c>
    </row>
    <row r="1049" spans="1:3" x14ac:dyDescent="0.2">
      <c r="A1049" t="s">
        <v>6149</v>
      </c>
      <c r="B1049" s="1">
        <v>39745</v>
      </c>
      <c r="C1049">
        <v>1</v>
      </c>
    </row>
    <row r="1050" spans="1:3" x14ac:dyDescent="0.2">
      <c r="A1050" t="s">
        <v>6149</v>
      </c>
      <c r="B1050" s="1">
        <v>39746</v>
      </c>
      <c r="C1050">
        <v>1</v>
      </c>
    </row>
    <row r="1051" spans="1:3" x14ac:dyDescent="0.2">
      <c r="A1051" t="s">
        <v>6149</v>
      </c>
      <c r="B1051" s="1">
        <v>39747</v>
      </c>
      <c r="C1051">
        <v>1</v>
      </c>
    </row>
    <row r="1052" spans="1:3" x14ac:dyDescent="0.2">
      <c r="A1052" t="s">
        <v>6149</v>
      </c>
      <c r="B1052" s="1">
        <v>39748</v>
      </c>
      <c r="C1052">
        <v>1</v>
      </c>
    </row>
    <row r="1053" spans="1:3" x14ac:dyDescent="0.2">
      <c r="A1053" t="s">
        <v>6149</v>
      </c>
      <c r="B1053" s="1">
        <v>39749</v>
      </c>
      <c r="C1053">
        <v>1</v>
      </c>
    </row>
    <row r="1054" spans="1:3" x14ac:dyDescent="0.2">
      <c r="A1054" t="s">
        <v>6149</v>
      </c>
      <c r="B1054" s="1">
        <v>39750</v>
      </c>
      <c r="C1054">
        <v>1</v>
      </c>
    </row>
    <row r="1055" spans="1:3" x14ac:dyDescent="0.2">
      <c r="A1055" t="s">
        <v>6149</v>
      </c>
      <c r="B1055" s="1">
        <v>39751</v>
      </c>
      <c r="C1055">
        <v>1</v>
      </c>
    </row>
    <row r="1056" spans="1:3" x14ac:dyDescent="0.2">
      <c r="A1056" t="s">
        <v>6149</v>
      </c>
      <c r="B1056" s="1">
        <v>39752</v>
      </c>
      <c r="C1056">
        <v>1</v>
      </c>
    </row>
    <row r="1057" spans="1:3" x14ac:dyDescent="0.2">
      <c r="A1057" t="s">
        <v>6149</v>
      </c>
      <c r="B1057" s="1">
        <v>39753</v>
      </c>
      <c r="C1057">
        <v>1</v>
      </c>
    </row>
    <row r="1058" spans="1:3" x14ac:dyDescent="0.2">
      <c r="A1058" t="s">
        <v>6149</v>
      </c>
      <c r="B1058" s="1">
        <v>39754</v>
      </c>
      <c r="C1058">
        <v>1</v>
      </c>
    </row>
    <row r="1059" spans="1:3" x14ac:dyDescent="0.2">
      <c r="A1059" t="s">
        <v>6149</v>
      </c>
      <c r="B1059" s="1">
        <v>39755</v>
      </c>
      <c r="C1059">
        <v>1</v>
      </c>
    </row>
    <row r="1060" spans="1:3" x14ac:dyDescent="0.2">
      <c r="A1060" t="s">
        <v>6149</v>
      </c>
      <c r="B1060" s="1">
        <v>39756</v>
      </c>
      <c r="C1060">
        <v>1</v>
      </c>
    </row>
    <row r="1061" spans="1:3" x14ac:dyDescent="0.2">
      <c r="A1061" t="s">
        <v>6149</v>
      </c>
      <c r="B1061" s="1">
        <v>39757</v>
      </c>
      <c r="C1061">
        <v>1</v>
      </c>
    </row>
    <row r="1062" spans="1:3" x14ac:dyDescent="0.2">
      <c r="A1062" t="s">
        <v>6149</v>
      </c>
      <c r="B1062" s="1">
        <v>39758</v>
      </c>
      <c r="C1062">
        <v>1</v>
      </c>
    </row>
    <row r="1063" spans="1:3" x14ac:dyDescent="0.2">
      <c r="A1063" t="s">
        <v>6149</v>
      </c>
      <c r="B1063" s="1">
        <v>39759</v>
      </c>
      <c r="C1063">
        <v>1</v>
      </c>
    </row>
    <row r="1064" spans="1:3" x14ac:dyDescent="0.2">
      <c r="A1064" t="s">
        <v>6149</v>
      </c>
      <c r="B1064" s="1">
        <v>39760</v>
      </c>
      <c r="C1064">
        <v>1</v>
      </c>
    </row>
    <row r="1065" spans="1:3" x14ac:dyDescent="0.2">
      <c r="A1065" t="s">
        <v>6149</v>
      </c>
      <c r="B1065" s="1">
        <v>39761</v>
      </c>
      <c r="C1065">
        <v>1</v>
      </c>
    </row>
    <row r="1066" spans="1:3" x14ac:dyDescent="0.2">
      <c r="A1066" t="s">
        <v>6149</v>
      </c>
      <c r="B1066" s="1">
        <v>39762</v>
      </c>
      <c r="C1066">
        <v>1</v>
      </c>
    </row>
    <row r="1067" spans="1:3" x14ac:dyDescent="0.2">
      <c r="A1067" t="s">
        <v>6149</v>
      </c>
      <c r="B1067" s="1">
        <v>39763</v>
      </c>
      <c r="C1067">
        <v>1</v>
      </c>
    </row>
    <row r="1068" spans="1:3" x14ac:dyDescent="0.2">
      <c r="A1068" t="s">
        <v>6149</v>
      </c>
      <c r="B1068" s="1">
        <v>39764</v>
      </c>
      <c r="C1068">
        <v>1</v>
      </c>
    </row>
    <row r="1069" spans="1:3" x14ac:dyDescent="0.2">
      <c r="A1069" t="s">
        <v>6149</v>
      </c>
      <c r="B1069" s="1">
        <v>39765</v>
      </c>
      <c r="C1069">
        <v>1</v>
      </c>
    </row>
    <row r="1070" spans="1:3" x14ac:dyDescent="0.2">
      <c r="A1070" t="s">
        <v>6149</v>
      </c>
      <c r="B1070" s="1">
        <v>39766</v>
      </c>
      <c r="C1070">
        <v>1</v>
      </c>
    </row>
    <row r="1071" spans="1:3" x14ac:dyDescent="0.2">
      <c r="A1071" t="s">
        <v>6149</v>
      </c>
      <c r="B1071" s="1">
        <v>39767</v>
      </c>
      <c r="C1071">
        <v>1</v>
      </c>
    </row>
    <row r="1072" spans="1:3" x14ac:dyDescent="0.2">
      <c r="A1072" t="s">
        <v>6149</v>
      </c>
      <c r="B1072" s="1">
        <v>39768</v>
      </c>
      <c r="C1072">
        <v>1</v>
      </c>
    </row>
    <row r="1073" spans="1:3" x14ac:dyDescent="0.2">
      <c r="A1073" t="s">
        <v>6149</v>
      </c>
      <c r="B1073" s="1">
        <v>39769</v>
      </c>
      <c r="C1073">
        <v>1</v>
      </c>
    </row>
    <row r="1074" spans="1:3" x14ac:dyDescent="0.2">
      <c r="A1074" t="s">
        <v>6149</v>
      </c>
      <c r="B1074" s="1">
        <v>39770</v>
      </c>
      <c r="C1074">
        <v>1</v>
      </c>
    </row>
    <row r="1075" spans="1:3" x14ac:dyDescent="0.2">
      <c r="A1075" t="s">
        <v>6149</v>
      </c>
      <c r="B1075" s="1">
        <v>39771</v>
      </c>
      <c r="C1075">
        <v>1</v>
      </c>
    </row>
    <row r="1076" spans="1:3" x14ac:dyDescent="0.2">
      <c r="A1076" t="s">
        <v>6149</v>
      </c>
      <c r="B1076" s="1">
        <v>39772</v>
      </c>
      <c r="C1076">
        <v>1</v>
      </c>
    </row>
    <row r="1077" spans="1:3" x14ac:dyDescent="0.2">
      <c r="A1077" t="s">
        <v>6149</v>
      </c>
      <c r="B1077" s="1">
        <v>39773</v>
      </c>
      <c r="C1077">
        <v>1</v>
      </c>
    </row>
    <row r="1078" spans="1:3" x14ac:dyDescent="0.2">
      <c r="A1078" t="s">
        <v>6149</v>
      </c>
      <c r="B1078" s="1">
        <v>39774</v>
      </c>
      <c r="C1078">
        <v>1</v>
      </c>
    </row>
    <row r="1079" spans="1:3" x14ac:dyDescent="0.2">
      <c r="A1079" t="s">
        <v>6149</v>
      </c>
      <c r="B1079" s="1">
        <v>39775</v>
      </c>
      <c r="C1079">
        <v>1</v>
      </c>
    </row>
    <row r="1080" spans="1:3" x14ac:dyDescent="0.2">
      <c r="A1080" t="s">
        <v>6149</v>
      </c>
      <c r="B1080" s="1">
        <v>39776</v>
      </c>
      <c r="C1080">
        <v>1</v>
      </c>
    </row>
    <row r="1081" spans="1:3" x14ac:dyDescent="0.2">
      <c r="A1081" t="s">
        <v>6149</v>
      </c>
      <c r="B1081" s="1">
        <v>39777</v>
      </c>
      <c r="C1081">
        <v>1</v>
      </c>
    </row>
    <row r="1082" spans="1:3" x14ac:dyDescent="0.2">
      <c r="A1082" t="s">
        <v>6149</v>
      </c>
      <c r="B1082" s="1">
        <v>39778</v>
      </c>
      <c r="C1082">
        <v>1</v>
      </c>
    </row>
    <row r="1083" spans="1:3" x14ac:dyDescent="0.2">
      <c r="A1083" t="s">
        <v>6149</v>
      </c>
      <c r="B1083" s="1">
        <v>39779</v>
      </c>
      <c r="C1083">
        <v>1</v>
      </c>
    </row>
    <row r="1084" spans="1:3" x14ac:dyDescent="0.2">
      <c r="A1084" t="s">
        <v>6149</v>
      </c>
      <c r="B1084" s="1">
        <v>39780</v>
      </c>
      <c r="C1084">
        <v>1</v>
      </c>
    </row>
    <row r="1085" spans="1:3" x14ac:dyDescent="0.2">
      <c r="A1085" t="s">
        <v>6149</v>
      </c>
      <c r="B1085" s="1">
        <v>39781</v>
      </c>
      <c r="C1085">
        <v>1</v>
      </c>
    </row>
    <row r="1086" spans="1:3" x14ac:dyDescent="0.2">
      <c r="A1086" t="s">
        <v>6149</v>
      </c>
      <c r="B1086" s="1">
        <v>39782</v>
      </c>
      <c r="C1086">
        <v>1</v>
      </c>
    </row>
    <row r="1087" spans="1:3" x14ac:dyDescent="0.2">
      <c r="A1087" t="s">
        <v>6149</v>
      </c>
      <c r="B1087" s="1">
        <v>39783</v>
      </c>
      <c r="C1087">
        <v>1</v>
      </c>
    </row>
    <row r="1088" spans="1:3" x14ac:dyDescent="0.2">
      <c r="A1088" t="s">
        <v>6149</v>
      </c>
      <c r="B1088" s="1">
        <v>39784</v>
      </c>
      <c r="C1088">
        <v>1</v>
      </c>
    </row>
    <row r="1089" spans="1:3" x14ac:dyDescent="0.2">
      <c r="A1089" t="s">
        <v>6149</v>
      </c>
      <c r="B1089" s="1">
        <v>39785</v>
      </c>
      <c r="C1089">
        <v>1</v>
      </c>
    </row>
    <row r="1090" spans="1:3" x14ac:dyDescent="0.2">
      <c r="A1090" t="s">
        <v>6149</v>
      </c>
      <c r="B1090" s="1">
        <v>39786</v>
      </c>
      <c r="C1090">
        <v>1</v>
      </c>
    </row>
    <row r="1091" spans="1:3" x14ac:dyDescent="0.2">
      <c r="A1091" t="s">
        <v>6149</v>
      </c>
      <c r="B1091" s="1">
        <v>39787</v>
      </c>
      <c r="C1091">
        <v>1</v>
      </c>
    </row>
    <row r="1092" spans="1:3" x14ac:dyDescent="0.2">
      <c r="A1092" t="s">
        <v>6149</v>
      </c>
      <c r="B1092" s="1">
        <v>39788</v>
      </c>
      <c r="C1092">
        <v>1</v>
      </c>
    </row>
    <row r="1093" spans="1:3" x14ac:dyDescent="0.2">
      <c r="A1093" t="s">
        <v>6149</v>
      </c>
      <c r="B1093" s="1">
        <v>39789</v>
      </c>
      <c r="C1093">
        <v>1</v>
      </c>
    </row>
    <row r="1094" spans="1:3" x14ac:dyDescent="0.2">
      <c r="A1094" t="s">
        <v>6149</v>
      </c>
      <c r="B1094" s="1">
        <v>39790</v>
      </c>
      <c r="C1094">
        <v>1</v>
      </c>
    </row>
    <row r="1095" spans="1:3" x14ac:dyDescent="0.2">
      <c r="A1095" t="s">
        <v>6149</v>
      </c>
      <c r="B1095" s="1">
        <v>39791</v>
      </c>
      <c r="C1095">
        <v>1</v>
      </c>
    </row>
    <row r="1096" spans="1:3" x14ac:dyDescent="0.2">
      <c r="A1096" t="s">
        <v>6149</v>
      </c>
      <c r="B1096" s="1">
        <v>39792</v>
      </c>
      <c r="C1096">
        <v>1</v>
      </c>
    </row>
    <row r="1097" spans="1:3" x14ac:dyDescent="0.2">
      <c r="A1097" t="s">
        <v>6149</v>
      </c>
      <c r="B1097" s="1">
        <v>39793</v>
      </c>
      <c r="C1097">
        <v>1</v>
      </c>
    </row>
    <row r="1098" spans="1:3" x14ac:dyDescent="0.2">
      <c r="A1098" t="s">
        <v>6149</v>
      </c>
      <c r="B1098" s="1">
        <v>39794</v>
      </c>
      <c r="C1098">
        <v>1</v>
      </c>
    </row>
    <row r="1099" spans="1:3" x14ac:dyDescent="0.2">
      <c r="A1099" t="s">
        <v>6149</v>
      </c>
      <c r="B1099" s="1">
        <v>39795</v>
      </c>
      <c r="C1099">
        <v>1</v>
      </c>
    </row>
    <row r="1100" spans="1:3" x14ac:dyDescent="0.2">
      <c r="A1100" t="s">
        <v>6149</v>
      </c>
      <c r="B1100" s="1">
        <v>39796</v>
      </c>
      <c r="C1100">
        <v>1</v>
      </c>
    </row>
    <row r="1101" spans="1:3" x14ac:dyDescent="0.2">
      <c r="A1101" t="s">
        <v>6149</v>
      </c>
      <c r="B1101" s="1">
        <v>39797</v>
      </c>
      <c r="C1101">
        <v>1</v>
      </c>
    </row>
    <row r="1102" spans="1:3" x14ac:dyDescent="0.2">
      <c r="A1102" t="s">
        <v>6149</v>
      </c>
      <c r="B1102" s="1">
        <v>39798</v>
      </c>
      <c r="C1102">
        <v>1</v>
      </c>
    </row>
    <row r="1103" spans="1:3" x14ac:dyDescent="0.2">
      <c r="A1103" t="s">
        <v>6149</v>
      </c>
      <c r="B1103" s="1">
        <v>39799</v>
      </c>
      <c r="C1103">
        <v>1</v>
      </c>
    </row>
    <row r="1104" spans="1:3" x14ac:dyDescent="0.2">
      <c r="A1104" t="s">
        <v>6149</v>
      </c>
      <c r="B1104" s="1">
        <v>39800</v>
      </c>
      <c r="C1104">
        <v>1</v>
      </c>
    </row>
    <row r="1105" spans="1:3" x14ac:dyDescent="0.2">
      <c r="A1105" t="s">
        <v>6149</v>
      </c>
      <c r="B1105" s="1">
        <v>39801</v>
      </c>
      <c r="C1105">
        <v>1</v>
      </c>
    </row>
    <row r="1106" spans="1:3" x14ac:dyDescent="0.2">
      <c r="A1106" t="s">
        <v>6149</v>
      </c>
      <c r="B1106" s="1">
        <v>39802</v>
      </c>
      <c r="C1106">
        <v>1</v>
      </c>
    </row>
    <row r="1107" spans="1:3" x14ac:dyDescent="0.2">
      <c r="A1107" t="s">
        <v>6149</v>
      </c>
      <c r="B1107" s="1">
        <v>39803</v>
      </c>
      <c r="C1107">
        <v>1</v>
      </c>
    </row>
    <row r="1108" spans="1:3" x14ac:dyDescent="0.2">
      <c r="A1108" t="s">
        <v>6149</v>
      </c>
      <c r="B1108" s="1">
        <v>39804</v>
      </c>
      <c r="C1108">
        <v>1</v>
      </c>
    </row>
    <row r="1109" spans="1:3" x14ac:dyDescent="0.2">
      <c r="A1109" t="s">
        <v>6149</v>
      </c>
      <c r="B1109" s="1">
        <v>39805</v>
      </c>
      <c r="C1109">
        <v>1</v>
      </c>
    </row>
    <row r="1110" spans="1:3" x14ac:dyDescent="0.2">
      <c r="A1110" t="s">
        <v>6149</v>
      </c>
      <c r="B1110" s="1">
        <v>39806</v>
      </c>
      <c r="C1110">
        <v>1</v>
      </c>
    </row>
    <row r="1111" spans="1:3" x14ac:dyDescent="0.2">
      <c r="A1111" t="s">
        <v>6149</v>
      </c>
      <c r="B1111" s="1">
        <v>39807</v>
      </c>
      <c r="C1111">
        <v>1</v>
      </c>
    </row>
    <row r="1112" spans="1:3" x14ac:dyDescent="0.2">
      <c r="A1112" t="s">
        <v>6149</v>
      </c>
      <c r="B1112" s="1">
        <v>39808</v>
      </c>
      <c r="C1112">
        <v>1</v>
      </c>
    </row>
    <row r="1113" spans="1:3" x14ac:dyDescent="0.2">
      <c r="A1113" t="s">
        <v>6149</v>
      </c>
      <c r="B1113" s="1">
        <v>39809</v>
      </c>
      <c r="C1113">
        <v>1</v>
      </c>
    </row>
    <row r="1114" spans="1:3" x14ac:dyDescent="0.2">
      <c r="A1114" t="s">
        <v>6149</v>
      </c>
      <c r="B1114" s="1">
        <v>39810</v>
      </c>
      <c r="C1114">
        <v>1</v>
      </c>
    </row>
    <row r="1115" spans="1:3" x14ac:dyDescent="0.2">
      <c r="A1115" t="s">
        <v>6149</v>
      </c>
      <c r="B1115" s="1">
        <v>39811</v>
      </c>
      <c r="C1115">
        <v>1</v>
      </c>
    </row>
    <row r="1116" spans="1:3" x14ac:dyDescent="0.2">
      <c r="A1116" t="s">
        <v>6149</v>
      </c>
      <c r="B1116" s="1">
        <v>39812</v>
      </c>
      <c r="C1116">
        <v>1</v>
      </c>
    </row>
    <row r="1117" spans="1:3" x14ac:dyDescent="0.2">
      <c r="A1117" t="s">
        <v>6149</v>
      </c>
      <c r="B1117" s="1">
        <v>39813</v>
      </c>
      <c r="C1117">
        <v>1</v>
      </c>
    </row>
    <row r="1118" spans="1:3" x14ac:dyDescent="0.2">
      <c r="A1118" t="s">
        <v>6149</v>
      </c>
      <c r="B1118" s="1">
        <v>39814</v>
      </c>
      <c r="C1118">
        <v>1</v>
      </c>
    </row>
    <row r="1119" spans="1:3" x14ac:dyDescent="0.2">
      <c r="A1119" t="s">
        <v>6149</v>
      </c>
      <c r="B1119" s="1">
        <v>39815</v>
      </c>
      <c r="C1119">
        <v>1</v>
      </c>
    </row>
    <row r="1120" spans="1:3" x14ac:dyDescent="0.2">
      <c r="A1120" t="s">
        <v>6149</v>
      </c>
      <c r="B1120" s="1">
        <v>39816</v>
      </c>
      <c r="C1120">
        <v>1</v>
      </c>
    </row>
    <row r="1121" spans="1:3" x14ac:dyDescent="0.2">
      <c r="A1121" t="s">
        <v>6149</v>
      </c>
      <c r="B1121" s="1">
        <v>39817</v>
      </c>
      <c r="C1121">
        <v>1</v>
      </c>
    </row>
    <row r="1122" spans="1:3" x14ac:dyDescent="0.2">
      <c r="A1122" t="s">
        <v>6149</v>
      </c>
      <c r="B1122" s="1">
        <v>39818</v>
      </c>
      <c r="C1122">
        <v>1</v>
      </c>
    </row>
    <row r="1123" spans="1:3" x14ac:dyDescent="0.2">
      <c r="A1123" t="s">
        <v>6149</v>
      </c>
      <c r="B1123" s="1">
        <v>39819</v>
      </c>
      <c r="C1123">
        <v>1</v>
      </c>
    </row>
    <row r="1124" spans="1:3" x14ac:dyDescent="0.2">
      <c r="A1124" t="s">
        <v>6149</v>
      </c>
      <c r="B1124" s="1">
        <v>39820</v>
      </c>
      <c r="C1124">
        <v>1</v>
      </c>
    </row>
    <row r="1125" spans="1:3" x14ac:dyDescent="0.2">
      <c r="A1125" t="s">
        <v>6149</v>
      </c>
      <c r="B1125" s="1">
        <v>39821</v>
      </c>
      <c r="C1125">
        <v>1</v>
      </c>
    </row>
    <row r="1126" spans="1:3" x14ac:dyDescent="0.2">
      <c r="A1126" t="s">
        <v>6149</v>
      </c>
      <c r="B1126" s="1">
        <v>39822</v>
      </c>
      <c r="C1126">
        <v>1</v>
      </c>
    </row>
    <row r="1127" spans="1:3" x14ac:dyDescent="0.2">
      <c r="A1127" t="s">
        <v>6149</v>
      </c>
      <c r="B1127" s="1">
        <v>39823</v>
      </c>
      <c r="C1127">
        <v>1</v>
      </c>
    </row>
    <row r="1128" spans="1:3" x14ac:dyDescent="0.2">
      <c r="A1128" t="s">
        <v>6149</v>
      </c>
      <c r="B1128" s="1">
        <v>39824</v>
      </c>
      <c r="C1128">
        <v>1</v>
      </c>
    </row>
    <row r="1129" spans="1:3" x14ac:dyDescent="0.2">
      <c r="A1129" t="s">
        <v>6149</v>
      </c>
      <c r="B1129" s="1">
        <v>39825</v>
      </c>
      <c r="C1129">
        <v>1</v>
      </c>
    </row>
    <row r="1130" spans="1:3" x14ac:dyDescent="0.2">
      <c r="A1130" t="s">
        <v>6149</v>
      </c>
      <c r="B1130" s="1">
        <v>39826</v>
      </c>
      <c r="C1130">
        <v>1</v>
      </c>
    </row>
    <row r="1131" spans="1:3" x14ac:dyDescent="0.2">
      <c r="A1131" t="s">
        <v>6149</v>
      </c>
      <c r="B1131" s="1">
        <v>39827</v>
      </c>
      <c r="C1131">
        <v>1</v>
      </c>
    </row>
    <row r="1132" spans="1:3" x14ac:dyDescent="0.2">
      <c r="A1132" t="s">
        <v>6149</v>
      </c>
      <c r="B1132" s="1">
        <v>39828</v>
      </c>
      <c r="C1132">
        <v>1</v>
      </c>
    </row>
    <row r="1133" spans="1:3" x14ac:dyDescent="0.2">
      <c r="A1133" t="s">
        <v>6149</v>
      </c>
      <c r="B1133" s="1">
        <v>39829</v>
      </c>
      <c r="C1133">
        <v>1</v>
      </c>
    </row>
    <row r="1134" spans="1:3" x14ac:dyDescent="0.2">
      <c r="A1134" t="s">
        <v>6149</v>
      </c>
      <c r="B1134" s="1">
        <v>39830</v>
      </c>
      <c r="C1134">
        <v>1</v>
      </c>
    </row>
    <row r="1135" spans="1:3" x14ac:dyDescent="0.2">
      <c r="A1135" t="s">
        <v>6149</v>
      </c>
      <c r="B1135" s="1">
        <v>39831</v>
      </c>
      <c r="C1135">
        <v>1</v>
      </c>
    </row>
    <row r="1136" spans="1:3" x14ac:dyDescent="0.2">
      <c r="A1136" t="s">
        <v>6149</v>
      </c>
      <c r="B1136" s="1">
        <v>39832</v>
      </c>
      <c r="C1136">
        <v>1</v>
      </c>
    </row>
    <row r="1137" spans="1:3" x14ac:dyDescent="0.2">
      <c r="A1137" t="s">
        <v>6149</v>
      </c>
      <c r="B1137" s="1">
        <v>39833</v>
      </c>
      <c r="C1137">
        <v>1</v>
      </c>
    </row>
    <row r="1138" spans="1:3" x14ac:dyDescent="0.2">
      <c r="A1138" t="s">
        <v>6149</v>
      </c>
      <c r="B1138" s="1">
        <v>39834</v>
      </c>
      <c r="C1138">
        <v>1</v>
      </c>
    </row>
    <row r="1139" spans="1:3" x14ac:dyDescent="0.2">
      <c r="A1139" t="s">
        <v>6149</v>
      </c>
      <c r="B1139" s="1">
        <v>39835</v>
      </c>
      <c r="C1139">
        <v>1</v>
      </c>
    </row>
    <row r="1140" spans="1:3" x14ac:dyDescent="0.2">
      <c r="A1140" t="s">
        <v>6149</v>
      </c>
      <c r="B1140" s="1">
        <v>39836</v>
      </c>
      <c r="C1140">
        <v>1</v>
      </c>
    </row>
    <row r="1141" spans="1:3" x14ac:dyDescent="0.2">
      <c r="A1141" t="s">
        <v>6149</v>
      </c>
      <c r="B1141" s="1">
        <v>39837</v>
      </c>
      <c r="C1141">
        <v>1</v>
      </c>
    </row>
    <row r="1142" spans="1:3" x14ac:dyDescent="0.2">
      <c r="A1142" t="s">
        <v>6149</v>
      </c>
      <c r="B1142" s="1">
        <v>39838</v>
      </c>
      <c r="C1142">
        <v>1</v>
      </c>
    </row>
    <row r="1143" spans="1:3" x14ac:dyDescent="0.2">
      <c r="A1143" t="s">
        <v>6149</v>
      </c>
      <c r="B1143" s="1">
        <v>39839</v>
      </c>
      <c r="C1143">
        <v>1</v>
      </c>
    </row>
    <row r="1144" spans="1:3" x14ac:dyDescent="0.2">
      <c r="A1144" t="s">
        <v>6149</v>
      </c>
      <c r="B1144" s="1">
        <v>39840</v>
      </c>
      <c r="C1144">
        <v>1</v>
      </c>
    </row>
    <row r="1145" spans="1:3" x14ac:dyDescent="0.2">
      <c r="A1145" t="s">
        <v>6149</v>
      </c>
      <c r="B1145" s="1">
        <v>39841</v>
      </c>
      <c r="C1145">
        <v>1</v>
      </c>
    </row>
    <row r="1146" spans="1:3" x14ac:dyDescent="0.2">
      <c r="A1146" t="s">
        <v>6149</v>
      </c>
      <c r="B1146" s="1">
        <v>39842</v>
      </c>
      <c r="C1146">
        <v>1</v>
      </c>
    </row>
    <row r="1147" spans="1:3" x14ac:dyDescent="0.2">
      <c r="A1147" t="s">
        <v>6149</v>
      </c>
      <c r="B1147" s="1">
        <v>39843</v>
      </c>
      <c r="C1147">
        <v>1</v>
      </c>
    </row>
    <row r="1148" spans="1:3" x14ac:dyDescent="0.2">
      <c r="A1148" t="s">
        <v>6149</v>
      </c>
      <c r="B1148" s="1">
        <v>39844</v>
      </c>
      <c r="C1148">
        <v>1</v>
      </c>
    </row>
    <row r="1149" spans="1:3" x14ac:dyDescent="0.2">
      <c r="A1149" t="s">
        <v>6149</v>
      </c>
      <c r="B1149" s="1">
        <v>39845</v>
      </c>
      <c r="C1149">
        <v>1</v>
      </c>
    </row>
    <row r="1150" spans="1:3" x14ac:dyDescent="0.2">
      <c r="A1150" t="s">
        <v>6149</v>
      </c>
      <c r="B1150" s="1">
        <v>39846</v>
      </c>
      <c r="C1150">
        <v>1</v>
      </c>
    </row>
    <row r="1151" spans="1:3" x14ac:dyDescent="0.2">
      <c r="A1151" t="s">
        <v>6149</v>
      </c>
      <c r="B1151" s="1">
        <v>39847</v>
      </c>
      <c r="C1151">
        <v>1</v>
      </c>
    </row>
    <row r="1152" spans="1:3" x14ac:dyDescent="0.2">
      <c r="A1152" t="s">
        <v>6149</v>
      </c>
      <c r="B1152" s="1">
        <v>39848</v>
      </c>
      <c r="C1152">
        <v>1</v>
      </c>
    </row>
    <row r="1153" spans="1:3" x14ac:dyDescent="0.2">
      <c r="A1153" t="s">
        <v>6149</v>
      </c>
      <c r="B1153" s="1">
        <v>39849</v>
      </c>
      <c r="C1153">
        <v>1</v>
      </c>
    </row>
    <row r="1154" spans="1:3" x14ac:dyDescent="0.2">
      <c r="A1154" t="s">
        <v>6149</v>
      </c>
      <c r="B1154" s="1">
        <v>39850</v>
      </c>
      <c r="C1154">
        <v>1</v>
      </c>
    </row>
    <row r="1155" spans="1:3" x14ac:dyDescent="0.2">
      <c r="A1155" t="s">
        <v>6149</v>
      </c>
      <c r="B1155" s="1">
        <v>39851</v>
      </c>
      <c r="C1155">
        <v>1</v>
      </c>
    </row>
    <row r="1156" spans="1:3" x14ac:dyDescent="0.2">
      <c r="A1156" t="s">
        <v>6149</v>
      </c>
      <c r="B1156" s="1">
        <v>39852</v>
      </c>
      <c r="C1156">
        <v>1</v>
      </c>
    </row>
    <row r="1157" spans="1:3" x14ac:dyDescent="0.2">
      <c r="A1157" t="s">
        <v>6149</v>
      </c>
      <c r="B1157" s="1">
        <v>39853</v>
      </c>
      <c r="C1157">
        <v>1</v>
      </c>
    </row>
    <row r="1158" spans="1:3" x14ac:dyDescent="0.2">
      <c r="A1158" t="s">
        <v>6149</v>
      </c>
      <c r="B1158" s="1">
        <v>39854</v>
      </c>
      <c r="C1158">
        <v>1</v>
      </c>
    </row>
    <row r="1159" spans="1:3" x14ac:dyDescent="0.2">
      <c r="A1159" t="s">
        <v>6149</v>
      </c>
      <c r="B1159" s="1">
        <v>39855</v>
      </c>
      <c r="C1159">
        <v>1</v>
      </c>
    </row>
    <row r="1160" spans="1:3" x14ac:dyDescent="0.2">
      <c r="A1160" t="s">
        <v>6149</v>
      </c>
      <c r="B1160" s="1">
        <v>39856</v>
      </c>
      <c r="C1160">
        <v>1</v>
      </c>
    </row>
    <row r="1161" spans="1:3" x14ac:dyDescent="0.2">
      <c r="A1161" t="s">
        <v>6149</v>
      </c>
      <c r="B1161" s="1">
        <v>39857</v>
      </c>
      <c r="C1161">
        <v>1</v>
      </c>
    </row>
    <row r="1162" spans="1:3" x14ac:dyDescent="0.2">
      <c r="A1162" t="s">
        <v>6149</v>
      </c>
      <c r="B1162" s="1">
        <v>39858</v>
      </c>
      <c r="C1162">
        <v>1</v>
      </c>
    </row>
    <row r="1163" spans="1:3" x14ac:dyDescent="0.2">
      <c r="A1163" t="s">
        <v>6149</v>
      </c>
      <c r="B1163" s="1">
        <v>39859</v>
      </c>
      <c r="C1163">
        <v>1</v>
      </c>
    </row>
    <row r="1164" spans="1:3" x14ac:dyDescent="0.2">
      <c r="A1164" t="s">
        <v>6149</v>
      </c>
      <c r="B1164" s="1">
        <v>39860</v>
      </c>
      <c r="C1164">
        <v>1</v>
      </c>
    </row>
    <row r="1165" spans="1:3" x14ac:dyDescent="0.2">
      <c r="A1165" t="s">
        <v>6149</v>
      </c>
      <c r="B1165" s="1">
        <v>39861</v>
      </c>
      <c r="C1165">
        <v>1</v>
      </c>
    </row>
    <row r="1166" spans="1:3" x14ac:dyDescent="0.2">
      <c r="A1166" t="s">
        <v>6149</v>
      </c>
      <c r="B1166" s="1">
        <v>39862</v>
      </c>
      <c r="C1166">
        <v>1</v>
      </c>
    </row>
    <row r="1167" spans="1:3" x14ac:dyDescent="0.2">
      <c r="A1167" t="s">
        <v>6149</v>
      </c>
      <c r="B1167" s="1">
        <v>39863</v>
      </c>
      <c r="C1167">
        <v>1</v>
      </c>
    </row>
    <row r="1168" spans="1:3" x14ac:dyDescent="0.2">
      <c r="A1168" t="s">
        <v>6149</v>
      </c>
      <c r="B1168" s="1">
        <v>39864</v>
      </c>
      <c r="C1168">
        <v>1</v>
      </c>
    </row>
    <row r="1169" spans="1:3" x14ac:dyDescent="0.2">
      <c r="A1169" t="s">
        <v>6149</v>
      </c>
      <c r="B1169" s="1">
        <v>39865</v>
      </c>
      <c r="C1169">
        <v>1</v>
      </c>
    </row>
    <row r="1170" spans="1:3" x14ac:dyDescent="0.2">
      <c r="A1170" t="s">
        <v>6149</v>
      </c>
      <c r="B1170" s="1">
        <v>39866</v>
      </c>
      <c r="C1170">
        <v>1</v>
      </c>
    </row>
    <row r="1171" spans="1:3" x14ac:dyDescent="0.2">
      <c r="A1171" t="s">
        <v>6149</v>
      </c>
      <c r="B1171" s="1">
        <v>39867</v>
      </c>
      <c r="C1171">
        <v>1</v>
      </c>
    </row>
    <row r="1172" spans="1:3" x14ac:dyDescent="0.2">
      <c r="A1172" t="s">
        <v>6149</v>
      </c>
      <c r="B1172" s="1">
        <v>39868</v>
      </c>
      <c r="C1172">
        <v>1</v>
      </c>
    </row>
    <row r="1173" spans="1:3" x14ac:dyDescent="0.2">
      <c r="A1173" t="s">
        <v>6149</v>
      </c>
      <c r="B1173" s="1">
        <v>39869</v>
      </c>
      <c r="C1173">
        <v>1</v>
      </c>
    </row>
    <row r="1174" spans="1:3" x14ac:dyDescent="0.2">
      <c r="A1174" t="s">
        <v>6149</v>
      </c>
      <c r="B1174" s="1">
        <v>39870</v>
      </c>
      <c r="C1174">
        <v>1</v>
      </c>
    </row>
    <row r="1175" spans="1:3" x14ac:dyDescent="0.2">
      <c r="A1175" t="s">
        <v>6149</v>
      </c>
      <c r="B1175" s="1">
        <v>39871</v>
      </c>
      <c r="C1175">
        <v>1</v>
      </c>
    </row>
    <row r="1176" spans="1:3" x14ac:dyDescent="0.2">
      <c r="A1176" t="s">
        <v>6149</v>
      </c>
      <c r="B1176" s="1">
        <v>39872</v>
      </c>
      <c r="C1176">
        <v>1</v>
      </c>
    </row>
    <row r="1177" spans="1:3" x14ac:dyDescent="0.2">
      <c r="A1177" t="s">
        <v>6149</v>
      </c>
      <c r="B1177" s="1">
        <v>39873</v>
      </c>
      <c r="C1177">
        <v>1</v>
      </c>
    </row>
    <row r="1178" spans="1:3" x14ac:dyDescent="0.2">
      <c r="A1178" t="s">
        <v>6149</v>
      </c>
      <c r="B1178" s="1">
        <v>39874</v>
      </c>
      <c r="C1178">
        <v>1</v>
      </c>
    </row>
    <row r="1179" spans="1:3" x14ac:dyDescent="0.2">
      <c r="A1179" t="s">
        <v>6149</v>
      </c>
      <c r="B1179" s="1">
        <v>39875</v>
      </c>
      <c r="C1179">
        <v>1</v>
      </c>
    </row>
    <row r="1180" spans="1:3" x14ac:dyDescent="0.2">
      <c r="A1180" t="s">
        <v>6149</v>
      </c>
      <c r="B1180" s="1">
        <v>39876</v>
      </c>
      <c r="C1180">
        <v>1</v>
      </c>
    </row>
    <row r="1181" spans="1:3" x14ac:dyDescent="0.2">
      <c r="A1181" t="s">
        <v>6149</v>
      </c>
      <c r="B1181" s="1">
        <v>39877</v>
      </c>
      <c r="C1181">
        <v>1</v>
      </c>
    </row>
    <row r="1182" spans="1:3" x14ac:dyDescent="0.2">
      <c r="A1182" t="s">
        <v>6149</v>
      </c>
      <c r="B1182" s="1">
        <v>39878</v>
      </c>
      <c r="C1182">
        <v>1</v>
      </c>
    </row>
    <row r="1183" spans="1:3" x14ac:dyDescent="0.2">
      <c r="A1183" t="s">
        <v>6149</v>
      </c>
      <c r="B1183" s="1">
        <v>39879</v>
      </c>
      <c r="C1183">
        <v>1</v>
      </c>
    </row>
    <row r="1184" spans="1:3" x14ac:dyDescent="0.2">
      <c r="A1184" t="s">
        <v>6149</v>
      </c>
      <c r="B1184" s="1">
        <v>39880</v>
      </c>
      <c r="C1184">
        <v>1</v>
      </c>
    </row>
    <row r="1185" spans="1:3" x14ac:dyDescent="0.2">
      <c r="A1185" t="s">
        <v>6149</v>
      </c>
      <c r="B1185" s="1">
        <v>39881</v>
      </c>
      <c r="C1185">
        <v>1</v>
      </c>
    </row>
    <row r="1186" spans="1:3" x14ac:dyDescent="0.2">
      <c r="A1186" t="s">
        <v>6149</v>
      </c>
      <c r="B1186" s="1">
        <v>39882</v>
      </c>
      <c r="C1186">
        <v>1</v>
      </c>
    </row>
    <row r="1187" spans="1:3" x14ac:dyDescent="0.2">
      <c r="A1187" t="s">
        <v>6149</v>
      </c>
      <c r="B1187" s="1">
        <v>39883</v>
      </c>
      <c r="C1187">
        <v>1</v>
      </c>
    </row>
    <row r="1188" spans="1:3" x14ac:dyDescent="0.2">
      <c r="A1188" t="s">
        <v>6149</v>
      </c>
      <c r="B1188" s="1">
        <v>39884</v>
      </c>
      <c r="C1188">
        <v>1</v>
      </c>
    </row>
    <row r="1189" spans="1:3" x14ac:dyDescent="0.2">
      <c r="A1189" t="s">
        <v>6149</v>
      </c>
      <c r="B1189" s="1">
        <v>39885</v>
      </c>
      <c r="C1189">
        <v>1</v>
      </c>
    </row>
    <row r="1190" spans="1:3" x14ac:dyDescent="0.2">
      <c r="A1190" t="s">
        <v>6149</v>
      </c>
      <c r="B1190" s="1">
        <v>39886</v>
      </c>
      <c r="C1190">
        <v>1</v>
      </c>
    </row>
    <row r="1191" spans="1:3" x14ac:dyDescent="0.2">
      <c r="A1191" t="s">
        <v>6149</v>
      </c>
      <c r="B1191" s="1">
        <v>39887</v>
      </c>
      <c r="C1191">
        <v>1</v>
      </c>
    </row>
    <row r="1192" spans="1:3" x14ac:dyDescent="0.2">
      <c r="A1192" t="s">
        <v>6149</v>
      </c>
      <c r="B1192" s="1">
        <v>39888</v>
      </c>
      <c r="C1192">
        <v>1</v>
      </c>
    </row>
    <row r="1193" spans="1:3" x14ac:dyDescent="0.2">
      <c r="A1193" t="s">
        <v>6149</v>
      </c>
      <c r="B1193" s="1">
        <v>39889</v>
      </c>
      <c r="C1193">
        <v>1</v>
      </c>
    </row>
    <row r="1194" spans="1:3" x14ac:dyDescent="0.2">
      <c r="A1194" t="s">
        <v>6149</v>
      </c>
      <c r="B1194" s="1">
        <v>39890</v>
      </c>
      <c r="C1194">
        <v>1</v>
      </c>
    </row>
    <row r="1195" spans="1:3" x14ac:dyDescent="0.2">
      <c r="A1195" t="s">
        <v>6149</v>
      </c>
      <c r="B1195" s="1">
        <v>39891</v>
      </c>
      <c r="C1195">
        <v>1</v>
      </c>
    </row>
    <row r="1196" spans="1:3" x14ac:dyDescent="0.2">
      <c r="A1196" t="s">
        <v>6149</v>
      </c>
      <c r="B1196" s="1">
        <v>39892</v>
      </c>
      <c r="C1196">
        <v>1</v>
      </c>
    </row>
    <row r="1197" spans="1:3" x14ac:dyDescent="0.2">
      <c r="A1197" t="s">
        <v>6149</v>
      </c>
      <c r="B1197" s="1">
        <v>39893</v>
      </c>
      <c r="C1197">
        <v>1</v>
      </c>
    </row>
    <row r="1198" spans="1:3" x14ac:dyDescent="0.2">
      <c r="A1198" t="s">
        <v>6149</v>
      </c>
      <c r="B1198" s="1">
        <v>39894</v>
      </c>
      <c r="C1198">
        <v>1</v>
      </c>
    </row>
    <row r="1199" spans="1:3" x14ac:dyDescent="0.2">
      <c r="A1199" t="s">
        <v>6149</v>
      </c>
      <c r="B1199" s="1">
        <v>39895</v>
      </c>
      <c r="C1199">
        <v>1</v>
      </c>
    </row>
    <row r="1200" spans="1:3" x14ac:dyDescent="0.2">
      <c r="A1200" t="s">
        <v>6149</v>
      </c>
      <c r="B1200" s="1">
        <v>39896</v>
      </c>
      <c r="C1200">
        <v>1</v>
      </c>
    </row>
    <row r="1201" spans="1:3" x14ac:dyDescent="0.2">
      <c r="A1201" t="s">
        <v>6149</v>
      </c>
      <c r="B1201" s="1">
        <v>39897</v>
      </c>
      <c r="C1201">
        <v>1</v>
      </c>
    </row>
    <row r="1202" spans="1:3" x14ac:dyDescent="0.2">
      <c r="A1202" t="s">
        <v>6149</v>
      </c>
      <c r="B1202" s="1">
        <v>39898</v>
      </c>
      <c r="C1202">
        <v>1</v>
      </c>
    </row>
    <row r="1203" spans="1:3" x14ac:dyDescent="0.2">
      <c r="A1203" t="s">
        <v>6149</v>
      </c>
      <c r="B1203" s="1">
        <v>39899</v>
      </c>
      <c r="C1203">
        <v>1</v>
      </c>
    </row>
    <row r="1204" spans="1:3" x14ac:dyDescent="0.2">
      <c r="A1204" t="s">
        <v>6149</v>
      </c>
      <c r="B1204" s="1">
        <v>39900</v>
      </c>
      <c r="C1204">
        <v>1</v>
      </c>
    </row>
    <row r="1205" spans="1:3" x14ac:dyDescent="0.2">
      <c r="A1205" t="s">
        <v>6149</v>
      </c>
      <c r="B1205" s="1">
        <v>39901</v>
      </c>
      <c r="C1205">
        <v>1</v>
      </c>
    </row>
    <row r="1206" spans="1:3" x14ac:dyDescent="0.2">
      <c r="A1206" t="s">
        <v>6149</v>
      </c>
      <c r="B1206" s="1">
        <v>39902</v>
      </c>
      <c r="C1206">
        <v>1</v>
      </c>
    </row>
    <row r="1207" spans="1:3" x14ac:dyDescent="0.2">
      <c r="A1207" t="s">
        <v>6149</v>
      </c>
      <c r="B1207" s="1">
        <v>39903</v>
      </c>
      <c r="C1207">
        <v>1</v>
      </c>
    </row>
    <row r="1208" spans="1:3" x14ac:dyDescent="0.2">
      <c r="A1208" t="s">
        <v>6149</v>
      </c>
      <c r="B1208" s="1">
        <v>39904</v>
      </c>
      <c r="C1208">
        <v>1</v>
      </c>
    </row>
    <row r="1209" spans="1:3" x14ac:dyDescent="0.2">
      <c r="A1209" t="s">
        <v>6149</v>
      </c>
      <c r="B1209" s="1">
        <v>39905</v>
      </c>
      <c r="C1209">
        <v>1</v>
      </c>
    </row>
    <row r="1210" spans="1:3" x14ac:dyDescent="0.2">
      <c r="A1210" t="s">
        <v>6149</v>
      </c>
      <c r="B1210" s="1">
        <v>39906</v>
      </c>
      <c r="C1210">
        <v>1</v>
      </c>
    </row>
    <row r="1211" spans="1:3" x14ac:dyDescent="0.2">
      <c r="A1211" t="s">
        <v>6149</v>
      </c>
      <c r="B1211" s="1">
        <v>39907</v>
      </c>
      <c r="C1211">
        <v>1</v>
      </c>
    </row>
    <row r="1212" spans="1:3" x14ac:dyDescent="0.2">
      <c r="A1212" t="s">
        <v>6149</v>
      </c>
      <c r="B1212" s="1">
        <v>39908</v>
      </c>
      <c r="C1212">
        <v>1</v>
      </c>
    </row>
    <row r="1213" spans="1:3" x14ac:dyDescent="0.2">
      <c r="A1213" t="s">
        <v>6149</v>
      </c>
      <c r="B1213" s="1">
        <v>39909</v>
      </c>
      <c r="C1213">
        <v>1</v>
      </c>
    </row>
    <row r="1214" spans="1:3" x14ac:dyDescent="0.2">
      <c r="A1214" t="s">
        <v>6149</v>
      </c>
      <c r="B1214" s="1">
        <v>39910</v>
      </c>
      <c r="C1214">
        <v>1</v>
      </c>
    </row>
    <row r="1215" spans="1:3" x14ac:dyDescent="0.2">
      <c r="A1215" t="s">
        <v>6149</v>
      </c>
      <c r="B1215" s="1">
        <v>39911</v>
      </c>
      <c r="C1215">
        <v>1</v>
      </c>
    </row>
    <row r="1216" spans="1:3" x14ac:dyDescent="0.2">
      <c r="A1216" t="s">
        <v>6149</v>
      </c>
      <c r="B1216" s="1">
        <v>39912</v>
      </c>
      <c r="C1216">
        <v>1</v>
      </c>
    </row>
    <row r="1217" spans="1:3" x14ac:dyDescent="0.2">
      <c r="A1217" t="s">
        <v>6149</v>
      </c>
      <c r="B1217" s="1">
        <v>39913</v>
      </c>
      <c r="C1217">
        <v>1</v>
      </c>
    </row>
    <row r="1218" spans="1:3" x14ac:dyDescent="0.2">
      <c r="A1218" t="s">
        <v>6149</v>
      </c>
      <c r="B1218" s="1">
        <v>39914</v>
      </c>
      <c r="C1218">
        <v>1</v>
      </c>
    </row>
    <row r="1219" spans="1:3" x14ac:dyDescent="0.2">
      <c r="A1219" t="s">
        <v>6149</v>
      </c>
      <c r="B1219" s="1">
        <v>39915</v>
      </c>
      <c r="C1219">
        <v>1</v>
      </c>
    </row>
    <row r="1220" spans="1:3" x14ac:dyDescent="0.2">
      <c r="A1220" t="s">
        <v>6149</v>
      </c>
      <c r="B1220" s="1">
        <v>39916</v>
      </c>
      <c r="C1220">
        <v>1</v>
      </c>
    </row>
    <row r="1221" spans="1:3" x14ac:dyDescent="0.2">
      <c r="A1221" t="s">
        <v>6149</v>
      </c>
      <c r="B1221" s="1">
        <v>39917</v>
      </c>
      <c r="C1221">
        <v>1</v>
      </c>
    </row>
    <row r="1222" spans="1:3" x14ac:dyDescent="0.2">
      <c r="A1222" t="s">
        <v>6149</v>
      </c>
      <c r="B1222" s="1">
        <v>39918</v>
      </c>
      <c r="C1222">
        <v>1</v>
      </c>
    </row>
    <row r="1223" spans="1:3" x14ac:dyDescent="0.2">
      <c r="A1223" t="s">
        <v>6149</v>
      </c>
      <c r="B1223" s="1">
        <v>39919</v>
      </c>
      <c r="C1223">
        <v>1</v>
      </c>
    </row>
    <row r="1224" spans="1:3" x14ac:dyDescent="0.2">
      <c r="A1224" t="s">
        <v>6149</v>
      </c>
      <c r="B1224" s="1">
        <v>39920</v>
      </c>
      <c r="C1224">
        <v>1</v>
      </c>
    </row>
    <row r="1225" spans="1:3" x14ac:dyDescent="0.2">
      <c r="A1225" t="s">
        <v>6149</v>
      </c>
      <c r="B1225" s="1">
        <v>39921</v>
      </c>
      <c r="C1225">
        <v>1</v>
      </c>
    </row>
    <row r="1226" spans="1:3" x14ac:dyDescent="0.2">
      <c r="A1226" t="s">
        <v>6149</v>
      </c>
      <c r="B1226" s="1">
        <v>39922</v>
      </c>
      <c r="C1226">
        <v>1</v>
      </c>
    </row>
    <row r="1227" spans="1:3" x14ac:dyDescent="0.2">
      <c r="A1227" t="s">
        <v>6149</v>
      </c>
      <c r="B1227" s="1">
        <v>39923</v>
      </c>
      <c r="C1227">
        <v>1</v>
      </c>
    </row>
    <row r="1228" spans="1:3" x14ac:dyDescent="0.2">
      <c r="A1228" t="s">
        <v>6149</v>
      </c>
      <c r="B1228" s="1">
        <v>39924</v>
      </c>
      <c r="C1228">
        <v>1</v>
      </c>
    </row>
    <row r="1229" spans="1:3" x14ac:dyDescent="0.2">
      <c r="A1229" t="s">
        <v>6149</v>
      </c>
      <c r="B1229" s="1">
        <v>39925</v>
      </c>
      <c r="C1229">
        <v>1</v>
      </c>
    </row>
    <row r="1230" spans="1:3" x14ac:dyDescent="0.2">
      <c r="A1230" t="s">
        <v>6149</v>
      </c>
      <c r="B1230" s="1">
        <v>39926</v>
      </c>
      <c r="C1230">
        <v>1</v>
      </c>
    </row>
    <row r="1231" spans="1:3" x14ac:dyDescent="0.2">
      <c r="A1231" t="s">
        <v>6149</v>
      </c>
      <c r="B1231" s="1">
        <v>39927</v>
      </c>
      <c r="C1231">
        <v>1</v>
      </c>
    </row>
    <row r="1232" spans="1:3" x14ac:dyDescent="0.2">
      <c r="A1232" t="s">
        <v>6149</v>
      </c>
      <c r="B1232" s="1">
        <v>39928</v>
      </c>
      <c r="C1232">
        <v>1</v>
      </c>
    </row>
    <row r="1233" spans="1:3" x14ac:dyDescent="0.2">
      <c r="A1233" t="s">
        <v>6149</v>
      </c>
      <c r="B1233" s="1">
        <v>39929</v>
      </c>
      <c r="C1233">
        <v>1</v>
      </c>
    </row>
    <row r="1234" spans="1:3" x14ac:dyDescent="0.2">
      <c r="A1234" t="s">
        <v>6149</v>
      </c>
      <c r="B1234" s="1">
        <v>39930</v>
      </c>
      <c r="C1234">
        <v>1</v>
      </c>
    </row>
    <row r="1235" spans="1:3" x14ac:dyDescent="0.2">
      <c r="A1235" t="s">
        <v>6149</v>
      </c>
      <c r="B1235" s="1">
        <v>39931</v>
      </c>
      <c r="C1235">
        <v>1</v>
      </c>
    </row>
    <row r="1236" spans="1:3" x14ac:dyDescent="0.2">
      <c r="A1236" t="s">
        <v>6149</v>
      </c>
      <c r="B1236" s="1">
        <v>39932</v>
      </c>
      <c r="C1236">
        <v>1</v>
      </c>
    </row>
    <row r="1237" spans="1:3" x14ac:dyDescent="0.2">
      <c r="A1237" t="s">
        <v>6149</v>
      </c>
      <c r="B1237" s="1">
        <v>39933</v>
      </c>
      <c r="C1237">
        <v>1</v>
      </c>
    </row>
    <row r="1238" spans="1:3" x14ac:dyDescent="0.2">
      <c r="A1238" t="s">
        <v>6149</v>
      </c>
      <c r="B1238" s="1">
        <v>39934</v>
      </c>
      <c r="C1238">
        <v>1</v>
      </c>
    </row>
    <row r="1239" spans="1:3" x14ac:dyDescent="0.2">
      <c r="A1239" t="s">
        <v>6149</v>
      </c>
      <c r="B1239" s="1">
        <v>39935</v>
      </c>
      <c r="C1239">
        <v>1</v>
      </c>
    </row>
    <row r="1240" spans="1:3" x14ac:dyDescent="0.2">
      <c r="A1240" t="s">
        <v>6149</v>
      </c>
      <c r="B1240" s="1">
        <v>39936</v>
      </c>
      <c r="C1240">
        <v>1</v>
      </c>
    </row>
    <row r="1241" spans="1:3" x14ac:dyDescent="0.2">
      <c r="A1241" t="s">
        <v>6149</v>
      </c>
      <c r="B1241" s="1">
        <v>39937</v>
      </c>
      <c r="C1241">
        <v>1</v>
      </c>
    </row>
    <row r="1242" spans="1:3" x14ac:dyDescent="0.2">
      <c r="A1242" t="s">
        <v>6149</v>
      </c>
      <c r="B1242" s="1">
        <v>39938</v>
      </c>
      <c r="C1242">
        <v>1</v>
      </c>
    </row>
    <row r="1243" spans="1:3" x14ac:dyDescent="0.2">
      <c r="A1243" t="s">
        <v>6149</v>
      </c>
      <c r="B1243" s="1">
        <v>39939</v>
      </c>
      <c r="C1243">
        <v>1</v>
      </c>
    </row>
    <row r="1244" spans="1:3" x14ac:dyDescent="0.2">
      <c r="A1244" t="s">
        <v>6149</v>
      </c>
      <c r="B1244" s="1">
        <v>39940</v>
      </c>
      <c r="C1244">
        <v>1</v>
      </c>
    </row>
    <row r="1245" spans="1:3" x14ac:dyDescent="0.2">
      <c r="A1245" t="s">
        <v>6149</v>
      </c>
      <c r="B1245" s="1">
        <v>39941</v>
      </c>
      <c r="C1245">
        <v>1</v>
      </c>
    </row>
    <row r="1246" spans="1:3" x14ac:dyDescent="0.2">
      <c r="A1246" t="s">
        <v>6149</v>
      </c>
      <c r="B1246" s="1">
        <v>39942</v>
      </c>
      <c r="C1246">
        <v>1</v>
      </c>
    </row>
    <row r="1247" spans="1:3" x14ac:dyDescent="0.2">
      <c r="A1247" t="s">
        <v>6149</v>
      </c>
      <c r="B1247" s="1">
        <v>39943</v>
      </c>
      <c r="C1247">
        <v>1</v>
      </c>
    </row>
    <row r="1248" spans="1:3" x14ac:dyDescent="0.2">
      <c r="A1248" t="s">
        <v>6149</v>
      </c>
      <c r="B1248" s="1">
        <v>39944</v>
      </c>
      <c r="C1248">
        <v>1</v>
      </c>
    </row>
    <row r="1249" spans="1:3" x14ac:dyDescent="0.2">
      <c r="A1249" t="s">
        <v>6149</v>
      </c>
      <c r="B1249" s="1">
        <v>39945</v>
      </c>
      <c r="C1249">
        <v>1</v>
      </c>
    </row>
    <row r="1250" spans="1:3" x14ac:dyDescent="0.2">
      <c r="A1250" t="s">
        <v>6149</v>
      </c>
      <c r="B1250" s="1">
        <v>39946</v>
      </c>
      <c r="C1250">
        <v>1</v>
      </c>
    </row>
    <row r="1251" spans="1:3" x14ac:dyDescent="0.2">
      <c r="A1251" t="s">
        <v>6149</v>
      </c>
      <c r="B1251" s="1">
        <v>39947</v>
      </c>
      <c r="C1251">
        <v>1</v>
      </c>
    </row>
    <row r="1252" spans="1:3" x14ac:dyDescent="0.2">
      <c r="A1252" t="s">
        <v>6149</v>
      </c>
      <c r="B1252" s="1">
        <v>39948</v>
      </c>
      <c r="C1252">
        <v>1</v>
      </c>
    </row>
    <row r="1253" spans="1:3" x14ac:dyDescent="0.2">
      <c r="A1253" t="s">
        <v>6149</v>
      </c>
      <c r="B1253" s="1">
        <v>39949</v>
      </c>
      <c r="C1253">
        <v>1</v>
      </c>
    </row>
    <row r="1254" spans="1:3" x14ac:dyDescent="0.2">
      <c r="A1254" t="s">
        <v>6149</v>
      </c>
      <c r="B1254" s="1">
        <v>39950</v>
      </c>
      <c r="C1254">
        <v>1</v>
      </c>
    </row>
    <row r="1255" spans="1:3" x14ac:dyDescent="0.2">
      <c r="A1255" t="s">
        <v>6149</v>
      </c>
      <c r="B1255" s="1">
        <v>39951</v>
      </c>
      <c r="C1255">
        <v>1</v>
      </c>
    </row>
    <row r="1256" spans="1:3" x14ac:dyDescent="0.2">
      <c r="A1256" t="s">
        <v>6149</v>
      </c>
      <c r="B1256" s="1">
        <v>39952</v>
      </c>
      <c r="C1256">
        <v>1</v>
      </c>
    </row>
    <row r="1257" spans="1:3" x14ac:dyDescent="0.2">
      <c r="A1257" t="s">
        <v>6149</v>
      </c>
      <c r="B1257" s="1">
        <v>39953</v>
      </c>
      <c r="C1257">
        <v>1</v>
      </c>
    </row>
    <row r="1258" spans="1:3" x14ac:dyDescent="0.2">
      <c r="A1258" t="s">
        <v>6149</v>
      </c>
      <c r="B1258" s="1">
        <v>39954</v>
      </c>
      <c r="C1258">
        <v>1</v>
      </c>
    </row>
    <row r="1259" spans="1:3" x14ac:dyDescent="0.2">
      <c r="A1259" t="s">
        <v>6149</v>
      </c>
      <c r="B1259" s="1">
        <v>39955</v>
      </c>
      <c r="C1259">
        <v>1</v>
      </c>
    </row>
    <row r="1260" spans="1:3" x14ac:dyDescent="0.2">
      <c r="A1260" t="s">
        <v>6149</v>
      </c>
      <c r="B1260" s="1">
        <v>39956</v>
      </c>
      <c r="C1260">
        <v>1</v>
      </c>
    </row>
    <row r="1261" spans="1:3" x14ac:dyDescent="0.2">
      <c r="A1261" t="s">
        <v>6149</v>
      </c>
      <c r="B1261" s="1">
        <v>39957</v>
      </c>
      <c r="C1261">
        <v>1</v>
      </c>
    </row>
    <row r="1262" spans="1:3" x14ac:dyDescent="0.2">
      <c r="A1262" t="s">
        <v>6149</v>
      </c>
      <c r="B1262" s="1">
        <v>39958</v>
      </c>
      <c r="C1262">
        <v>1</v>
      </c>
    </row>
    <row r="1263" spans="1:3" x14ac:dyDescent="0.2">
      <c r="A1263" t="s">
        <v>6149</v>
      </c>
      <c r="B1263" s="1">
        <v>39959</v>
      </c>
      <c r="C1263">
        <v>1</v>
      </c>
    </row>
    <row r="1264" spans="1:3" x14ac:dyDescent="0.2">
      <c r="A1264" t="s">
        <v>6149</v>
      </c>
      <c r="B1264" s="1">
        <v>39960</v>
      </c>
      <c r="C1264">
        <v>1</v>
      </c>
    </row>
    <row r="1265" spans="1:3" x14ac:dyDescent="0.2">
      <c r="A1265" t="s">
        <v>6149</v>
      </c>
      <c r="B1265" s="1">
        <v>39961</v>
      </c>
      <c r="C1265">
        <v>1</v>
      </c>
    </row>
    <row r="1266" spans="1:3" x14ac:dyDescent="0.2">
      <c r="A1266" t="s">
        <v>6149</v>
      </c>
      <c r="B1266" s="1">
        <v>39962</v>
      </c>
      <c r="C1266">
        <v>1</v>
      </c>
    </row>
    <row r="1267" spans="1:3" x14ac:dyDescent="0.2">
      <c r="A1267" t="s">
        <v>6149</v>
      </c>
      <c r="B1267" s="1">
        <v>39963</v>
      </c>
      <c r="C1267">
        <v>1</v>
      </c>
    </row>
    <row r="1268" spans="1:3" x14ac:dyDescent="0.2">
      <c r="A1268" t="s">
        <v>6149</v>
      </c>
      <c r="B1268" s="1">
        <v>39964</v>
      </c>
      <c r="C1268">
        <v>1</v>
      </c>
    </row>
    <row r="1269" spans="1:3" x14ac:dyDescent="0.2">
      <c r="A1269" t="s">
        <v>6149</v>
      </c>
      <c r="B1269" s="1">
        <v>39965</v>
      </c>
      <c r="C1269">
        <v>1</v>
      </c>
    </row>
    <row r="1270" spans="1:3" x14ac:dyDescent="0.2">
      <c r="A1270" t="s">
        <v>6149</v>
      </c>
      <c r="B1270" s="1">
        <v>39966</v>
      </c>
      <c r="C1270">
        <v>1</v>
      </c>
    </row>
    <row r="1271" spans="1:3" x14ac:dyDescent="0.2">
      <c r="A1271" t="s">
        <v>6149</v>
      </c>
      <c r="B1271" s="1">
        <v>39967</v>
      </c>
      <c r="C1271">
        <v>1</v>
      </c>
    </row>
    <row r="1272" spans="1:3" x14ac:dyDescent="0.2">
      <c r="A1272" t="s">
        <v>6149</v>
      </c>
      <c r="B1272" s="1">
        <v>39968</v>
      </c>
      <c r="C1272">
        <v>1</v>
      </c>
    </row>
    <row r="1273" spans="1:3" x14ac:dyDescent="0.2">
      <c r="A1273" t="s">
        <v>6149</v>
      </c>
      <c r="B1273" s="1">
        <v>39969</v>
      </c>
      <c r="C1273">
        <v>1</v>
      </c>
    </row>
    <row r="1274" spans="1:3" x14ac:dyDescent="0.2">
      <c r="A1274" t="s">
        <v>6149</v>
      </c>
      <c r="B1274" s="1">
        <v>39970</v>
      </c>
      <c r="C1274">
        <v>1</v>
      </c>
    </row>
    <row r="1275" spans="1:3" x14ac:dyDescent="0.2">
      <c r="A1275" t="s">
        <v>6149</v>
      </c>
      <c r="B1275" s="1">
        <v>39971</v>
      </c>
      <c r="C1275">
        <v>1</v>
      </c>
    </row>
    <row r="1276" spans="1:3" x14ac:dyDescent="0.2">
      <c r="A1276" t="s">
        <v>6149</v>
      </c>
      <c r="B1276" s="1">
        <v>39972</v>
      </c>
      <c r="C1276">
        <v>1</v>
      </c>
    </row>
    <row r="1277" spans="1:3" x14ac:dyDescent="0.2">
      <c r="A1277" t="s">
        <v>6149</v>
      </c>
      <c r="B1277" s="1">
        <v>39973</v>
      </c>
      <c r="C1277">
        <v>1</v>
      </c>
    </row>
    <row r="1278" spans="1:3" x14ac:dyDescent="0.2">
      <c r="A1278" t="s">
        <v>6149</v>
      </c>
      <c r="B1278" s="1">
        <v>39974</v>
      </c>
      <c r="C1278">
        <v>1</v>
      </c>
    </row>
    <row r="1279" spans="1:3" x14ac:dyDescent="0.2">
      <c r="A1279" t="s">
        <v>6149</v>
      </c>
      <c r="B1279" s="1">
        <v>39975</v>
      </c>
      <c r="C1279">
        <v>1</v>
      </c>
    </row>
    <row r="1280" spans="1:3" x14ac:dyDescent="0.2">
      <c r="A1280" t="s">
        <v>6149</v>
      </c>
      <c r="B1280" s="1">
        <v>39976</v>
      </c>
      <c r="C1280">
        <v>1</v>
      </c>
    </row>
    <row r="1281" spans="1:3" x14ac:dyDescent="0.2">
      <c r="A1281" t="s">
        <v>6149</v>
      </c>
      <c r="B1281" s="1">
        <v>39977</v>
      </c>
      <c r="C1281">
        <v>1</v>
      </c>
    </row>
    <row r="1282" spans="1:3" x14ac:dyDescent="0.2">
      <c r="A1282" t="s">
        <v>6149</v>
      </c>
      <c r="B1282" s="1">
        <v>39978</v>
      </c>
      <c r="C1282">
        <v>1</v>
      </c>
    </row>
    <row r="1283" spans="1:3" x14ac:dyDescent="0.2">
      <c r="A1283" t="s">
        <v>6149</v>
      </c>
      <c r="B1283" s="1">
        <v>39979</v>
      </c>
      <c r="C1283">
        <v>1</v>
      </c>
    </row>
    <row r="1284" spans="1:3" x14ac:dyDescent="0.2">
      <c r="A1284" t="s">
        <v>6149</v>
      </c>
      <c r="B1284" s="1">
        <v>39980</v>
      </c>
      <c r="C1284">
        <v>1</v>
      </c>
    </row>
    <row r="1285" spans="1:3" x14ac:dyDescent="0.2">
      <c r="A1285" t="s">
        <v>6149</v>
      </c>
      <c r="B1285" s="1">
        <v>39981</v>
      </c>
      <c r="C1285">
        <v>1</v>
      </c>
    </row>
    <row r="1286" spans="1:3" x14ac:dyDescent="0.2">
      <c r="A1286" t="s">
        <v>6149</v>
      </c>
      <c r="B1286" s="1">
        <v>39982</v>
      </c>
      <c r="C1286">
        <v>1</v>
      </c>
    </row>
    <row r="1287" spans="1:3" x14ac:dyDescent="0.2">
      <c r="A1287" t="s">
        <v>6149</v>
      </c>
      <c r="B1287" s="1">
        <v>39983</v>
      </c>
      <c r="C1287">
        <v>1</v>
      </c>
    </row>
    <row r="1288" spans="1:3" x14ac:dyDescent="0.2">
      <c r="A1288" t="s">
        <v>6149</v>
      </c>
      <c r="B1288" s="1">
        <v>39984</v>
      </c>
      <c r="C1288">
        <v>1</v>
      </c>
    </row>
    <row r="1289" spans="1:3" x14ac:dyDescent="0.2">
      <c r="A1289" t="s">
        <v>6149</v>
      </c>
      <c r="B1289" s="1">
        <v>39985</v>
      </c>
      <c r="C1289">
        <v>1</v>
      </c>
    </row>
    <row r="1290" spans="1:3" x14ac:dyDescent="0.2">
      <c r="A1290" t="s">
        <v>6149</v>
      </c>
      <c r="B1290" s="1">
        <v>39986</v>
      </c>
      <c r="C1290">
        <v>1</v>
      </c>
    </row>
    <row r="1291" spans="1:3" x14ac:dyDescent="0.2">
      <c r="A1291" t="s">
        <v>6149</v>
      </c>
      <c r="B1291" s="1">
        <v>39987</v>
      </c>
      <c r="C1291">
        <v>1</v>
      </c>
    </row>
    <row r="1292" spans="1:3" x14ac:dyDescent="0.2">
      <c r="A1292" t="s">
        <v>6149</v>
      </c>
      <c r="B1292" s="1">
        <v>39988</v>
      </c>
      <c r="C1292">
        <v>1</v>
      </c>
    </row>
    <row r="1293" spans="1:3" x14ac:dyDescent="0.2">
      <c r="A1293" t="s">
        <v>6149</v>
      </c>
      <c r="B1293" s="1">
        <v>39989</v>
      </c>
      <c r="C1293">
        <v>1</v>
      </c>
    </row>
    <row r="1294" spans="1:3" x14ac:dyDescent="0.2">
      <c r="A1294" t="s">
        <v>6149</v>
      </c>
      <c r="B1294" s="1">
        <v>39990</v>
      </c>
      <c r="C1294">
        <v>1</v>
      </c>
    </row>
    <row r="1295" spans="1:3" x14ac:dyDescent="0.2">
      <c r="A1295" t="s">
        <v>6149</v>
      </c>
      <c r="B1295" s="1">
        <v>39991</v>
      </c>
      <c r="C1295">
        <v>1</v>
      </c>
    </row>
    <row r="1296" spans="1:3" x14ac:dyDescent="0.2">
      <c r="A1296" t="s">
        <v>6149</v>
      </c>
      <c r="B1296" s="1">
        <v>39992</v>
      </c>
      <c r="C1296">
        <v>1</v>
      </c>
    </row>
    <row r="1297" spans="1:3" x14ac:dyDescent="0.2">
      <c r="A1297" t="s">
        <v>6149</v>
      </c>
      <c r="B1297" s="1">
        <v>39993</v>
      </c>
      <c r="C1297">
        <v>1</v>
      </c>
    </row>
    <row r="1298" spans="1:3" x14ac:dyDescent="0.2">
      <c r="A1298" t="s">
        <v>6149</v>
      </c>
      <c r="B1298" s="1">
        <v>39994</v>
      </c>
      <c r="C1298">
        <v>1</v>
      </c>
    </row>
    <row r="1299" spans="1:3" x14ac:dyDescent="0.2">
      <c r="A1299" t="s">
        <v>6149</v>
      </c>
      <c r="B1299" s="1">
        <v>39995</v>
      </c>
      <c r="C1299">
        <v>1</v>
      </c>
    </row>
    <row r="1300" spans="1:3" x14ac:dyDescent="0.2">
      <c r="A1300" t="s">
        <v>6149</v>
      </c>
      <c r="B1300" s="1">
        <v>39996</v>
      </c>
      <c r="C1300">
        <v>1</v>
      </c>
    </row>
    <row r="1301" spans="1:3" x14ac:dyDescent="0.2">
      <c r="A1301" t="s">
        <v>6149</v>
      </c>
      <c r="B1301" s="1">
        <v>39997</v>
      </c>
      <c r="C1301">
        <v>1</v>
      </c>
    </row>
    <row r="1302" spans="1:3" x14ac:dyDescent="0.2">
      <c r="A1302" t="s">
        <v>6149</v>
      </c>
      <c r="B1302" s="1">
        <v>39998</v>
      </c>
      <c r="C1302">
        <v>1</v>
      </c>
    </row>
    <row r="1303" spans="1:3" x14ac:dyDescent="0.2">
      <c r="A1303" t="s">
        <v>6149</v>
      </c>
      <c r="B1303" s="1">
        <v>39999</v>
      </c>
      <c r="C1303">
        <v>1</v>
      </c>
    </row>
    <row r="1304" spans="1:3" x14ac:dyDescent="0.2">
      <c r="A1304" t="s">
        <v>6149</v>
      </c>
      <c r="B1304" s="1">
        <v>40000</v>
      </c>
      <c r="C1304">
        <v>1</v>
      </c>
    </row>
    <row r="1305" spans="1:3" x14ac:dyDescent="0.2">
      <c r="A1305" t="s">
        <v>6149</v>
      </c>
      <c r="B1305" s="1">
        <v>40001</v>
      </c>
      <c r="C1305">
        <v>1</v>
      </c>
    </row>
    <row r="1306" spans="1:3" x14ac:dyDescent="0.2">
      <c r="A1306" t="s">
        <v>6149</v>
      </c>
      <c r="B1306" s="1">
        <v>40002</v>
      </c>
      <c r="C1306">
        <v>1</v>
      </c>
    </row>
    <row r="1307" spans="1:3" x14ac:dyDescent="0.2">
      <c r="A1307" t="s">
        <v>6149</v>
      </c>
      <c r="B1307" s="1">
        <v>40003</v>
      </c>
      <c r="C1307">
        <v>1</v>
      </c>
    </row>
    <row r="1308" spans="1:3" x14ac:dyDescent="0.2">
      <c r="A1308" t="s">
        <v>6149</v>
      </c>
      <c r="B1308" s="1">
        <v>40004</v>
      </c>
      <c r="C1308">
        <v>1</v>
      </c>
    </row>
    <row r="1309" spans="1:3" x14ac:dyDescent="0.2">
      <c r="A1309" t="s">
        <v>6149</v>
      </c>
      <c r="B1309" s="1">
        <v>40005</v>
      </c>
      <c r="C1309">
        <v>1</v>
      </c>
    </row>
    <row r="1310" spans="1:3" x14ac:dyDescent="0.2">
      <c r="A1310" t="s">
        <v>6149</v>
      </c>
      <c r="B1310" s="1">
        <v>40006</v>
      </c>
      <c r="C1310">
        <v>1</v>
      </c>
    </row>
    <row r="1311" spans="1:3" x14ac:dyDescent="0.2">
      <c r="A1311" t="s">
        <v>6149</v>
      </c>
      <c r="B1311" s="1">
        <v>40007</v>
      </c>
      <c r="C1311">
        <v>1</v>
      </c>
    </row>
    <row r="1312" spans="1:3" x14ac:dyDescent="0.2">
      <c r="A1312" t="s">
        <v>6149</v>
      </c>
      <c r="B1312" s="1">
        <v>40008</v>
      </c>
      <c r="C1312">
        <v>1</v>
      </c>
    </row>
    <row r="1313" spans="1:3" x14ac:dyDescent="0.2">
      <c r="A1313" t="s">
        <v>6149</v>
      </c>
      <c r="B1313" s="1">
        <v>40009</v>
      </c>
      <c r="C1313">
        <v>1</v>
      </c>
    </row>
    <row r="1314" spans="1:3" x14ac:dyDescent="0.2">
      <c r="A1314" t="s">
        <v>6149</v>
      </c>
      <c r="B1314" s="1">
        <v>40010</v>
      </c>
      <c r="C1314">
        <v>1</v>
      </c>
    </row>
    <row r="1315" spans="1:3" x14ac:dyDescent="0.2">
      <c r="A1315" t="s">
        <v>6149</v>
      </c>
      <c r="B1315" s="1">
        <v>40011</v>
      </c>
      <c r="C1315">
        <v>1</v>
      </c>
    </row>
    <row r="1316" spans="1:3" x14ac:dyDescent="0.2">
      <c r="A1316" t="s">
        <v>6149</v>
      </c>
      <c r="B1316" s="1">
        <v>40012</v>
      </c>
      <c r="C1316">
        <v>1</v>
      </c>
    </row>
    <row r="1317" spans="1:3" x14ac:dyDescent="0.2">
      <c r="A1317" t="s">
        <v>6149</v>
      </c>
      <c r="B1317" s="1">
        <v>40013</v>
      </c>
      <c r="C1317">
        <v>1</v>
      </c>
    </row>
    <row r="1318" spans="1:3" x14ac:dyDescent="0.2">
      <c r="A1318" t="s">
        <v>6149</v>
      </c>
      <c r="B1318" s="1">
        <v>40014</v>
      </c>
      <c r="C1318">
        <v>1</v>
      </c>
    </row>
    <row r="1319" spans="1:3" x14ac:dyDescent="0.2">
      <c r="A1319" t="s">
        <v>6149</v>
      </c>
      <c r="B1319" s="1">
        <v>40015</v>
      </c>
      <c r="C1319">
        <v>1</v>
      </c>
    </row>
    <row r="1320" spans="1:3" x14ac:dyDescent="0.2">
      <c r="A1320" t="s">
        <v>6149</v>
      </c>
      <c r="B1320" s="1">
        <v>40016</v>
      </c>
      <c r="C1320">
        <v>1</v>
      </c>
    </row>
    <row r="1321" spans="1:3" x14ac:dyDescent="0.2">
      <c r="A1321" t="s">
        <v>6149</v>
      </c>
      <c r="B1321" s="1">
        <v>40017</v>
      </c>
      <c r="C1321">
        <v>1</v>
      </c>
    </row>
    <row r="1322" spans="1:3" x14ac:dyDescent="0.2">
      <c r="A1322" t="s">
        <v>6149</v>
      </c>
      <c r="B1322" s="1">
        <v>40018</v>
      </c>
      <c r="C1322">
        <v>1</v>
      </c>
    </row>
    <row r="1323" spans="1:3" x14ac:dyDescent="0.2">
      <c r="A1323" t="s">
        <v>6149</v>
      </c>
      <c r="B1323" s="1">
        <v>40019</v>
      </c>
      <c r="C1323">
        <v>1</v>
      </c>
    </row>
    <row r="1324" spans="1:3" x14ac:dyDescent="0.2">
      <c r="A1324" t="s">
        <v>6149</v>
      </c>
      <c r="B1324" s="1">
        <v>40020</v>
      </c>
      <c r="C1324">
        <v>1</v>
      </c>
    </row>
    <row r="1325" spans="1:3" x14ac:dyDescent="0.2">
      <c r="A1325" t="s">
        <v>6149</v>
      </c>
      <c r="B1325" s="1">
        <v>40021</v>
      </c>
      <c r="C1325">
        <v>1</v>
      </c>
    </row>
    <row r="1326" spans="1:3" x14ac:dyDescent="0.2">
      <c r="A1326" t="s">
        <v>6149</v>
      </c>
      <c r="B1326" s="1">
        <v>40022</v>
      </c>
      <c r="C1326">
        <v>1</v>
      </c>
    </row>
    <row r="1327" spans="1:3" x14ac:dyDescent="0.2">
      <c r="A1327" t="s">
        <v>6149</v>
      </c>
      <c r="B1327" s="1">
        <v>40023</v>
      </c>
      <c r="C1327">
        <v>1</v>
      </c>
    </row>
    <row r="1328" spans="1:3" x14ac:dyDescent="0.2">
      <c r="A1328" t="s">
        <v>6149</v>
      </c>
      <c r="B1328" s="1">
        <v>40024</v>
      </c>
      <c r="C1328">
        <v>1</v>
      </c>
    </row>
    <row r="1329" spans="1:3" x14ac:dyDescent="0.2">
      <c r="A1329" t="s">
        <v>6149</v>
      </c>
      <c r="B1329" s="1">
        <v>40025</v>
      </c>
      <c r="C1329">
        <v>1</v>
      </c>
    </row>
    <row r="1330" spans="1:3" x14ac:dyDescent="0.2">
      <c r="A1330" t="s">
        <v>6149</v>
      </c>
      <c r="B1330" s="1">
        <v>40026</v>
      </c>
      <c r="C1330">
        <v>1</v>
      </c>
    </row>
    <row r="1331" spans="1:3" x14ac:dyDescent="0.2">
      <c r="A1331" t="s">
        <v>6149</v>
      </c>
      <c r="B1331" s="1">
        <v>40027</v>
      </c>
      <c r="C1331">
        <v>1</v>
      </c>
    </row>
    <row r="1332" spans="1:3" x14ac:dyDescent="0.2">
      <c r="A1332" t="s">
        <v>6149</v>
      </c>
      <c r="B1332" s="1">
        <v>40028</v>
      </c>
      <c r="C1332">
        <v>1</v>
      </c>
    </row>
    <row r="1333" spans="1:3" x14ac:dyDescent="0.2">
      <c r="A1333" t="s">
        <v>6149</v>
      </c>
      <c r="B1333" s="1">
        <v>40029</v>
      </c>
      <c r="C1333">
        <v>1</v>
      </c>
    </row>
    <row r="1334" spans="1:3" x14ac:dyDescent="0.2">
      <c r="A1334" t="s">
        <v>6149</v>
      </c>
      <c r="B1334" s="1">
        <v>40030</v>
      </c>
      <c r="C1334">
        <v>1</v>
      </c>
    </row>
    <row r="1335" spans="1:3" x14ac:dyDescent="0.2">
      <c r="A1335" t="s">
        <v>6149</v>
      </c>
      <c r="B1335" s="1">
        <v>40031</v>
      </c>
      <c r="C1335">
        <v>1</v>
      </c>
    </row>
    <row r="1336" spans="1:3" x14ac:dyDescent="0.2">
      <c r="A1336" t="s">
        <v>6149</v>
      </c>
      <c r="B1336" s="1">
        <v>40032</v>
      </c>
      <c r="C1336">
        <v>1</v>
      </c>
    </row>
    <row r="1337" spans="1:3" x14ac:dyDescent="0.2">
      <c r="A1337" t="s">
        <v>6149</v>
      </c>
      <c r="B1337" s="1">
        <v>40033</v>
      </c>
      <c r="C1337">
        <v>1</v>
      </c>
    </row>
    <row r="1338" spans="1:3" x14ac:dyDescent="0.2">
      <c r="A1338" t="s">
        <v>6149</v>
      </c>
      <c r="B1338" s="1">
        <v>40034</v>
      </c>
      <c r="C1338">
        <v>1</v>
      </c>
    </row>
    <row r="1339" spans="1:3" x14ac:dyDescent="0.2">
      <c r="A1339" t="s">
        <v>6149</v>
      </c>
      <c r="B1339" s="1">
        <v>40035</v>
      </c>
      <c r="C1339">
        <v>1</v>
      </c>
    </row>
    <row r="1340" spans="1:3" x14ac:dyDescent="0.2">
      <c r="A1340" t="s">
        <v>6149</v>
      </c>
      <c r="B1340" s="1">
        <v>40036</v>
      </c>
      <c r="C1340">
        <v>1</v>
      </c>
    </row>
    <row r="1341" spans="1:3" x14ac:dyDescent="0.2">
      <c r="A1341" t="s">
        <v>6149</v>
      </c>
      <c r="B1341" s="1">
        <v>40037</v>
      </c>
      <c r="C1341">
        <v>1</v>
      </c>
    </row>
    <row r="1342" spans="1:3" x14ac:dyDescent="0.2">
      <c r="A1342" t="s">
        <v>6149</v>
      </c>
      <c r="B1342" s="1">
        <v>40038</v>
      </c>
      <c r="C1342">
        <v>1</v>
      </c>
    </row>
    <row r="1343" spans="1:3" x14ac:dyDescent="0.2">
      <c r="A1343" t="s">
        <v>6149</v>
      </c>
      <c r="B1343" s="1">
        <v>40039</v>
      </c>
      <c r="C1343">
        <v>1</v>
      </c>
    </row>
    <row r="1344" spans="1:3" x14ac:dyDescent="0.2">
      <c r="A1344" t="s">
        <v>6149</v>
      </c>
      <c r="B1344" s="1">
        <v>40040</v>
      </c>
      <c r="C1344">
        <v>1</v>
      </c>
    </row>
    <row r="1345" spans="1:3" x14ac:dyDescent="0.2">
      <c r="A1345" t="s">
        <v>6149</v>
      </c>
      <c r="B1345" s="1">
        <v>40041</v>
      </c>
      <c r="C1345">
        <v>1</v>
      </c>
    </row>
    <row r="1346" spans="1:3" x14ac:dyDescent="0.2">
      <c r="A1346" t="s">
        <v>6149</v>
      </c>
      <c r="B1346" s="1">
        <v>40042</v>
      </c>
      <c r="C1346">
        <v>1</v>
      </c>
    </row>
    <row r="1347" spans="1:3" x14ac:dyDescent="0.2">
      <c r="A1347" t="s">
        <v>6149</v>
      </c>
      <c r="B1347" s="1">
        <v>40043</v>
      </c>
      <c r="C1347">
        <v>1</v>
      </c>
    </row>
    <row r="1348" spans="1:3" x14ac:dyDescent="0.2">
      <c r="A1348" t="s">
        <v>6149</v>
      </c>
      <c r="B1348" s="1">
        <v>40044</v>
      </c>
      <c r="C1348">
        <v>1</v>
      </c>
    </row>
    <row r="1349" spans="1:3" x14ac:dyDescent="0.2">
      <c r="A1349" t="s">
        <v>6149</v>
      </c>
      <c r="B1349" s="1">
        <v>40045</v>
      </c>
      <c r="C1349">
        <v>1</v>
      </c>
    </row>
    <row r="1350" spans="1:3" x14ac:dyDescent="0.2">
      <c r="A1350" t="s">
        <v>6149</v>
      </c>
      <c r="B1350" s="1">
        <v>40046</v>
      </c>
      <c r="C1350">
        <v>1</v>
      </c>
    </row>
    <row r="1351" spans="1:3" x14ac:dyDescent="0.2">
      <c r="A1351" t="s">
        <v>6149</v>
      </c>
      <c r="B1351" s="1">
        <v>40047</v>
      </c>
      <c r="C1351">
        <v>1</v>
      </c>
    </row>
    <row r="1352" spans="1:3" x14ac:dyDescent="0.2">
      <c r="A1352" t="s">
        <v>6149</v>
      </c>
      <c r="B1352" s="1">
        <v>40048</v>
      </c>
      <c r="C1352">
        <v>1</v>
      </c>
    </row>
    <row r="1353" spans="1:3" x14ac:dyDescent="0.2">
      <c r="A1353" t="s">
        <v>6149</v>
      </c>
      <c r="B1353" s="1">
        <v>40049</v>
      </c>
      <c r="C1353">
        <v>1</v>
      </c>
    </row>
    <row r="1354" spans="1:3" x14ac:dyDescent="0.2">
      <c r="A1354" t="s">
        <v>6149</v>
      </c>
      <c r="B1354" s="1">
        <v>40050</v>
      </c>
      <c r="C1354">
        <v>1</v>
      </c>
    </row>
    <row r="1355" spans="1:3" x14ac:dyDescent="0.2">
      <c r="A1355" t="s">
        <v>6149</v>
      </c>
      <c r="B1355" s="1">
        <v>40051</v>
      </c>
      <c r="C1355">
        <v>1</v>
      </c>
    </row>
    <row r="1356" spans="1:3" x14ac:dyDescent="0.2">
      <c r="A1356" t="s">
        <v>6149</v>
      </c>
      <c r="B1356" s="1">
        <v>40052</v>
      </c>
      <c r="C1356">
        <v>1</v>
      </c>
    </row>
    <row r="1357" spans="1:3" x14ac:dyDescent="0.2">
      <c r="A1357" t="s">
        <v>6149</v>
      </c>
      <c r="B1357" s="1">
        <v>40053</v>
      </c>
      <c r="C1357">
        <v>1</v>
      </c>
    </row>
    <row r="1358" spans="1:3" x14ac:dyDescent="0.2">
      <c r="A1358" t="s">
        <v>6149</v>
      </c>
      <c r="B1358" s="1">
        <v>40054</v>
      </c>
      <c r="C1358">
        <v>1</v>
      </c>
    </row>
    <row r="1359" spans="1:3" x14ac:dyDescent="0.2">
      <c r="A1359" t="s">
        <v>6149</v>
      </c>
      <c r="B1359" s="1">
        <v>40055</v>
      </c>
      <c r="C1359">
        <v>1</v>
      </c>
    </row>
    <row r="1360" spans="1:3" x14ac:dyDescent="0.2">
      <c r="A1360" t="s">
        <v>6149</v>
      </c>
      <c r="B1360" s="1">
        <v>40056</v>
      </c>
      <c r="C1360">
        <v>1</v>
      </c>
    </row>
    <row r="1361" spans="1:3" x14ac:dyDescent="0.2">
      <c r="A1361" t="s">
        <v>6149</v>
      </c>
      <c r="B1361" s="1">
        <v>40057</v>
      </c>
      <c r="C1361">
        <v>1</v>
      </c>
    </row>
    <row r="1362" spans="1:3" x14ac:dyDescent="0.2">
      <c r="A1362" t="s">
        <v>6149</v>
      </c>
      <c r="B1362" s="1">
        <v>40058</v>
      </c>
      <c r="C1362">
        <v>1</v>
      </c>
    </row>
    <row r="1363" spans="1:3" x14ac:dyDescent="0.2">
      <c r="A1363" t="s">
        <v>6149</v>
      </c>
      <c r="B1363" s="1">
        <v>40059</v>
      </c>
      <c r="C1363">
        <v>1</v>
      </c>
    </row>
    <row r="1364" spans="1:3" x14ac:dyDescent="0.2">
      <c r="A1364" t="s">
        <v>6149</v>
      </c>
      <c r="B1364" s="1">
        <v>40060</v>
      </c>
      <c r="C1364">
        <v>1</v>
      </c>
    </row>
    <row r="1365" spans="1:3" x14ac:dyDescent="0.2">
      <c r="A1365" t="s">
        <v>6149</v>
      </c>
      <c r="B1365" s="1">
        <v>40061</v>
      </c>
      <c r="C1365">
        <v>1</v>
      </c>
    </row>
    <row r="1366" spans="1:3" x14ac:dyDescent="0.2">
      <c r="A1366" t="s">
        <v>6149</v>
      </c>
      <c r="B1366" s="1">
        <v>40062</v>
      </c>
      <c r="C1366">
        <v>1</v>
      </c>
    </row>
    <row r="1367" spans="1:3" x14ac:dyDescent="0.2">
      <c r="A1367" t="s">
        <v>6149</v>
      </c>
      <c r="B1367" s="1">
        <v>40063</v>
      </c>
      <c r="C1367">
        <v>1</v>
      </c>
    </row>
    <row r="1368" spans="1:3" x14ac:dyDescent="0.2">
      <c r="A1368" t="s">
        <v>6149</v>
      </c>
      <c r="B1368" s="1">
        <v>40064</v>
      </c>
      <c r="C1368">
        <v>1</v>
      </c>
    </row>
    <row r="1369" spans="1:3" x14ac:dyDescent="0.2">
      <c r="A1369" t="s">
        <v>6149</v>
      </c>
      <c r="B1369" s="1">
        <v>40065</v>
      </c>
      <c r="C1369">
        <v>1</v>
      </c>
    </row>
    <row r="1370" spans="1:3" x14ac:dyDescent="0.2">
      <c r="A1370" t="s">
        <v>6149</v>
      </c>
      <c r="B1370" s="1">
        <v>40066</v>
      </c>
      <c r="C1370">
        <v>1</v>
      </c>
    </row>
    <row r="1371" spans="1:3" x14ac:dyDescent="0.2">
      <c r="A1371" t="s">
        <v>6149</v>
      </c>
      <c r="B1371" s="1">
        <v>40067</v>
      </c>
      <c r="C1371">
        <v>1</v>
      </c>
    </row>
    <row r="1372" spans="1:3" x14ac:dyDescent="0.2">
      <c r="A1372" t="s">
        <v>6149</v>
      </c>
      <c r="B1372" s="1">
        <v>40068</v>
      </c>
      <c r="C1372">
        <v>1</v>
      </c>
    </row>
    <row r="1373" spans="1:3" x14ac:dyDescent="0.2">
      <c r="A1373" t="s">
        <v>6149</v>
      </c>
      <c r="B1373" s="1">
        <v>40069</v>
      </c>
      <c r="C1373">
        <v>1</v>
      </c>
    </row>
    <row r="1374" spans="1:3" x14ac:dyDescent="0.2">
      <c r="A1374" t="s">
        <v>6149</v>
      </c>
      <c r="B1374" s="1">
        <v>40070</v>
      </c>
      <c r="C1374">
        <v>1</v>
      </c>
    </row>
    <row r="1375" spans="1:3" x14ac:dyDescent="0.2">
      <c r="A1375" t="s">
        <v>6149</v>
      </c>
      <c r="B1375" s="1">
        <v>40071</v>
      </c>
      <c r="C1375">
        <v>1</v>
      </c>
    </row>
    <row r="1376" spans="1:3" x14ac:dyDescent="0.2">
      <c r="A1376" t="s">
        <v>6149</v>
      </c>
      <c r="B1376" s="1">
        <v>40072</v>
      </c>
      <c r="C1376">
        <v>1</v>
      </c>
    </row>
    <row r="1377" spans="1:3" x14ac:dyDescent="0.2">
      <c r="A1377" t="s">
        <v>6149</v>
      </c>
      <c r="B1377" s="1">
        <v>40073</v>
      </c>
      <c r="C1377">
        <v>1</v>
      </c>
    </row>
    <row r="1378" spans="1:3" x14ac:dyDescent="0.2">
      <c r="A1378" t="s">
        <v>6149</v>
      </c>
      <c r="B1378" s="1">
        <v>40074</v>
      </c>
      <c r="C1378">
        <v>1</v>
      </c>
    </row>
    <row r="1379" spans="1:3" x14ac:dyDescent="0.2">
      <c r="A1379" t="s">
        <v>6149</v>
      </c>
      <c r="B1379" s="1">
        <v>40075</v>
      </c>
      <c r="C1379">
        <v>1</v>
      </c>
    </row>
    <row r="1380" spans="1:3" x14ac:dyDescent="0.2">
      <c r="A1380" t="s">
        <v>6149</v>
      </c>
      <c r="B1380" s="1">
        <v>40076</v>
      </c>
      <c r="C1380">
        <v>1</v>
      </c>
    </row>
    <row r="1381" spans="1:3" x14ac:dyDescent="0.2">
      <c r="A1381" t="s">
        <v>6149</v>
      </c>
      <c r="B1381" s="1">
        <v>40077</v>
      </c>
      <c r="C1381">
        <v>1</v>
      </c>
    </row>
    <row r="1382" spans="1:3" x14ac:dyDescent="0.2">
      <c r="A1382" t="s">
        <v>6149</v>
      </c>
      <c r="B1382" s="1">
        <v>40078</v>
      </c>
      <c r="C1382">
        <v>1</v>
      </c>
    </row>
    <row r="1383" spans="1:3" x14ac:dyDescent="0.2">
      <c r="A1383" t="s">
        <v>6149</v>
      </c>
      <c r="B1383" s="1">
        <v>40079</v>
      </c>
      <c r="C1383">
        <v>1</v>
      </c>
    </row>
    <row r="1384" spans="1:3" x14ac:dyDescent="0.2">
      <c r="A1384" t="s">
        <v>6149</v>
      </c>
      <c r="B1384" s="1">
        <v>40080</v>
      </c>
      <c r="C1384">
        <v>1</v>
      </c>
    </row>
    <row r="1385" spans="1:3" x14ac:dyDescent="0.2">
      <c r="A1385" t="s">
        <v>6149</v>
      </c>
      <c r="B1385" s="1">
        <v>40081</v>
      </c>
      <c r="C1385">
        <v>1</v>
      </c>
    </row>
    <row r="1386" spans="1:3" x14ac:dyDescent="0.2">
      <c r="A1386" t="s">
        <v>6149</v>
      </c>
      <c r="B1386" s="1">
        <v>40082</v>
      </c>
      <c r="C1386">
        <v>1</v>
      </c>
    </row>
    <row r="1387" spans="1:3" x14ac:dyDescent="0.2">
      <c r="A1387" t="s">
        <v>6149</v>
      </c>
      <c r="B1387" s="1">
        <v>40083</v>
      </c>
      <c r="C1387">
        <v>1</v>
      </c>
    </row>
    <row r="1388" spans="1:3" x14ac:dyDescent="0.2">
      <c r="A1388" t="s">
        <v>6149</v>
      </c>
      <c r="B1388" s="1">
        <v>40084</v>
      </c>
      <c r="C1388">
        <v>1</v>
      </c>
    </row>
    <row r="1389" spans="1:3" x14ac:dyDescent="0.2">
      <c r="A1389" t="s">
        <v>6149</v>
      </c>
      <c r="B1389" s="1">
        <v>40085</v>
      </c>
      <c r="C1389">
        <v>1</v>
      </c>
    </row>
    <row r="1390" spans="1:3" x14ac:dyDescent="0.2">
      <c r="A1390" t="s">
        <v>6149</v>
      </c>
      <c r="B1390" s="1">
        <v>40086</v>
      </c>
      <c r="C1390">
        <v>1</v>
      </c>
    </row>
    <row r="1391" spans="1:3" x14ac:dyDescent="0.2">
      <c r="A1391" t="s">
        <v>6149</v>
      </c>
      <c r="B1391" s="1">
        <v>40087</v>
      </c>
      <c r="C1391">
        <v>1</v>
      </c>
    </row>
    <row r="1392" spans="1:3" x14ac:dyDescent="0.2">
      <c r="A1392" t="s">
        <v>6149</v>
      </c>
      <c r="B1392" s="1">
        <v>40088</v>
      </c>
      <c r="C1392">
        <v>1</v>
      </c>
    </row>
    <row r="1393" spans="1:3" x14ac:dyDescent="0.2">
      <c r="A1393" t="s">
        <v>6149</v>
      </c>
      <c r="B1393" s="1">
        <v>40089</v>
      </c>
      <c r="C1393">
        <v>1</v>
      </c>
    </row>
    <row r="1394" spans="1:3" x14ac:dyDescent="0.2">
      <c r="A1394" t="s">
        <v>6149</v>
      </c>
      <c r="B1394" s="1">
        <v>40090</v>
      </c>
      <c r="C1394">
        <v>1</v>
      </c>
    </row>
    <row r="1395" spans="1:3" x14ac:dyDescent="0.2">
      <c r="A1395" t="s">
        <v>6149</v>
      </c>
      <c r="B1395" s="1">
        <v>40091</v>
      </c>
      <c r="C1395">
        <v>1</v>
      </c>
    </row>
    <row r="1396" spans="1:3" x14ac:dyDescent="0.2">
      <c r="A1396" t="s">
        <v>6149</v>
      </c>
      <c r="B1396" s="1">
        <v>40092</v>
      </c>
      <c r="C1396">
        <v>1</v>
      </c>
    </row>
    <row r="1397" spans="1:3" x14ac:dyDescent="0.2">
      <c r="A1397" t="s">
        <v>6149</v>
      </c>
      <c r="B1397" s="1">
        <v>40093</v>
      </c>
      <c r="C1397">
        <v>1</v>
      </c>
    </row>
    <row r="1398" spans="1:3" x14ac:dyDescent="0.2">
      <c r="A1398" t="s">
        <v>6149</v>
      </c>
      <c r="B1398" s="1">
        <v>40094</v>
      </c>
      <c r="C1398">
        <v>1</v>
      </c>
    </row>
    <row r="1399" spans="1:3" x14ac:dyDescent="0.2">
      <c r="A1399" t="s">
        <v>6149</v>
      </c>
      <c r="B1399" s="1">
        <v>40095</v>
      </c>
      <c r="C1399">
        <v>1</v>
      </c>
    </row>
    <row r="1400" spans="1:3" x14ac:dyDescent="0.2">
      <c r="A1400" t="s">
        <v>6149</v>
      </c>
      <c r="B1400" s="1">
        <v>40096</v>
      </c>
      <c r="C1400">
        <v>1</v>
      </c>
    </row>
    <row r="1401" spans="1:3" x14ac:dyDescent="0.2">
      <c r="A1401" t="s">
        <v>6149</v>
      </c>
      <c r="B1401" s="1">
        <v>40097</v>
      </c>
      <c r="C1401">
        <v>1</v>
      </c>
    </row>
    <row r="1402" spans="1:3" x14ac:dyDescent="0.2">
      <c r="A1402" t="s">
        <v>6149</v>
      </c>
      <c r="B1402" s="1">
        <v>40098</v>
      </c>
      <c r="C1402">
        <v>1</v>
      </c>
    </row>
    <row r="1403" spans="1:3" x14ac:dyDescent="0.2">
      <c r="A1403" t="s">
        <v>6149</v>
      </c>
      <c r="B1403" s="1">
        <v>40099</v>
      </c>
      <c r="C1403">
        <v>1</v>
      </c>
    </row>
    <row r="1404" spans="1:3" x14ac:dyDescent="0.2">
      <c r="A1404" t="s">
        <v>6149</v>
      </c>
      <c r="B1404" s="1">
        <v>40100</v>
      </c>
      <c r="C1404">
        <v>1</v>
      </c>
    </row>
    <row r="1405" spans="1:3" x14ac:dyDescent="0.2">
      <c r="A1405" t="s">
        <v>6149</v>
      </c>
      <c r="B1405" s="1">
        <v>40101</v>
      </c>
      <c r="C1405">
        <v>1</v>
      </c>
    </row>
    <row r="1406" spans="1:3" x14ac:dyDescent="0.2">
      <c r="A1406" t="s">
        <v>6149</v>
      </c>
      <c r="B1406" s="1">
        <v>40102</v>
      </c>
      <c r="C1406">
        <v>1</v>
      </c>
    </row>
    <row r="1407" spans="1:3" x14ac:dyDescent="0.2">
      <c r="A1407" t="s">
        <v>6149</v>
      </c>
      <c r="B1407" s="1">
        <v>40103</v>
      </c>
      <c r="C1407">
        <v>1</v>
      </c>
    </row>
    <row r="1408" spans="1:3" x14ac:dyDescent="0.2">
      <c r="A1408" t="s">
        <v>6149</v>
      </c>
      <c r="B1408" s="1">
        <v>40104</v>
      </c>
      <c r="C1408">
        <v>1</v>
      </c>
    </row>
    <row r="1409" spans="1:3" x14ac:dyDescent="0.2">
      <c r="A1409" t="s">
        <v>6149</v>
      </c>
      <c r="B1409" s="1">
        <v>40105</v>
      </c>
      <c r="C1409">
        <v>1</v>
      </c>
    </row>
    <row r="1410" spans="1:3" x14ac:dyDescent="0.2">
      <c r="A1410" t="s">
        <v>6149</v>
      </c>
      <c r="B1410" s="1">
        <v>40106</v>
      </c>
      <c r="C1410">
        <v>1</v>
      </c>
    </row>
    <row r="1411" spans="1:3" x14ac:dyDescent="0.2">
      <c r="A1411" t="s">
        <v>6149</v>
      </c>
      <c r="B1411" s="1">
        <v>40107</v>
      </c>
      <c r="C1411">
        <v>1</v>
      </c>
    </row>
    <row r="1412" spans="1:3" x14ac:dyDescent="0.2">
      <c r="A1412" t="s">
        <v>6149</v>
      </c>
      <c r="B1412" s="1">
        <v>40108</v>
      </c>
      <c r="C1412">
        <v>1</v>
      </c>
    </row>
    <row r="1413" spans="1:3" x14ac:dyDescent="0.2">
      <c r="A1413" t="s">
        <v>6149</v>
      </c>
      <c r="B1413" s="1">
        <v>40109</v>
      </c>
      <c r="C1413">
        <v>1</v>
      </c>
    </row>
    <row r="1414" spans="1:3" x14ac:dyDescent="0.2">
      <c r="A1414" t="s">
        <v>6149</v>
      </c>
      <c r="B1414" s="1">
        <v>40110</v>
      </c>
      <c r="C1414">
        <v>1</v>
      </c>
    </row>
    <row r="1415" spans="1:3" x14ac:dyDescent="0.2">
      <c r="A1415" t="s">
        <v>6149</v>
      </c>
      <c r="B1415" s="1">
        <v>40111</v>
      </c>
      <c r="C1415">
        <v>1</v>
      </c>
    </row>
    <row r="1416" spans="1:3" x14ac:dyDescent="0.2">
      <c r="A1416" t="s">
        <v>6149</v>
      </c>
      <c r="B1416" s="1">
        <v>40112</v>
      </c>
      <c r="C1416">
        <v>1</v>
      </c>
    </row>
    <row r="1417" spans="1:3" x14ac:dyDescent="0.2">
      <c r="A1417" t="s">
        <v>6149</v>
      </c>
      <c r="B1417" s="1">
        <v>40113</v>
      </c>
      <c r="C1417">
        <v>1</v>
      </c>
    </row>
    <row r="1418" spans="1:3" x14ac:dyDescent="0.2">
      <c r="A1418" t="s">
        <v>6149</v>
      </c>
      <c r="B1418" s="1">
        <v>40114</v>
      </c>
      <c r="C1418">
        <v>1</v>
      </c>
    </row>
    <row r="1419" spans="1:3" x14ac:dyDescent="0.2">
      <c r="A1419" t="s">
        <v>6149</v>
      </c>
      <c r="B1419" s="1">
        <v>40115</v>
      </c>
      <c r="C1419">
        <v>1</v>
      </c>
    </row>
    <row r="1420" spans="1:3" x14ac:dyDescent="0.2">
      <c r="A1420" t="s">
        <v>6149</v>
      </c>
      <c r="B1420" s="1">
        <v>40116</v>
      </c>
      <c r="C1420">
        <v>1</v>
      </c>
    </row>
    <row r="1421" spans="1:3" x14ac:dyDescent="0.2">
      <c r="A1421" t="s">
        <v>6149</v>
      </c>
      <c r="B1421" s="1">
        <v>40117</v>
      </c>
      <c r="C1421">
        <v>1</v>
      </c>
    </row>
    <row r="1422" spans="1:3" x14ac:dyDescent="0.2">
      <c r="A1422" t="s">
        <v>6149</v>
      </c>
      <c r="B1422" s="1">
        <v>40118</v>
      </c>
      <c r="C1422">
        <v>1</v>
      </c>
    </row>
    <row r="1423" spans="1:3" x14ac:dyDescent="0.2">
      <c r="A1423" t="s">
        <v>6149</v>
      </c>
      <c r="B1423" s="1">
        <v>40119</v>
      </c>
      <c r="C1423">
        <v>1</v>
      </c>
    </row>
    <row r="1424" spans="1:3" x14ac:dyDescent="0.2">
      <c r="A1424" t="s">
        <v>6149</v>
      </c>
      <c r="B1424" s="1">
        <v>40120</v>
      </c>
      <c r="C1424">
        <v>1</v>
      </c>
    </row>
    <row r="1425" spans="1:3" x14ac:dyDescent="0.2">
      <c r="A1425" t="s">
        <v>6149</v>
      </c>
      <c r="B1425" s="1">
        <v>40121</v>
      </c>
      <c r="C1425">
        <v>1</v>
      </c>
    </row>
    <row r="1426" spans="1:3" x14ac:dyDescent="0.2">
      <c r="A1426" t="s">
        <v>6149</v>
      </c>
      <c r="B1426" s="1">
        <v>40122</v>
      </c>
      <c r="C1426">
        <v>1</v>
      </c>
    </row>
    <row r="1427" spans="1:3" x14ac:dyDescent="0.2">
      <c r="A1427" t="s">
        <v>6149</v>
      </c>
      <c r="B1427" s="1">
        <v>40123</v>
      </c>
      <c r="C1427">
        <v>1</v>
      </c>
    </row>
    <row r="1428" spans="1:3" x14ac:dyDescent="0.2">
      <c r="A1428" t="s">
        <v>6149</v>
      </c>
      <c r="B1428" s="1">
        <v>40124</v>
      </c>
      <c r="C1428">
        <v>1</v>
      </c>
    </row>
    <row r="1429" spans="1:3" x14ac:dyDescent="0.2">
      <c r="A1429" t="s">
        <v>6149</v>
      </c>
      <c r="B1429" s="1">
        <v>40125</v>
      </c>
      <c r="C1429">
        <v>1</v>
      </c>
    </row>
    <row r="1430" spans="1:3" x14ac:dyDescent="0.2">
      <c r="A1430" t="s">
        <v>6149</v>
      </c>
      <c r="B1430" s="1">
        <v>40126</v>
      </c>
      <c r="C1430">
        <v>1</v>
      </c>
    </row>
    <row r="1431" spans="1:3" x14ac:dyDescent="0.2">
      <c r="A1431" t="s">
        <v>6149</v>
      </c>
      <c r="B1431" s="1">
        <v>40127</v>
      </c>
      <c r="C1431">
        <v>1</v>
      </c>
    </row>
    <row r="1432" spans="1:3" x14ac:dyDescent="0.2">
      <c r="A1432" t="s">
        <v>6149</v>
      </c>
      <c r="B1432" s="1">
        <v>40128</v>
      </c>
      <c r="C1432">
        <v>1</v>
      </c>
    </row>
    <row r="1433" spans="1:3" x14ac:dyDescent="0.2">
      <c r="A1433" t="s">
        <v>6149</v>
      </c>
      <c r="B1433" s="1">
        <v>40129</v>
      </c>
      <c r="C1433">
        <v>1</v>
      </c>
    </row>
    <row r="1434" spans="1:3" x14ac:dyDescent="0.2">
      <c r="A1434" t="s">
        <v>6149</v>
      </c>
      <c r="B1434" s="1">
        <v>40130</v>
      </c>
      <c r="C1434">
        <v>1</v>
      </c>
    </row>
    <row r="1435" spans="1:3" x14ac:dyDescent="0.2">
      <c r="A1435" t="s">
        <v>6149</v>
      </c>
      <c r="B1435" s="1">
        <v>40131</v>
      </c>
      <c r="C1435">
        <v>1</v>
      </c>
    </row>
    <row r="1436" spans="1:3" x14ac:dyDescent="0.2">
      <c r="A1436" t="s">
        <v>6149</v>
      </c>
      <c r="B1436" s="1">
        <v>40132</v>
      </c>
      <c r="C1436">
        <v>1</v>
      </c>
    </row>
    <row r="1437" spans="1:3" x14ac:dyDescent="0.2">
      <c r="A1437" t="s">
        <v>6149</v>
      </c>
      <c r="B1437" s="1">
        <v>40133</v>
      </c>
      <c r="C1437">
        <v>1</v>
      </c>
    </row>
    <row r="1438" spans="1:3" x14ac:dyDescent="0.2">
      <c r="A1438" t="s">
        <v>6149</v>
      </c>
      <c r="B1438" s="1">
        <v>40134</v>
      </c>
      <c r="C1438">
        <v>1</v>
      </c>
    </row>
    <row r="1439" spans="1:3" x14ac:dyDescent="0.2">
      <c r="A1439" t="s">
        <v>6149</v>
      </c>
      <c r="B1439" s="1">
        <v>40135</v>
      </c>
      <c r="C1439">
        <v>1</v>
      </c>
    </row>
    <row r="1440" spans="1:3" x14ac:dyDescent="0.2">
      <c r="A1440" t="s">
        <v>6149</v>
      </c>
      <c r="B1440" s="1">
        <v>40136</v>
      </c>
      <c r="C1440">
        <v>1</v>
      </c>
    </row>
    <row r="1441" spans="1:3" x14ac:dyDescent="0.2">
      <c r="A1441" t="s">
        <v>6149</v>
      </c>
      <c r="B1441" s="1">
        <v>40137</v>
      </c>
      <c r="C1441">
        <v>1</v>
      </c>
    </row>
    <row r="1442" spans="1:3" x14ac:dyDescent="0.2">
      <c r="A1442" t="s">
        <v>6149</v>
      </c>
      <c r="B1442" s="1">
        <v>40138</v>
      </c>
      <c r="C1442">
        <v>1</v>
      </c>
    </row>
    <row r="1443" spans="1:3" x14ac:dyDescent="0.2">
      <c r="A1443" t="s">
        <v>6149</v>
      </c>
      <c r="B1443" s="1">
        <v>40139</v>
      </c>
      <c r="C1443">
        <v>1</v>
      </c>
    </row>
    <row r="1444" spans="1:3" x14ac:dyDescent="0.2">
      <c r="A1444" t="s">
        <v>6149</v>
      </c>
      <c r="B1444" s="1">
        <v>40140</v>
      </c>
      <c r="C1444">
        <v>1</v>
      </c>
    </row>
    <row r="1445" spans="1:3" x14ac:dyDescent="0.2">
      <c r="A1445" t="s">
        <v>6149</v>
      </c>
      <c r="B1445" s="1">
        <v>40141</v>
      </c>
      <c r="C1445">
        <v>1</v>
      </c>
    </row>
    <row r="1446" spans="1:3" x14ac:dyDescent="0.2">
      <c r="A1446" t="s">
        <v>6149</v>
      </c>
      <c r="B1446" s="1">
        <v>40142</v>
      </c>
      <c r="C1446">
        <v>1</v>
      </c>
    </row>
    <row r="1447" spans="1:3" x14ac:dyDescent="0.2">
      <c r="A1447" t="s">
        <v>6149</v>
      </c>
      <c r="B1447" s="1">
        <v>40143</v>
      </c>
      <c r="C1447">
        <v>1</v>
      </c>
    </row>
    <row r="1448" spans="1:3" x14ac:dyDescent="0.2">
      <c r="A1448" t="s">
        <v>6149</v>
      </c>
      <c r="B1448" s="1">
        <v>40144</v>
      </c>
      <c r="C1448">
        <v>1</v>
      </c>
    </row>
    <row r="1449" spans="1:3" x14ac:dyDescent="0.2">
      <c r="A1449" t="s">
        <v>6149</v>
      </c>
      <c r="B1449" s="1">
        <v>40145</v>
      </c>
      <c r="C1449">
        <v>1</v>
      </c>
    </row>
    <row r="1450" spans="1:3" x14ac:dyDescent="0.2">
      <c r="A1450" t="s">
        <v>6149</v>
      </c>
      <c r="B1450" s="1">
        <v>40146</v>
      </c>
      <c r="C1450">
        <v>1</v>
      </c>
    </row>
    <row r="1451" spans="1:3" x14ac:dyDescent="0.2">
      <c r="A1451" t="s">
        <v>6149</v>
      </c>
      <c r="B1451" s="1">
        <v>40147</v>
      </c>
      <c r="C1451">
        <v>1</v>
      </c>
    </row>
    <row r="1452" spans="1:3" x14ac:dyDescent="0.2">
      <c r="A1452" t="s">
        <v>6149</v>
      </c>
      <c r="B1452" s="1">
        <v>40148</v>
      </c>
      <c r="C1452">
        <v>1</v>
      </c>
    </row>
    <row r="1453" spans="1:3" x14ac:dyDescent="0.2">
      <c r="A1453" t="s">
        <v>6149</v>
      </c>
      <c r="B1453" s="1">
        <v>40149</v>
      </c>
      <c r="C1453">
        <v>1</v>
      </c>
    </row>
    <row r="1454" spans="1:3" x14ac:dyDescent="0.2">
      <c r="A1454" t="s">
        <v>6149</v>
      </c>
      <c r="B1454" s="1">
        <v>40150</v>
      </c>
      <c r="C1454">
        <v>1</v>
      </c>
    </row>
    <row r="1455" spans="1:3" x14ac:dyDescent="0.2">
      <c r="A1455" t="s">
        <v>6149</v>
      </c>
      <c r="B1455" s="1">
        <v>40151</v>
      </c>
      <c r="C1455">
        <v>1</v>
      </c>
    </row>
    <row r="1456" spans="1:3" x14ac:dyDescent="0.2">
      <c r="A1456" t="s">
        <v>6149</v>
      </c>
      <c r="B1456" s="1">
        <v>40152</v>
      </c>
      <c r="C1456">
        <v>1</v>
      </c>
    </row>
    <row r="1457" spans="1:3" x14ac:dyDescent="0.2">
      <c r="A1457" t="s">
        <v>6149</v>
      </c>
      <c r="B1457" s="1">
        <v>40153</v>
      </c>
      <c r="C1457">
        <v>1</v>
      </c>
    </row>
    <row r="1458" spans="1:3" x14ac:dyDescent="0.2">
      <c r="A1458" t="s">
        <v>6149</v>
      </c>
      <c r="B1458" s="1">
        <v>40154</v>
      </c>
      <c r="C1458">
        <v>1</v>
      </c>
    </row>
    <row r="1459" spans="1:3" x14ac:dyDescent="0.2">
      <c r="A1459" t="s">
        <v>6149</v>
      </c>
      <c r="B1459" s="1">
        <v>40155</v>
      </c>
      <c r="C1459">
        <v>1</v>
      </c>
    </row>
    <row r="1460" spans="1:3" x14ac:dyDescent="0.2">
      <c r="A1460" t="s">
        <v>6149</v>
      </c>
      <c r="B1460" s="1">
        <v>40156</v>
      </c>
      <c r="C1460">
        <v>1</v>
      </c>
    </row>
    <row r="1461" spans="1:3" x14ac:dyDescent="0.2">
      <c r="A1461" t="s">
        <v>6149</v>
      </c>
      <c r="B1461" s="1">
        <v>40157</v>
      </c>
      <c r="C1461">
        <v>1</v>
      </c>
    </row>
    <row r="1462" spans="1:3" x14ac:dyDescent="0.2">
      <c r="A1462" t="s">
        <v>6149</v>
      </c>
      <c r="B1462" s="1">
        <v>40158</v>
      </c>
      <c r="C1462">
        <v>1</v>
      </c>
    </row>
    <row r="1463" spans="1:3" x14ac:dyDescent="0.2">
      <c r="A1463" t="s">
        <v>6149</v>
      </c>
      <c r="B1463" s="1">
        <v>40159</v>
      </c>
      <c r="C1463">
        <v>1</v>
      </c>
    </row>
    <row r="1464" spans="1:3" x14ac:dyDescent="0.2">
      <c r="A1464" t="s">
        <v>6149</v>
      </c>
      <c r="B1464" s="1">
        <v>40160</v>
      </c>
      <c r="C1464">
        <v>1</v>
      </c>
    </row>
    <row r="1465" spans="1:3" x14ac:dyDescent="0.2">
      <c r="A1465" t="s">
        <v>6149</v>
      </c>
      <c r="B1465" s="1">
        <v>40161</v>
      </c>
      <c r="C1465">
        <v>1</v>
      </c>
    </row>
    <row r="1466" spans="1:3" x14ac:dyDescent="0.2">
      <c r="A1466" t="s">
        <v>6149</v>
      </c>
      <c r="B1466" s="1">
        <v>40162</v>
      </c>
      <c r="C1466">
        <v>1</v>
      </c>
    </row>
    <row r="1467" spans="1:3" x14ac:dyDescent="0.2">
      <c r="A1467" t="s">
        <v>6149</v>
      </c>
      <c r="B1467" s="1">
        <v>40163</v>
      </c>
      <c r="C1467">
        <v>1</v>
      </c>
    </row>
    <row r="1468" spans="1:3" x14ac:dyDescent="0.2">
      <c r="A1468" t="s">
        <v>6149</v>
      </c>
      <c r="B1468" s="1">
        <v>40164</v>
      </c>
      <c r="C1468">
        <v>1</v>
      </c>
    </row>
    <row r="1469" spans="1:3" x14ac:dyDescent="0.2">
      <c r="A1469" t="s">
        <v>6149</v>
      </c>
      <c r="B1469" s="1">
        <v>40165</v>
      </c>
      <c r="C1469">
        <v>1</v>
      </c>
    </row>
    <row r="1470" spans="1:3" x14ac:dyDescent="0.2">
      <c r="A1470" t="s">
        <v>6149</v>
      </c>
      <c r="B1470" s="1">
        <v>40166</v>
      </c>
      <c r="C1470">
        <v>1</v>
      </c>
    </row>
    <row r="1471" spans="1:3" x14ac:dyDescent="0.2">
      <c r="A1471" t="s">
        <v>6149</v>
      </c>
      <c r="B1471" s="1">
        <v>40167</v>
      </c>
      <c r="C1471">
        <v>1</v>
      </c>
    </row>
    <row r="1472" spans="1:3" x14ac:dyDescent="0.2">
      <c r="A1472" t="s">
        <v>6149</v>
      </c>
      <c r="B1472" s="1">
        <v>40168</v>
      </c>
      <c r="C1472">
        <v>1</v>
      </c>
    </row>
    <row r="1473" spans="1:3" x14ac:dyDescent="0.2">
      <c r="A1473" t="s">
        <v>6149</v>
      </c>
      <c r="B1473" s="1">
        <v>40169</v>
      </c>
      <c r="C1473">
        <v>1</v>
      </c>
    </row>
    <row r="1474" spans="1:3" x14ac:dyDescent="0.2">
      <c r="A1474" t="s">
        <v>6149</v>
      </c>
      <c r="B1474" s="1">
        <v>40170</v>
      </c>
      <c r="C1474">
        <v>1</v>
      </c>
    </row>
    <row r="1475" spans="1:3" x14ac:dyDescent="0.2">
      <c r="A1475" t="s">
        <v>6149</v>
      </c>
      <c r="B1475" s="1">
        <v>40171</v>
      </c>
      <c r="C1475">
        <v>1</v>
      </c>
    </row>
    <row r="1476" spans="1:3" x14ac:dyDescent="0.2">
      <c r="A1476" t="s">
        <v>6149</v>
      </c>
      <c r="B1476" s="1">
        <v>40172</v>
      </c>
      <c r="C1476">
        <v>1</v>
      </c>
    </row>
    <row r="1477" spans="1:3" x14ac:dyDescent="0.2">
      <c r="A1477" t="s">
        <v>6149</v>
      </c>
      <c r="B1477" s="1">
        <v>40173</v>
      </c>
      <c r="C1477">
        <v>1</v>
      </c>
    </row>
    <row r="1478" spans="1:3" x14ac:dyDescent="0.2">
      <c r="A1478" t="s">
        <v>6149</v>
      </c>
      <c r="B1478" s="1">
        <v>40174</v>
      </c>
      <c r="C1478">
        <v>1</v>
      </c>
    </row>
    <row r="1479" spans="1:3" x14ac:dyDescent="0.2">
      <c r="A1479" t="s">
        <v>6149</v>
      </c>
      <c r="B1479" s="1">
        <v>40175</v>
      </c>
      <c r="C1479">
        <v>1</v>
      </c>
    </row>
    <row r="1480" spans="1:3" x14ac:dyDescent="0.2">
      <c r="A1480" t="s">
        <v>6149</v>
      </c>
      <c r="B1480" s="1">
        <v>40176</v>
      </c>
      <c r="C1480">
        <v>1</v>
      </c>
    </row>
    <row r="1481" spans="1:3" x14ac:dyDescent="0.2">
      <c r="A1481" t="s">
        <v>6149</v>
      </c>
      <c r="B1481" s="1">
        <v>40177</v>
      </c>
      <c r="C1481">
        <v>1</v>
      </c>
    </row>
    <row r="1482" spans="1:3" x14ac:dyDescent="0.2">
      <c r="A1482" t="s">
        <v>6149</v>
      </c>
      <c r="B1482" s="1">
        <v>40178</v>
      </c>
      <c r="C1482">
        <v>1</v>
      </c>
    </row>
    <row r="1483" spans="1:3" x14ac:dyDescent="0.2">
      <c r="A1483" t="s">
        <v>6149</v>
      </c>
      <c r="B1483" s="1">
        <v>40179</v>
      </c>
      <c r="C1483">
        <v>1</v>
      </c>
    </row>
    <row r="1484" spans="1:3" x14ac:dyDescent="0.2">
      <c r="A1484" t="s">
        <v>6149</v>
      </c>
      <c r="B1484" s="1">
        <v>40180</v>
      </c>
      <c r="C1484">
        <v>1</v>
      </c>
    </row>
    <row r="1485" spans="1:3" x14ac:dyDescent="0.2">
      <c r="A1485" t="s">
        <v>6149</v>
      </c>
      <c r="B1485" s="1">
        <v>40181</v>
      </c>
      <c r="C1485">
        <v>1</v>
      </c>
    </row>
    <row r="1486" spans="1:3" x14ac:dyDescent="0.2">
      <c r="A1486" t="s">
        <v>6149</v>
      </c>
      <c r="B1486" s="1">
        <v>40182</v>
      </c>
      <c r="C1486">
        <v>1</v>
      </c>
    </row>
    <row r="1487" spans="1:3" x14ac:dyDescent="0.2">
      <c r="A1487" t="s">
        <v>6149</v>
      </c>
      <c r="B1487" s="1">
        <v>40183</v>
      </c>
      <c r="C1487">
        <v>1</v>
      </c>
    </row>
    <row r="1488" spans="1:3" x14ac:dyDescent="0.2">
      <c r="A1488" t="s">
        <v>6149</v>
      </c>
      <c r="B1488" s="1">
        <v>40184</v>
      </c>
      <c r="C1488">
        <v>1</v>
      </c>
    </row>
    <row r="1489" spans="1:3" x14ac:dyDescent="0.2">
      <c r="A1489" t="s">
        <v>6149</v>
      </c>
      <c r="B1489" s="1">
        <v>40185</v>
      </c>
      <c r="C1489">
        <v>1</v>
      </c>
    </row>
    <row r="1490" spans="1:3" x14ac:dyDescent="0.2">
      <c r="A1490" t="s">
        <v>6149</v>
      </c>
      <c r="B1490" s="1">
        <v>40186</v>
      </c>
      <c r="C1490">
        <v>1</v>
      </c>
    </row>
    <row r="1491" spans="1:3" x14ac:dyDescent="0.2">
      <c r="A1491" t="s">
        <v>6149</v>
      </c>
      <c r="B1491" s="1">
        <v>40187</v>
      </c>
      <c r="C1491">
        <v>1</v>
      </c>
    </row>
    <row r="1492" spans="1:3" x14ac:dyDescent="0.2">
      <c r="A1492" t="s">
        <v>6149</v>
      </c>
      <c r="B1492" s="1">
        <v>40188</v>
      </c>
      <c r="C1492">
        <v>1</v>
      </c>
    </row>
    <row r="1493" spans="1:3" x14ac:dyDescent="0.2">
      <c r="A1493" t="s">
        <v>6149</v>
      </c>
      <c r="B1493" s="1">
        <v>40189</v>
      </c>
      <c r="C1493">
        <v>1</v>
      </c>
    </row>
    <row r="1494" spans="1:3" x14ac:dyDescent="0.2">
      <c r="A1494" t="s">
        <v>6149</v>
      </c>
      <c r="B1494" s="1">
        <v>40190</v>
      </c>
      <c r="C1494">
        <v>1</v>
      </c>
    </row>
    <row r="1495" spans="1:3" x14ac:dyDescent="0.2">
      <c r="A1495" t="s">
        <v>6149</v>
      </c>
      <c r="B1495" s="1">
        <v>40191</v>
      </c>
      <c r="C1495">
        <v>1</v>
      </c>
    </row>
    <row r="1496" spans="1:3" x14ac:dyDescent="0.2">
      <c r="A1496" t="s">
        <v>6149</v>
      </c>
      <c r="B1496" s="1">
        <v>40192</v>
      </c>
      <c r="C1496">
        <v>1</v>
      </c>
    </row>
    <row r="1497" spans="1:3" x14ac:dyDescent="0.2">
      <c r="A1497" t="s">
        <v>6149</v>
      </c>
      <c r="B1497" s="1">
        <v>40193</v>
      </c>
      <c r="C1497">
        <v>1</v>
      </c>
    </row>
    <row r="1498" spans="1:3" x14ac:dyDescent="0.2">
      <c r="A1498" t="s">
        <v>6149</v>
      </c>
      <c r="B1498" s="1">
        <v>40194</v>
      </c>
      <c r="C1498">
        <v>1</v>
      </c>
    </row>
    <row r="1499" spans="1:3" x14ac:dyDescent="0.2">
      <c r="A1499" t="s">
        <v>6149</v>
      </c>
      <c r="B1499" s="1">
        <v>40195</v>
      </c>
      <c r="C1499">
        <v>1</v>
      </c>
    </row>
    <row r="1500" spans="1:3" x14ac:dyDescent="0.2">
      <c r="A1500" t="s">
        <v>6149</v>
      </c>
      <c r="B1500" s="1">
        <v>40196</v>
      </c>
      <c r="C1500">
        <v>1</v>
      </c>
    </row>
    <row r="1501" spans="1:3" x14ac:dyDescent="0.2">
      <c r="A1501" t="s">
        <v>6149</v>
      </c>
      <c r="B1501" s="1">
        <v>40197</v>
      </c>
      <c r="C1501">
        <v>1</v>
      </c>
    </row>
    <row r="1502" spans="1:3" x14ac:dyDescent="0.2">
      <c r="A1502" t="s">
        <v>6149</v>
      </c>
      <c r="B1502" s="1">
        <v>40198</v>
      </c>
      <c r="C1502">
        <v>1</v>
      </c>
    </row>
    <row r="1503" spans="1:3" x14ac:dyDescent="0.2">
      <c r="A1503" t="s">
        <v>6149</v>
      </c>
      <c r="B1503" s="1">
        <v>40199</v>
      </c>
      <c r="C1503">
        <v>1</v>
      </c>
    </row>
    <row r="1504" spans="1:3" x14ac:dyDescent="0.2">
      <c r="A1504" t="s">
        <v>6149</v>
      </c>
      <c r="B1504" s="1">
        <v>40200</v>
      </c>
      <c r="C1504">
        <v>1</v>
      </c>
    </row>
    <row r="1505" spans="1:3" x14ac:dyDescent="0.2">
      <c r="A1505" t="s">
        <v>6149</v>
      </c>
      <c r="B1505" s="1">
        <v>40201</v>
      </c>
      <c r="C1505">
        <v>1</v>
      </c>
    </row>
    <row r="1506" spans="1:3" x14ac:dyDescent="0.2">
      <c r="A1506" t="s">
        <v>6149</v>
      </c>
      <c r="B1506" s="1">
        <v>40202</v>
      </c>
      <c r="C1506">
        <v>1</v>
      </c>
    </row>
    <row r="1507" spans="1:3" x14ac:dyDescent="0.2">
      <c r="A1507" t="s">
        <v>6149</v>
      </c>
      <c r="B1507" s="1">
        <v>40203</v>
      </c>
      <c r="C1507">
        <v>1</v>
      </c>
    </row>
    <row r="1508" spans="1:3" x14ac:dyDescent="0.2">
      <c r="A1508" t="s">
        <v>6149</v>
      </c>
      <c r="B1508" s="1">
        <v>40204</v>
      </c>
      <c r="C1508">
        <v>1</v>
      </c>
    </row>
    <row r="1509" spans="1:3" x14ac:dyDescent="0.2">
      <c r="A1509" t="s">
        <v>6149</v>
      </c>
      <c r="B1509" s="1">
        <v>40205</v>
      </c>
      <c r="C1509">
        <v>1</v>
      </c>
    </row>
    <row r="1510" spans="1:3" x14ac:dyDescent="0.2">
      <c r="A1510" t="s">
        <v>6149</v>
      </c>
      <c r="B1510" s="1">
        <v>40206</v>
      </c>
      <c r="C1510">
        <v>1</v>
      </c>
    </row>
    <row r="1511" spans="1:3" x14ac:dyDescent="0.2">
      <c r="A1511" t="s">
        <v>6149</v>
      </c>
      <c r="B1511" s="1">
        <v>40207</v>
      </c>
      <c r="C1511">
        <v>1</v>
      </c>
    </row>
    <row r="1512" spans="1:3" x14ac:dyDescent="0.2">
      <c r="A1512" t="s">
        <v>6149</v>
      </c>
      <c r="B1512" s="1">
        <v>40208</v>
      </c>
      <c r="C1512">
        <v>1</v>
      </c>
    </row>
    <row r="1513" spans="1:3" x14ac:dyDescent="0.2">
      <c r="A1513" t="s">
        <v>6149</v>
      </c>
      <c r="B1513" s="1">
        <v>40209</v>
      </c>
      <c r="C1513">
        <v>1</v>
      </c>
    </row>
    <row r="1514" spans="1:3" x14ac:dyDescent="0.2">
      <c r="A1514" t="s">
        <v>6149</v>
      </c>
      <c r="B1514" s="1">
        <v>40210</v>
      </c>
      <c r="C1514">
        <v>1</v>
      </c>
    </row>
    <row r="1515" spans="1:3" x14ac:dyDescent="0.2">
      <c r="A1515" t="s">
        <v>6149</v>
      </c>
      <c r="B1515" s="1">
        <v>40211</v>
      </c>
      <c r="C1515">
        <v>1</v>
      </c>
    </row>
    <row r="1516" spans="1:3" x14ac:dyDescent="0.2">
      <c r="A1516" t="s">
        <v>6149</v>
      </c>
      <c r="B1516" s="1">
        <v>40212</v>
      </c>
      <c r="C1516">
        <v>1</v>
      </c>
    </row>
    <row r="1517" spans="1:3" x14ac:dyDescent="0.2">
      <c r="A1517" t="s">
        <v>6149</v>
      </c>
      <c r="B1517" s="1">
        <v>40213</v>
      </c>
      <c r="C1517">
        <v>1</v>
      </c>
    </row>
    <row r="1518" spans="1:3" x14ac:dyDescent="0.2">
      <c r="A1518" t="s">
        <v>6149</v>
      </c>
      <c r="B1518" s="1">
        <v>40214</v>
      </c>
      <c r="C1518">
        <v>1</v>
      </c>
    </row>
    <row r="1519" spans="1:3" x14ac:dyDescent="0.2">
      <c r="A1519" t="s">
        <v>6149</v>
      </c>
      <c r="B1519" s="1">
        <v>40215</v>
      </c>
      <c r="C1519">
        <v>1</v>
      </c>
    </row>
    <row r="1520" spans="1:3" x14ac:dyDescent="0.2">
      <c r="A1520" t="s">
        <v>6149</v>
      </c>
      <c r="B1520" s="1">
        <v>40216</v>
      </c>
      <c r="C1520">
        <v>1</v>
      </c>
    </row>
    <row r="1521" spans="1:3" x14ac:dyDescent="0.2">
      <c r="A1521" t="s">
        <v>6149</v>
      </c>
      <c r="B1521" s="1">
        <v>40217</v>
      </c>
      <c r="C1521">
        <v>1</v>
      </c>
    </row>
    <row r="1522" spans="1:3" x14ac:dyDescent="0.2">
      <c r="A1522" t="s">
        <v>6149</v>
      </c>
      <c r="B1522" s="1">
        <v>40218</v>
      </c>
      <c r="C1522">
        <v>1</v>
      </c>
    </row>
    <row r="1523" spans="1:3" x14ac:dyDescent="0.2">
      <c r="A1523" t="s">
        <v>6149</v>
      </c>
      <c r="B1523" s="1">
        <v>40219</v>
      </c>
      <c r="C1523">
        <v>1</v>
      </c>
    </row>
    <row r="1524" spans="1:3" x14ac:dyDescent="0.2">
      <c r="A1524" t="s">
        <v>6149</v>
      </c>
      <c r="B1524" s="1">
        <v>40220</v>
      </c>
      <c r="C1524">
        <v>1</v>
      </c>
    </row>
    <row r="1525" spans="1:3" x14ac:dyDescent="0.2">
      <c r="A1525" t="s">
        <v>6149</v>
      </c>
      <c r="B1525" s="1">
        <v>40221</v>
      </c>
      <c r="C1525">
        <v>1</v>
      </c>
    </row>
    <row r="1526" spans="1:3" x14ac:dyDescent="0.2">
      <c r="A1526" t="s">
        <v>6149</v>
      </c>
      <c r="B1526" s="1">
        <v>40222</v>
      </c>
      <c r="C1526">
        <v>1</v>
      </c>
    </row>
    <row r="1527" spans="1:3" x14ac:dyDescent="0.2">
      <c r="A1527" t="s">
        <v>6149</v>
      </c>
      <c r="B1527" s="1">
        <v>40223</v>
      </c>
      <c r="C1527">
        <v>1</v>
      </c>
    </row>
    <row r="1528" spans="1:3" x14ac:dyDescent="0.2">
      <c r="A1528" t="s">
        <v>6149</v>
      </c>
      <c r="B1528" s="1">
        <v>40224</v>
      </c>
      <c r="C1528">
        <v>1</v>
      </c>
    </row>
    <row r="1529" spans="1:3" x14ac:dyDescent="0.2">
      <c r="A1529" t="s">
        <v>6149</v>
      </c>
      <c r="B1529" s="1">
        <v>40225</v>
      </c>
      <c r="C1529">
        <v>1</v>
      </c>
    </row>
    <row r="1530" spans="1:3" x14ac:dyDescent="0.2">
      <c r="A1530" t="s">
        <v>6149</v>
      </c>
      <c r="B1530" s="1">
        <v>40226</v>
      </c>
      <c r="C1530">
        <v>1</v>
      </c>
    </row>
    <row r="1531" spans="1:3" x14ac:dyDescent="0.2">
      <c r="A1531" t="s">
        <v>6149</v>
      </c>
      <c r="B1531" s="1">
        <v>40227</v>
      </c>
      <c r="C1531">
        <v>1</v>
      </c>
    </row>
    <row r="1532" spans="1:3" x14ac:dyDescent="0.2">
      <c r="A1532" t="s">
        <v>6149</v>
      </c>
      <c r="B1532" s="1">
        <v>40228</v>
      </c>
      <c r="C1532">
        <v>1</v>
      </c>
    </row>
    <row r="1533" spans="1:3" x14ac:dyDescent="0.2">
      <c r="A1533" t="s">
        <v>6149</v>
      </c>
      <c r="B1533" s="1">
        <v>40229</v>
      </c>
      <c r="C1533">
        <v>1</v>
      </c>
    </row>
    <row r="1534" spans="1:3" x14ac:dyDescent="0.2">
      <c r="A1534" t="s">
        <v>6149</v>
      </c>
      <c r="B1534" s="1">
        <v>40230</v>
      </c>
      <c r="C1534">
        <v>1</v>
      </c>
    </row>
    <row r="1535" spans="1:3" x14ac:dyDescent="0.2">
      <c r="A1535" t="s">
        <v>6149</v>
      </c>
      <c r="B1535" s="1">
        <v>40231</v>
      </c>
      <c r="C1535">
        <v>1</v>
      </c>
    </row>
    <row r="1536" spans="1:3" x14ac:dyDescent="0.2">
      <c r="A1536" t="s">
        <v>6149</v>
      </c>
      <c r="B1536" s="1">
        <v>40232</v>
      </c>
      <c r="C1536">
        <v>1</v>
      </c>
    </row>
    <row r="1537" spans="1:3" x14ac:dyDescent="0.2">
      <c r="A1537" t="s">
        <v>6149</v>
      </c>
      <c r="B1537" s="1">
        <v>40233</v>
      </c>
      <c r="C1537">
        <v>1</v>
      </c>
    </row>
    <row r="1538" spans="1:3" x14ac:dyDescent="0.2">
      <c r="A1538" t="s">
        <v>6149</v>
      </c>
      <c r="B1538" s="1">
        <v>40234</v>
      </c>
      <c r="C1538">
        <v>1</v>
      </c>
    </row>
    <row r="1539" spans="1:3" x14ac:dyDescent="0.2">
      <c r="A1539" t="s">
        <v>6149</v>
      </c>
      <c r="B1539" s="1">
        <v>40235</v>
      </c>
      <c r="C1539">
        <v>1</v>
      </c>
    </row>
    <row r="1540" spans="1:3" x14ac:dyDescent="0.2">
      <c r="A1540" t="s">
        <v>6149</v>
      </c>
      <c r="B1540" s="1">
        <v>40236</v>
      </c>
      <c r="C1540">
        <v>1</v>
      </c>
    </row>
    <row r="1541" spans="1:3" x14ac:dyDescent="0.2">
      <c r="A1541" t="s">
        <v>6149</v>
      </c>
      <c r="B1541" s="1">
        <v>40710</v>
      </c>
      <c r="C1541">
        <v>1.59</v>
      </c>
    </row>
    <row r="1542" spans="1:3" x14ac:dyDescent="0.2">
      <c r="A1542" t="s">
        <v>6149</v>
      </c>
      <c r="B1542" s="1">
        <v>40730</v>
      </c>
      <c r="C1542">
        <v>1.56</v>
      </c>
    </row>
    <row r="1543" spans="1:3" x14ac:dyDescent="0.2">
      <c r="A1543" t="s">
        <v>6149</v>
      </c>
      <c r="B1543" s="1">
        <v>40745</v>
      </c>
      <c r="C1543">
        <v>1</v>
      </c>
    </row>
    <row r="1544" spans="1:3" x14ac:dyDescent="0.2">
      <c r="A1544" t="s">
        <v>6149</v>
      </c>
      <c r="B1544" s="1">
        <v>40746</v>
      </c>
      <c r="C1544">
        <v>1</v>
      </c>
    </row>
    <row r="1545" spans="1:3" x14ac:dyDescent="0.2">
      <c r="A1545" t="s">
        <v>6149</v>
      </c>
      <c r="B1545" s="1">
        <v>40747</v>
      </c>
      <c r="C1545">
        <v>1</v>
      </c>
    </row>
    <row r="1546" spans="1:3" x14ac:dyDescent="0.2">
      <c r="A1546" t="s">
        <v>6149</v>
      </c>
      <c r="B1546" s="1">
        <v>40748</v>
      </c>
      <c r="C1546">
        <v>1</v>
      </c>
    </row>
    <row r="1547" spans="1:3" x14ac:dyDescent="0.2">
      <c r="A1547" t="s">
        <v>6149</v>
      </c>
      <c r="B1547" s="1">
        <v>40749</v>
      </c>
      <c r="C1547">
        <v>1.6</v>
      </c>
    </row>
    <row r="1548" spans="1:3" x14ac:dyDescent="0.2">
      <c r="A1548" t="s">
        <v>6149</v>
      </c>
      <c r="B1548" s="1">
        <v>40750</v>
      </c>
      <c r="C1548">
        <v>1</v>
      </c>
    </row>
    <row r="1549" spans="1:3" x14ac:dyDescent="0.2">
      <c r="A1549" t="s">
        <v>6149</v>
      </c>
      <c r="B1549" s="1">
        <v>40751</v>
      </c>
      <c r="C1549">
        <v>1</v>
      </c>
    </row>
    <row r="1550" spans="1:3" x14ac:dyDescent="0.2">
      <c r="A1550" t="s">
        <v>6149</v>
      </c>
      <c r="B1550" s="1">
        <v>40752</v>
      </c>
      <c r="C1550">
        <v>1</v>
      </c>
    </row>
    <row r="1551" spans="1:3" x14ac:dyDescent="0.2">
      <c r="A1551" t="s">
        <v>6149</v>
      </c>
      <c r="B1551" s="1">
        <v>40753</v>
      </c>
      <c r="C1551">
        <v>1</v>
      </c>
    </row>
    <row r="1552" spans="1:3" x14ac:dyDescent="0.2">
      <c r="A1552" t="s">
        <v>6149</v>
      </c>
      <c r="B1552" s="1">
        <v>40754</v>
      </c>
      <c r="C1552">
        <v>1</v>
      </c>
    </row>
    <row r="1553" spans="1:3" x14ac:dyDescent="0.2">
      <c r="A1553" t="s">
        <v>6149</v>
      </c>
      <c r="B1553" s="1">
        <v>40755</v>
      </c>
      <c r="C1553">
        <v>1</v>
      </c>
    </row>
    <row r="1554" spans="1:3" x14ac:dyDescent="0.2">
      <c r="A1554" t="s">
        <v>6149</v>
      </c>
      <c r="B1554" s="1">
        <v>40756</v>
      </c>
      <c r="C1554">
        <v>1.5550999999999999</v>
      </c>
    </row>
    <row r="1555" spans="1:3" x14ac:dyDescent="0.2">
      <c r="A1555" t="s">
        <v>6149</v>
      </c>
      <c r="B1555" s="1">
        <v>40757</v>
      </c>
      <c r="C1555">
        <v>1.5656000000000001</v>
      </c>
    </row>
    <row r="1556" spans="1:3" x14ac:dyDescent="0.2">
      <c r="A1556" t="s">
        <v>6149</v>
      </c>
      <c r="B1556" s="1">
        <v>40758</v>
      </c>
      <c r="C1556">
        <v>1.5650999999999999</v>
      </c>
    </row>
    <row r="1557" spans="1:3" x14ac:dyDescent="0.2">
      <c r="A1557" t="s">
        <v>6149</v>
      </c>
      <c r="B1557" s="1">
        <v>40759</v>
      </c>
      <c r="C1557">
        <v>1.5751999999999999</v>
      </c>
    </row>
    <row r="1558" spans="1:3" x14ac:dyDescent="0.2">
      <c r="A1558" t="s">
        <v>6149</v>
      </c>
      <c r="B1558" s="1">
        <v>40760</v>
      </c>
      <c r="C1558">
        <v>1.5894999999999999</v>
      </c>
    </row>
    <row r="1559" spans="1:3" x14ac:dyDescent="0.2">
      <c r="A1559" t="s">
        <v>6149</v>
      </c>
      <c r="B1559" s="1">
        <v>40761</v>
      </c>
      <c r="C1559">
        <v>1.5999000000000001</v>
      </c>
    </row>
    <row r="1560" spans="1:3" x14ac:dyDescent="0.2">
      <c r="A1560" t="s">
        <v>6149</v>
      </c>
      <c r="B1560" s="1">
        <v>40762</v>
      </c>
      <c r="C1560">
        <v>1.5999000000000001</v>
      </c>
    </row>
    <row r="1561" spans="1:3" x14ac:dyDescent="0.2">
      <c r="A1561" t="s">
        <v>6149</v>
      </c>
      <c r="B1561" s="1">
        <v>40763</v>
      </c>
      <c r="C1561">
        <v>1.5999000000000001</v>
      </c>
    </row>
    <row r="1562" spans="1:3" x14ac:dyDescent="0.2">
      <c r="A1562" t="s">
        <v>6149</v>
      </c>
      <c r="B1562" s="1">
        <v>40764</v>
      </c>
      <c r="C1562">
        <v>1.6334</v>
      </c>
    </row>
    <row r="1563" spans="1:3" x14ac:dyDescent="0.2">
      <c r="A1563" t="s">
        <v>6149</v>
      </c>
      <c r="B1563" s="1">
        <v>40765</v>
      </c>
      <c r="C1563">
        <v>1.6183000000000001</v>
      </c>
    </row>
    <row r="1564" spans="1:3" x14ac:dyDescent="0.2">
      <c r="A1564" t="s">
        <v>6149</v>
      </c>
      <c r="B1564" s="1">
        <v>40766</v>
      </c>
      <c r="C1564">
        <v>1.6306</v>
      </c>
    </row>
    <row r="1565" spans="1:3" x14ac:dyDescent="0.2">
      <c r="A1565" t="s">
        <v>6149</v>
      </c>
      <c r="B1565" s="1">
        <v>40767</v>
      </c>
      <c r="C1565">
        <v>1.6156999999999999</v>
      </c>
    </row>
    <row r="1566" spans="1:3" x14ac:dyDescent="0.2">
      <c r="A1566" t="s">
        <v>6149</v>
      </c>
      <c r="B1566" s="1">
        <v>40768</v>
      </c>
      <c r="C1566">
        <v>1.5955999999999999</v>
      </c>
    </row>
    <row r="1567" spans="1:3" x14ac:dyDescent="0.2">
      <c r="A1567" t="s">
        <v>6149</v>
      </c>
      <c r="B1567" s="1">
        <v>40769</v>
      </c>
      <c r="C1567">
        <v>1.5955999999999999</v>
      </c>
    </row>
    <row r="1568" spans="1:3" x14ac:dyDescent="0.2">
      <c r="A1568" t="s">
        <v>6149</v>
      </c>
      <c r="B1568" s="1">
        <v>40770</v>
      </c>
      <c r="C1568">
        <v>1.5955999999999999</v>
      </c>
    </row>
    <row r="1569" spans="1:3" x14ac:dyDescent="0.2">
      <c r="A1569" t="s">
        <v>6149</v>
      </c>
      <c r="B1569" s="1">
        <v>40771</v>
      </c>
      <c r="C1569">
        <v>1.5918000000000001</v>
      </c>
    </row>
    <row r="1570" spans="1:3" x14ac:dyDescent="0.2">
      <c r="A1570" t="s">
        <v>6149</v>
      </c>
      <c r="B1570" s="1">
        <v>40772</v>
      </c>
      <c r="C1570">
        <v>1.583</v>
      </c>
    </row>
    <row r="1571" spans="1:3" x14ac:dyDescent="0.2">
      <c r="A1571" t="s">
        <v>6149</v>
      </c>
      <c r="B1571" s="1">
        <v>40773</v>
      </c>
      <c r="C1571">
        <v>1.6062000000000001</v>
      </c>
    </row>
    <row r="1572" spans="1:3" x14ac:dyDescent="0.2">
      <c r="A1572" t="s">
        <v>6149</v>
      </c>
      <c r="B1572" s="1">
        <v>40774</v>
      </c>
      <c r="C1572">
        <v>1.5960000000000001</v>
      </c>
    </row>
    <row r="1573" spans="1:3" x14ac:dyDescent="0.2">
      <c r="A1573" t="s">
        <v>6149</v>
      </c>
      <c r="B1573" s="1">
        <v>40775</v>
      </c>
      <c r="C1573">
        <v>1.6009</v>
      </c>
    </row>
    <row r="1574" spans="1:3" x14ac:dyDescent="0.2">
      <c r="A1574" t="s">
        <v>6149</v>
      </c>
      <c r="B1574" s="1">
        <v>40776</v>
      </c>
      <c r="C1574">
        <v>1.6009</v>
      </c>
    </row>
    <row r="1575" spans="1:3" x14ac:dyDescent="0.2">
      <c r="A1575" t="s">
        <v>6149</v>
      </c>
      <c r="B1575" s="1">
        <v>40777</v>
      </c>
      <c r="C1575">
        <v>1.6009</v>
      </c>
    </row>
    <row r="1576" spans="1:3" x14ac:dyDescent="0.2">
      <c r="A1576" t="s">
        <v>6149</v>
      </c>
      <c r="B1576" s="1">
        <v>40778</v>
      </c>
      <c r="C1576">
        <v>1.6035999999999999</v>
      </c>
    </row>
    <row r="1577" spans="1:3" x14ac:dyDescent="0.2">
      <c r="A1577" t="s">
        <v>6149</v>
      </c>
      <c r="B1577" s="1">
        <v>40779</v>
      </c>
      <c r="C1577">
        <v>1.6039000000000001</v>
      </c>
    </row>
    <row r="1578" spans="1:3" x14ac:dyDescent="0.2">
      <c r="A1578" t="s">
        <v>6149</v>
      </c>
      <c r="B1578" s="1">
        <v>40780</v>
      </c>
      <c r="C1578">
        <v>1.6153999999999999</v>
      </c>
    </row>
    <row r="1579" spans="1:3" x14ac:dyDescent="0.2">
      <c r="A1579" t="s">
        <v>6149</v>
      </c>
      <c r="B1579" s="1">
        <v>40781</v>
      </c>
      <c r="C1579">
        <v>1.6113999999999999</v>
      </c>
    </row>
    <row r="1580" spans="1:3" x14ac:dyDescent="0.2">
      <c r="A1580" t="s">
        <v>6149</v>
      </c>
      <c r="B1580" s="1">
        <v>40782</v>
      </c>
      <c r="C1580">
        <v>1.5973999999999999</v>
      </c>
    </row>
    <row r="1581" spans="1:3" x14ac:dyDescent="0.2">
      <c r="A1581" t="s">
        <v>6149</v>
      </c>
      <c r="B1581" s="1">
        <v>40783</v>
      </c>
      <c r="C1581">
        <v>1.5973999999999999</v>
      </c>
    </row>
    <row r="1582" spans="1:3" x14ac:dyDescent="0.2">
      <c r="A1582" t="s">
        <v>6149</v>
      </c>
      <c r="B1582" s="1">
        <v>40784</v>
      </c>
      <c r="C1582">
        <v>1.5973999999999999</v>
      </c>
    </row>
    <row r="1583" spans="1:3" x14ac:dyDescent="0.2">
      <c r="A1583" t="s">
        <v>6149</v>
      </c>
      <c r="B1583" s="1">
        <v>40785</v>
      </c>
      <c r="C1583">
        <v>1.5973999999999999</v>
      </c>
    </row>
    <row r="1584" spans="1:3" x14ac:dyDescent="0.2">
      <c r="A1584" t="s">
        <v>6149</v>
      </c>
      <c r="B1584" s="1">
        <v>40786</v>
      </c>
      <c r="C1584">
        <v>1.5904</v>
      </c>
    </row>
    <row r="1585" spans="1:3" x14ac:dyDescent="0.2">
      <c r="A1585" t="s">
        <v>6149</v>
      </c>
      <c r="B1585" s="1">
        <v>40787</v>
      </c>
      <c r="C1585">
        <v>1.5871999999999999</v>
      </c>
    </row>
    <row r="1586" spans="1:3" x14ac:dyDescent="0.2">
      <c r="A1586" t="s">
        <v>6149</v>
      </c>
      <c r="B1586" s="1">
        <v>40788</v>
      </c>
      <c r="C1586">
        <v>1.6343000000000001</v>
      </c>
    </row>
    <row r="1587" spans="1:3" x14ac:dyDescent="0.2">
      <c r="A1587" t="s">
        <v>6149</v>
      </c>
      <c r="B1587" s="1">
        <v>40789</v>
      </c>
      <c r="C1587">
        <v>1.6343000000000001</v>
      </c>
    </row>
    <row r="1588" spans="1:3" x14ac:dyDescent="0.2">
      <c r="A1588" t="s">
        <v>6149</v>
      </c>
      <c r="B1588" s="1">
        <v>40790</v>
      </c>
      <c r="C1588">
        <v>1.6343000000000001</v>
      </c>
    </row>
    <row r="1589" spans="1:3" x14ac:dyDescent="0.2">
      <c r="A1589" t="s">
        <v>6149</v>
      </c>
      <c r="B1589" s="1">
        <v>40791</v>
      </c>
      <c r="C1589">
        <v>1.6343000000000001</v>
      </c>
    </row>
    <row r="1590" spans="1:3" x14ac:dyDescent="0.2">
      <c r="A1590" t="s">
        <v>6149</v>
      </c>
      <c r="B1590" s="1">
        <v>40792</v>
      </c>
      <c r="C1590">
        <v>1.6583000000000001</v>
      </c>
    </row>
    <row r="1591" spans="1:3" x14ac:dyDescent="0.2">
      <c r="A1591" t="s">
        <v>6149</v>
      </c>
      <c r="B1591" s="1">
        <v>40793</v>
      </c>
      <c r="C1591">
        <v>1.6583000000000001</v>
      </c>
    </row>
    <row r="1592" spans="1:3" x14ac:dyDescent="0.2">
      <c r="A1592" t="s">
        <v>6149</v>
      </c>
      <c r="B1592" s="1">
        <v>40794</v>
      </c>
      <c r="C1592">
        <v>1.6583000000000001</v>
      </c>
    </row>
    <row r="1593" spans="1:3" x14ac:dyDescent="0.2">
      <c r="A1593" t="s">
        <v>6149</v>
      </c>
      <c r="B1593" s="1">
        <v>40795</v>
      </c>
      <c r="C1593">
        <v>1.6566000000000001</v>
      </c>
    </row>
    <row r="1594" spans="1:3" x14ac:dyDescent="0.2">
      <c r="A1594" t="s">
        <v>6149</v>
      </c>
      <c r="B1594" s="1">
        <v>40796</v>
      </c>
      <c r="C1594">
        <v>1.6774</v>
      </c>
    </row>
    <row r="1595" spans="1:3" x14ac:dyDescent="0.2">
      <c r="A1595" t="s">
        <v>6149</v>
      </c>
      <c r="B1595" s="1">
        <v>40797</v>
      </c>
      <c r="C1595">
        <v>1.6774</v>
      </c>
    </row>
    <row r="1596" spans="1:3" x14ac:dyDescent="0.2">
      <c r="A1596" t="s">
        <v>6149</v>
      </c>
      <c r="B1596" s="1">
        <v>40798</v>
      </c>
      <c r="C1596">
        <v>1.6774</v>
      </c>
    </row>
    <row r="1597" spans="1:3" x14ac:dyDescent="0.2">
      <c r="A1597" t="s">
        <v>6149</v>
      </c>
      <c r="B1597" s="1">
        <v>40799</v>
      </c>
      <c r="C1597">
        <v>1.6899</v>
      </c>
    </row>
    <row r="1598" spans="1:3" x14ac:dyDescent="0.2">
      <c r="A1598" t="s">
        <v>6149</v>
      </c>
      <c r="B1598" s="1">
        <v>40742</v>
      </c>
      <c r="C1598">
        <v>1.63</v>
      </c>
    </row>
    <row r="1599" spans="1:3" x14ac:dyDescent="0.2">
      <c r="A1599" t="s">
        <v>6149</v>
      </c>
      <c r="B1599" s="1">
        <v>40735</v>
      </c>
      <c r="C1599">
        <v>1</v>
      </c>
    </row>
    <row r="1600" spans="1:3" x14ac:dyDescent="0.2">
      <c r="A1600" t="s">
        <v>6149</v>
      </c>
      <c r="B1600" s="1">
        <v>0</v>
      </c>
      <c r="C1600">
        <v>1</v>
      </c>
    </row>
    <row r="1601" spans="1:3" x14ac:dyDescent="0.2">
      <c r="A1601" t="s">
        <v>6149</v>
      </c>
      <c r="B1601" s="1">
        <v>40664</v>
      </c>
      <c r="C1601">
        <v>1.58</v>
      </c>
    </row>
    <row r="1602" spans="1:3" x14ac:dyDescent="0.2">
      <c r="A1602" t="s">
        <v>6149</v>
      </c>
      <c r="B1602" s="1">
        <v>40592</v>
      </c>
      <c r="C1602">
        <v>1.6</v>
      </c>
    </row>
    <row r="1603" spans="1:3" x14ac:dyDescent="0.2">
      <c r="A1603" t="s">
        <v>6149</v>
      </c>
      <c r="B1603" s="1">
        <v>40704</v>
      </c>
      <c r="C1603">
        <v>1.65</v>
      </c>
    </row>
    <row r="1604" spans="1:3" x14ac:dyDescent="0.2">
      <c r="A1604" t="s">
        <v>6149</v>
      </c>
      <c r="B1604" s="1">
        <v>40574</v>
      </c>
      <c r="C1604">
        <v>1</v>
      </c>
    </row>
    <row r="1605" spans="1:3" x14ac:dyDescent="0.2">
      <c r="A1605" t="s">
        <v>6149</v>
      </c>
      <c r="B1605" s="1">
        <v>40588</v>
      </c>
      <c r="C1605">
        <v>1</v>
      </c>
    </row>
    <row r="1606" spans="1:3" x14ac:dyDescent="0.2">
      <c r="A1606" t="s">
        <v>6149</v>
      </c>
      <c r="B1606" s="1">
        <v>40721</v>
      </c>
      <c r="C1606">
        <v>1</v>
      </c>
    </row>
    <row r="1607" spans="1:3" x14ac:dyDescent="0.2">
      <c r="A1607" t="s">
        <v>6149</v>
      </c>
      <c r="B1607" s="1">
        <v>40552</v>
      </c>
      <c r="C1607">
        <v>1</v>
      </c>
    </row>
    <row r="1608" spans="1:3" x14ac:dyDescent="0.2">
      <c r="A1608" t="s">
        <v>6149</v>
      </c>
      <c r="B1608" s="1">
        <v>40545</v>
      </c>
      <c r="C1608">
        <v>1</v>
      </c>
    </row>
    <row r="1609" spans="1:3" x14ac:dyDescent="0.2">
      <c r="A1609" t="s">
        <v>6149</v>
      </c>
      <c r="B1609" s="1">
        <v>40956</v>
      </c>
      <c r="C1609">
        <v>1.7325999999999999</v>
      </c>
    </row>
    <row r="1610" spans="1:3" x14ac:dyDescent="0.2">
      <c r="A1610" t="s">
        <v>6149</v>
      </c>
      <c r="B1610" s="1">
        <v>41336</v>
      </c>
      <c r="C1610">
        <v>1.9847999999999999</v>
      </c>
    </row>
    <row r="1611" spans="1:3" x14ac:dyDescent="0.2">
      <c r="A1611" t="s">
        <v>6149</v>
      </c>
      <c r="B1611" s="1">
        <v>41337</v>
      </c>
      <c r="C1611">
        <v>1.9847999999999999</v>
      </c>
    </row>
    <row r="1612" spans="1:3" x14ac:dyDescent="0.2">
      <c r="A1612" t="s">
        <v>6149</v>
      </c>
      <c r="B1612" s="1">
        <v>41338</v>
      </c>
      <c r="C1612">
        <v>1.9826999999999999</v>
      </c>
    </row>
    <row r="1613" spans="1:3" x14ac:dyDescent="0.2">
      <c r="A1613" t="s">
        <v>6149</v>
      </c>
      <c r="B1613" s="1">
        <v>41339</v>
      </c>
      <c r="C1613">
        <v>1.9693000000000001</v>
      </c>
    </row>
    <row r="1614" spans="1:3" x14ac:dyDescent="0.2">
      <c r="A1614" t="s">
        <v>6149</v>
      </c>
      <c r="B1614" s="1">
        <v>41340</v>
      </c>
      <c r="C1614">
        <v>1.9673</v>
      </c>
    </row>
    <row r="1615" spans="1:3" x14ac:dyDescent="0.2">
      <c r="A1615" t="s">
        <v>6149</v>
      </c>
      <c r="B1615" s="1">
        <v>41341</v>
      </c>
      <c r="C1615">
        <v>1.9528000000000001</v>
      </c>
    </row>
    <row r="1616" spans="1:3" x14ac:dyDescent="0.2">
      <c r="A1616" t="s">
        <v>6149</v>
      </c>
      <c r="B1616" s="1">
        <v>41342</v>
      </c>
      <c r="C1616">
        <v>1.9528000000000001</v>
      </c>
    </row>
    <row r="1617" spans="1:3" x14ac:dyDescent="0.2">
      <c r="A1617" t="s">
        <v>6149</v>
      </c>
      <c r="B1617" s="1">
        <v>41343</v>
      </c>
      <c r="C1617">
        <v>1.9528000000000001</v>
      </c>
    </row>
    <row r="1618" spans="1:3" x14ac:dyDescent="0.2">
      <c r="A1618" t="s">
        <v>6149</v>
      </c>
      <c r="B1618" s="1">
        <v>41344</v>
      </c>
      <c r="C1618">
        <v>1.9528000000000001</v>
      </c>
    </row>
    <row r="1619" spans="1:3" x14ac:dyDescent="0.2">
      <c r="A1619" t="s">
        <v>6149</v>
      </c>
      <c r="B1619" s="1">
        <v>41345</v>
      </c>
      <c r="C1619">
        <v>1.9552</v>
      </c>
    </row>
    <row r="1620" spans="1:3" x14ac:dyDescent="0.2">
      <c r="A1620" t="s">
        <v>6149</v>
      </c>
      <c r="B1620" s="1">
        <v>41346</v>
      </c>
      <c r="C1620">
        <v>1.9584999999999999</v>
      </c>
    </row>
    <row r="1621" spans="1:3" x14ac:dyDescent="0.2">
      <c r="A1621" t="s">
        <v>6149</v>
      </c>
      <c r="B1621" s="1">
        <v>41347</v>
      </c>
      <c r="C1621">
        <v>1.9619</v>
      </c>
    </row>
    <row r="1622" spans="1:3" x14ac:dyDescent="0.2">
      <c r="A1622" t="s">
        <v>6149</v>
      </c>
      <c r="B1622" s="1">
        <v>41348</v>
      </c>
      <c r="C1622">
        <v>1.9676</v>
      </c>
    </row>
    <row r="1623" spans="1:3" x14ac:dyDescent="0.2">
      <c r="A1623" t="s">
        <v>6149</v>
      </c>
      <c r="B1623" s="1">
        <v>41349</v>
      </c>
      <c r="C1623">
        <v>1.9749000000000001</v>
      </c>
    </row>
    <row r="1624" spans="1:3" x14ac:dyDescent="0.2">
      <c r="A1624" t="s">
        <v>6149</v>
      </c>
      <c r="B1624" s="1">
        <v>41350</v>
      </c>
      <c r="C1624">
        <v>1.9749000000000001</v>
      </c>
    </row>
    <row r="1625" spans="1:3" x14ac:dyDescent="0.2">
      <c r="A1625" t="s">
        <v>6149</v>
      </c>
      <c r="B1625" s="1">
        <v>41351</v>
      </c>
      <c r="C1625">
        <v>1.9749000000000001</v>
      </c>
    </row>
    <row r="1626" spans="1:3" x14ac:dyDescent="0.2">
      <c r="A1626" t="s">
        <v>6149</v>
      </c>
      <c r="B1626" s="1">
        <v>41352</v>
      </c>
      <c r="C1626">
        <v>1.9871000000000001</v>
      </c>
    </row>
    <row r="1627" spans="1:3" x14ac:dyDescent="0.2">
      <c r="A1627" t="s">
        <v>6149</v>
      </c>
      <c r="B1627" s="1">
        <v>41353</v>
      </c>
      <c r="C1627">
        <v>1.9830000000000001</v>
      </c>
    </row>
    <row r="1628" spans="1:3" x14ac:dyDescent="0.2">
      <c r="A1628" t="s">
        <v>6149</v>
      </c>
      <c r="B1628" s="1">
        <v>41354</v>
      </c>
      <c r="C1628">
        <v>1.9867999999999999</v>
      </c>
    </row>
    <row r="1629" spans="1:3" x14ac:dyDescent="0.2">
      <c r="A1629" t="s">
        <v>6149</v>
      </c>
      <c r="B1629" s="1">
        <v>41355</v>
      </c>
      <c r="C1629">
        <v>1.9931000000000001</v>
      </c>
    </row>
    <row r="1630" spans="1:3" x14ac:dyDescent="0.2">
      <c r="A1630" t="s">
        <v>6149</v>
      </c>
      <c r="B1630" s="1">
        <v>41356</v>
      </c>
      <c r="C1630">
        <v>2.0125999999999999</v>
      </c>
    </row>
    <row r="1631" spans="1:3" x14ac:dyDescent="0.2">
      <c r="A1631" t="s">
        <v>6149</v>
      </c>
      <c r="B1631" s="1">
        <v>41357</v>
      </c>
      <c r="C1631">
        <v>2.0125999999999999</v>
      </c>
    </row>
    <row r="1632" spans="1:3" x14ac:dyDescent="0.2">
      <c r="A1632" t="s">
        <v>6149</v>
      </c>
      <c r="B1632" s="1">
        <v>41358</v>
      </c>
      <c r="C1632">
        <v>2.0125999999999999</v>
      </c>
    </row>
    <row r="1633" spans="1:3" x14ac:dyDescent="0.2">
      <c r="A1633" t="s">
        <v>6149</v>
      </c>
      <c r="B1633" s="1">
        <v>41359</v>
      </c>
      <c r="C1633">
        <v>2.0139999999999998</v>
      </c>
    </row>
    <row r="1634" spans="1:3" x14ac:dyDescent="0.2">
      <c r="A1634" t="s">
        <v>6149</v>
      </c>
      <c r="B1634" s="1">
        <v>41360</v>
      </c>
      <c r="C1634">
        <v>2.0087000000000002</v>
      </c>
    </row>
    <row r="1635" spans="1:3" x14ac:dyDescent="0.2">
      <c r="A1635" t="s">
        <v>6149</v>
      </c>
      <c r="B1635" s="1">
        <v>41361</v>
      </c>
      <c r="C1635">
        <v>2.0185</v>
      </c>
    </row>
    <row r="1636" spans="1:3" x14ac:dyDescent="0.2">
      <c r="A1636" t="s">
        <v>6149</v>
      </c>
      <c r="B1636" s="1">
        <v>41362</v>
      </c>
      <c r="C1636">
        <v>2.0137999999999998</v>
      </c>
    </row>
    <row r="1637" spans="1:3" x14ac:dyDescent="0.2">
      <c r="A1637" t="s">
        <v>6149</v>
      </c>
      <c r="B1637" s="1">
        <v>41363</v>
      </c>
      <c r="C1637">
        <v>2.0137999999999998</v>
      </c>
    </row>
    <row r="1638" spans="1:3" x14ac:dyDescent="0.2">
      <c r="A1638" t="s">
        <v>6149</v>
      </c>
      <c r="B1638" s="1">
        <v>41364</v>
      </c>
      <c r="C1638">
        <v>2.0137999999999998</v>
      </c>
    </row>
    <row r="1639" spans="1:3" x14ac:dyDescent="0.2">
      <c r="A1639" t="s">
        <v>6149</v>
      </c>
      <c r="B1639" s="1">
        <v>41365</v>
      </c>
      <c r="C1639">
        <v>2.0137999999999998</v>
      </c>
    </row>
    <row r="1640" spans="1:3" x14ac:dyDescent="0.2">
      <c r="A1640" t="s">
        <v>6149</v>
      </c>
      <c r="B1640" s="1">
        <v>41366</v>
      </c>
      <c r="C1640">
        <v>2.0186000000000002</v>
      </c>
    </row>
    <row r="1641" spans="1:3" x14ac:dyDescent="0.2">
      <c r="A1641" t="s">
        <v>6149</v>
      </c>
      <c r="B1641" s="1">
        <v>41367</v>
      </c>
      <c r="C1641">
        <v>2.0179</v>
      </c>
    </row>
    <row r="1642" spans="1:3" x14ac:dyDescent="0.2">
      <c r="A1642" t="s">
        <v>6149</v>
      </c>
      <c r="B1642" s="1">
        <v>41368</v>
      </c>
      <c r="C1642">
        <v>2.0238999999999998</v>
      </c>
    </row>
    <row r="1643" spans="1:3" x14ac:dyDescent="0.2">
      <c r="A1643" t="s">
        <v>6149</v>
      </c>
      <c r="B1643" s="1">
        <v>41369</v>
      </c>
      <c r="C1643">
        <v>2.0200999999999998</v>
      </c>
    </row>
    <row r="1644" spans="1:3" x14ac:dyDescent="0.2">
      <c r="A1644" t="s">
        <v>6149</v>
      </c>
      <c r="B1644" s="1">
        <v>41370</v>
      </c>
      <c r="C1644">
        <v>2.0034999999999998</v>
      </c>
    </row>
    <row r="1645" spans="1:3" x14ac:dyDescent="0.2">
      <c r="A1645" t="s">
        <v>6149</v>
      </c>
      <c r="B1645" s="1">
        <v>41371</v>
      </c>
      <c r="C1645">
        <v>2.0034999999999998</v>
      </c>
    </row>
    <row r="1646" spans="1:3" x14ac:dyDescent="0.2">
      <c r="A1646" t="s">
        <v>6149</v>
      </c>
      <c r="B1646" s="1">
        <v>41372</v>
      </c>
      <c r="C1646">
        <v>2.0034999999999998</v>
      </c>
    </row>
    <row r="1647" spans="1:3" x14ac:dyDescent="0.2">
      <c r="A1647" t="s">
        <v>6149</v>
      </c>
      <c r="B1647" s="1">
        <v>41373</v>
      </c>
      <c r="C1647">
        <v>1.9902</v>
      </c>
    </row>
    <row r="1648" spans="1:3" x14ac:dyDescent="0.2">
      <c r="A1648" t="s">
        <v>6149</v>
      </c>
      <c r="B1648" s="1">
        <v>41374</v>
      </c>
      <c r="C1648">
        <v>1.9861</v>
      </c>
    </row>
    <row r="1649" spans="1:3" x14ac:dyDescent="0.2">
      <c r="A1649" t="s">
        <v>6149</v>
      </c>
      <c r="B1649" s="1">
        <v>-620373</v>
      </c>
      <c r="C1649">
        <v>1</v>
      </c>
    </row>
    <row r="1650" spans="1:3" x14ac:dyDescent="0.2">
      <c r="A1650" t="s">
        <v>6149</v>
      </c>
      <c r="B1650" s="1">
        <v>42595</v>
      </c>
      <c r="C1650">
        <v>1</v>
      </c>
    </row>
    <row r="1651" spans="1:3" x14ac:dyDescent="0.2">
      <c r="A1651" t="s">
        <v>6149</v>
      </c>
      <c r="B1651" s="1">
        <v>42596</v>
      </c>
      <c r="C1651">
        <v>1</v>
      </c>
    </row>
    <row r="1652" spans="1:3" x14ac:dyDescent="0.2">
      <c r="A1652" t="s">
        <v>6149</v>
      </c>
      <c r="B1652" s="1">
        <v>42597</v>
      </c>
      <c r="C1652">
        <v>1</v>
      </c>
    </row>
    <row r="1653" spans="1:3" x14ac:dyDescent="0.2">
      <c r="A1653" t="s">
        <v>6149</v>
      </c>
      <c r="B1653" s="1">
        <v>42598</v>
      </c>
      <c r="C1653">
        <v>1</v>
      </c>
    </row>
    <row r="1654" spans="1:3" x14ac:dyDescent="0.2">
      <c r="A1654" t="s">
        <v>6149</v>
      </c>
      <c r="B1654" s="1">
        <v>42599</v>
      </c>
      <c r="C1654">
        <v>1</v>
      </c>
    </row>
    <row r="1655" spans="1:3" x14ac:dyDescent="0.2">
      <c r="A1655" t="s">
        <v>6149</v>
      </c>
      <c r="B1655" s="1">
        <v>42600</v>
      </c>
      <c r="C1655">
        <v>1</v>
      </c>
    </row>
    <row r="1656" spans="1:3" x14ac:dyDescent="0.2">
      <c r="A1656" t="s">
        <v>6149</v>
      </c>
      <c r="B1656" s="1">
        <v>42601</v>
      </c>
      <c r="C1656">
        <v>1</v>
      </c>
    </row>
    <row r="1657" spans="1:3" x14ac:dyDescent="0.2">
      <c r="A1657" t="s">
        <v>6149</v>
      </c>
      <c r="B1657" s="1">
        <v>42602</v>
      </c>
      <c r="C1657">
        <v>1</v>
      </c>
    </row>
    <row r="1658" spans="1:3" x14ac:dyDescent="0.2">
      <c r="A1658" t="s">
        <v>6149</v>
      </c>
      <c r="B1658" s="1">
        <v>42603</v>
      </c>
      <c r="C1658">
        <v>1</v>
      </c>
    </row>
    <row r="1659" spans="1:3" x14ac:dyDescent="0.2">
      <c r="A1659" t="s">
        <v>6149</v>
      </c>
      <c r="B1659" s="1">
        <v>42604</v>
      </c>
      <c r="C1659">
        <v>1</v>
      </c>
    </row>
    <row r="1660" spans="1:3" x14ac:dyDescent="0.2">
      <c r="A1660" t="s">
        <v>6149</v>
      </c>
      <c r="B1660" s="1">
        <v>42605</v>
      </c>
      <c r="C1660">
        <v>1</v>
      </c>
    </row>
    <row r="1661" spans="1:3" x14ac:dyDescent="0.2">
      <c r="A1661" t="s">
        <v>6149</v>
      </c>
      <c r="B1661" s="1">
        <v>42606</v>
      </c>
      <c r="C1661">
        <v>1</v>
      </c>
    </row>
    <row r="1662" spans="1:3" x14ac:dyDescent="0.2">
      <c r="A1662" t="s">
        <v>6149</v>
      </c>
      <c r="B1662" s="1">
        <v>42607</v>
      </c>
      <c r="C1662">
        <v>1</v>
      </c>
    </row>
    <row r="1663" spans="1:3" x14ac:dyDescent="0.2">
      <c r="A1663" t="s">
        <v>6149</v>
      </c>
      <c r="B1663" s="1">
        <v>42608</v>
      </c>
      <c r="C1663">
        <v>1</v>
      </c>
    </row>
    <row r="1664" spans="1:3" x14ac:dyDescent="0.2">
      <c r="A1664" t="s">
        <v>6149</v>
      </c>
      <c r="B1664" s="1">
        <v>42609</v>
      </c>
      <c r="C1664">
        <v>1</v>
      </c>
    </row>
    <row r="1665" spans="1:3" x14ac:dyDescent="0.2">
      <c r="A1665" t="s">
        <v>6149</v>
      </c>
      <c r="B1665" s="1">
        <v>42610</v>
      </c>
      <c r="C1665">
        <v>1</v>
      </c>
    </row>
    <row r="1666" spans="1:3" x14ac:dyDescent="0.2">
      <c r="A1666" t="s">
        <v>6149</v>
      </c>
      <c r="B1666" s="1">
        <v>42611</v>
      </c>
      <c r="C1666">
        <v>1</v>
      </c>
    </row>
    <row r="1667" spans="1:3" x14ac:dyDescent="0.2">
      <c r="A1667" t="s">
        <v>6149</v>
      </c>
      <c r="B1667" s="1">
        <v>42612</v>
      </c>
      <c r="C1667">
        <v>1</v>
      </c>
    </row>
    <row r="1668" spans="1:3" x14ac:dyDescent="0.2">
      <c r="A1668" t="s">
        <v>6149</v>
      </c>
      <c r="B1668" s="1">
        <v>42613</v>
      </c>
      <c r="C1668">
        <v>1</v>
      </c>
    </row>
    <row r="1669" spans="1:3" x14ac:dyDescent="0.2">
      <c r="A1669" t="s">
        <v>6149</v>
      </c>
      <c r="B1669" s="1">
        <v>42614</v>
      </c>
      <c r="C1669">
        <v>1</v>
      </c>
    </row>
    <row r="1670" spans="1:3" x14ac:dyDescent="0.2">
      <c r="A1670" t="s">
        <v>6149</v>
      </c>
      <c r="B1670" s="1">
        <v>42615</v>
      </c>
      <c r="C1670">
        <v>1</v>
      </c>
    </row>
    <row r="1671" spans="1:3" x14ac:dyDescent="0.2">
      <c r="A1671" t="s">
        <v>6149</v>
      </c>
      <c r="B1671" s="1">
        <v>42616</v>
      </c>
      <c r="C1671">
        <v>1</v>
      </c>
    </row>
    <row r="1672" spans="1:3" x14ac:dyDescent="0.2">
      <c r="A1672" t="s">
        <v>6149</v>
      </c>
      <c r="B1672" s="1">
        <v>42617</v>
      </c>
      <c r="C1672">
        <v>1</v>
      </c>
    </row>
    <row r="1673" spans="1:3" x14ac:dyDescent="0.2">
      <c r="A1673" t="s">
        <v>6149</v>
      </c>
      <c r="B1673" s="1">
        <v>42618</v>
      </c>
      <c r="C1673">
        <v>1</v>
      </c>
    </row>
    <row r="1674" spans="1:3" x14ac:dyDescent="0.2">
      <c r="A1674" t="s">
        <v>6149</v>
      </c>
      <c r="B1674" s="1">
        <v>42619</v>
      </c>
      <c r="C1674">
        <v>1</v>
      </c>
    </row>
    <row r="1675" spans="1:3" x14ac:dyDescent="0.2">
      <c r="A1675" t="s">
        <v>6149</v>
      </c>
      <c r="B1675" s="1">
        <v>42620</v>
      </c>
      <c r="C1675">
        <v>1</v>
      </c>
    </row>
    <row r="1676" spans="1:3" x14ac:dyDescent="0.2">
      <c r="A1676" t="s">
        <v>6149</v>
      </c>
      <c r="B1676" s="1">
        <v>42621</v>
      </c>
      <c r="C1676">
        <v>1</v>
      </c>
    </row>
    <row r="1677" spans="1:3" x14ac:dyDescent="0.2">
      <c r="A1677" t="s">
        <v>6149</v>
      </c>
      <c r="B1677" s="1">
        <v>42622</v>
      </c>
      <c r="C1677">
        <v>1</v>
      </c>
    </row>
    <row r="1678" spans="1:3" x14ac:dyDescent="0.2">
      <c r="A1678" t="s">
        <v>6149</v>
      </c>
      <c r="B1678" s="1">
        <v>42623</v>
      </c>
      <c r="C1678">
        <v>1</v>
      </c>
    </row>
    <row r="1679" spans="1:3" x14ac:dyDescent="0.2">
      <c r="A1679" t="s">
        <v>6149</v>
      </c>
      <c r="B1679" s="1">
        <v>42624</v>
      </c>
      <c r="C1679">
        <v>1</v>
      </c>
    </row>
    <row r="1680" spans="1:3" x14ac:dyDescent="0.2">
      <c r="A1680" t="s">
        <v>6149</v>
      </c>
      <c r="B1680" s="1">
        <v>42625</v>
      </c>
      <c r="C1680">
        <v>1</v>
      </c>
    </row>
    <row r="1681" spans="1:3" x14ac:dyDescent="0.2">
      <c r="A1681" t="s">
        <v>6149</v>
      </c>
      <c r="B1681" s="1">
        <v>42626</v>
      </c>
      <c r="C1681">
        <v>1</v>
      </c>
    </row>
    <row r="1682" spans="1:3" x14ac:dyDescent="0.2">
      <c r="A1682" t="s">
        <v>6149</v>
      </c>
      <c r="B1682" s="1">
        <v>42627</v>
      </c>
      <c r="C1682">
        <v>1</v>
      </c>
    </row>
    <row r="1683" spans="1:3" x14ac:dyDescent="0.2">
      <c r="A1683" t="s">
        <v>6149</v>
      </c>
      <c r="B1683" s="1">
        <v>42628</v>
      </c>
      <c r="C1683">
        <v>1</v>
      </c>
    </row>
    <row r="1684" spans="1:3" x14ac:dyDescent="0.2">
      <c r="A1684" t="s">
        <v>6149</v>
      </c>
      <c r="B1684" s="1">
        <v>42629</v>
      </c>
      <c r="C1684">
        <v>1</v>
      </c>
    </row>
    <row r="1685" spans="1:3" x14ac:dyDescent="0.2">
      <c r="A1685" t="s">
        <v>6149</v>
      </c>
      <c r="B1685" s="1">
        <v>42630</v>
      </c>
      <c r="C1685">
        <v>1</v>
      </c>
    </row>
    <row r="1686" spans="1:3" x14ac:dyDescent="0.2">
      <c r="A1686" t="s">
        <v>6149</v>
      </c>
      <c r="B1686" s="1">
        <v>42631</v>
      </c>
      <c r="C1686">
        <v>1</v>
      </c>
    </row>
    <row r="1687" spans="1:3" x14ac:dyDescent="0.2">
      <c r="A1687" t="s">
        <v>6149</v>
      </c>
      <c r="B1687" s="1">
        <v>42632</v>
      </c>
      <c r="C1687">
        <v>1</v>
      </c>
    </row>
    <row r="1688" spans="1:3" x14ac:dyDescent="0.2">
      <c r="A1688" t="s">
        <v>6149</v>
      </c>
      <c r="B1688" s="1">
        <v>42633</v>
      </c>
      <c r="C1688">
        <v>1</v>
      </c>
    </row>
    <row r="1689" spans="1:3" x14ac:dyDescent="0.2">
      <c r="A1689" t="s">
        <v>6149</v>
      </c>
      <c r="B1689" s="1">
        <v>42634</v>
      </c>
      <c r="C1689">
        <v>1</v>
      </c>
    </row>
    <row r="1690" spans="1:3" x14ac:dyDescent="0.2">
      <c r="A1690" t="s">
        <v>6149</v>
      </c>
      <c r="B1690" s="1">
        <v>42635</v>
      </c>
      <c r="C1690">
        <v>1</v>
      </c>
    </row>
    <row r="1691" spans="1:3" x14ac:dyDescent="0.2">
      <c r="A1691" t="s">
        <v>6149</v>
      </c>
      <c r="B1691" s="1">
        <v>42636</v>
      </c>
      <c r="C1691">
        <v>1</v>
      </c>
    </row>
    <row r="1692" spans="1:3" x14ac:dyDescent="0.2">
      <c r="A1692" t="s">
        <v>6149</v>
      </c>
      <c r="B1692" s="1">
        <v>42637</v>
      </c>
      <c r="C1692">
        <v>1</v>
      </c>
    </row>
    <row r="1693" spans="1:3" x14ac:dyDescent="0.2">
      <c r="A1693" t="s">
        <v>6149</v>
      </c>
      <c r="B1693" s="1">
        <v>42638</v>
      </c>
      <c r="C1693">
        <v>1</v>
      </c>
    </row>
    <row r="1694" spans="1:3" x14ac:dyDescent="0.2">
      <c r="A1694" t="s">
        <v>6149</v>
      </c>
      <c r="B1694" s="1">
        <v>42639</v>
      </c>
      <c r="C1694">
        <v>1</v>
      </c>
    </row>
    <row r="1695" spans="1:3" x14ac:dyDescent="0.2">
      <c r="A1695" t="s">
        <v>6149</v>
      </c>
      <c r="B1695" s="1">
        <v>42640</v>
      </c>
      <c r="C1695">
        <v>1</v>
      </c>
    </row>
    <row r="1696" spans="1:3" x14ac:dyDescent="0.2">
      <c r="A1696" t="s">
        <v>6149</v>
      </c>
      <c r="B1696" s="1">
        <v>42641</v>
      </c>
      <c r="C1696">
        <v>1</v>
      </c>
    </row>
    <row r="1697" spans="1:3" x14ac:dyDescent="0.2">
      <c r="A1697" t="s">
        <v>6149</v>
      </c>
      <c r="B1697" s="1">
        <v>42642</v>
      </c>
      <c r="C1697">
        <v>1</v>
      </c>
    </row>
    <row r="1698" spans="1:3" x14ac:dyDescent="0.2">
      <c r="A1698" t="s">
        <v>6149</v>
      </c>
      <c r="B1698" s="1">
        <v>42643</v>
      </c>
      <c r="C1698">
        <v>1</v>
      </c>
    </row>
    <row r="1699" spans="1:3" x14ac:dyDescent="0.2">
      <c r="A1699" t="s">
        <v>6149</v>
      </c>
      <c r="B1699" s="1">
        <v>42644</v>
      </c>
      <c r="C1699">
        <v>1</v>
      </c>
    </row>
    <row r="1700" spans="1:3" x14ac:dyDescent="0.2">
      <c r="A1700" t="s">
        <v>6149</v>
      </c>
      <c r="B1700" s="1">
        <v>42645</v>
      </c>
      <c r="C1700">
        <v>1</v>
      </c>
    </row>
    <row r="1701" spans="1:3" x14ac:dyDescent="0.2">
      <c r="A1701" t="s">
        <v>6149</v>
      </c>
      <c r="B1701" s="1">
        <v>42646</v>
      </c>
      <c r="C1701">
        <v>1</v>
      </c>
    </row>
    <row r="1702" spans="1:3" x14ac:dyDescent="0.2">
      <c r="A1702" t="s">
        <v>6149</v>
      </c>
      <c r="B1702" s="1">
        <v>42647</v>
      </c>
      <c r="C1702">
        <v>1</v>
      </c>
    </row>
    <row r="1703" spans="1:3" x14ac:dyDescent="0.2">
      <c r="A1703" t="s">
        <v>6149</v>
      </c>
      <c r="B1703" s="1">
        <v>42648</v>
      </c>
      <c r="C1703">
        <v>1</v>
      </c>
    </row>
    <row r="1704" spans="1:3" x14ac:dyDescent="0.2">
      <c r="A1704" t="s">
        <v>6149</v>
      </c>
      <c r="B1704" s="1">
        <v>42649</v>
      </c>
      <c r="C1704">
        <v>1</v>
      </c>
    </row>
    <row r="1705" spans="1:3" x14ac:dyDescent="0.2">
      <c r="A1705" t="s">
        <v>6149</v>
      </c>
      <c r="B1705" s="1">
        <v>42650</v>
      </c>
      <c r="C1705">
        <v>1</v>
      </c>
    </row>
    <row r="1706" spans="1:3" x14ac:dyDescent="0.2">
      <c r="A1706" t="s">
        <v>6149</v>
      </c>
      <c r="B1706" s="1">
        <v>42651</v>
      </c>
      <c r="C1706">
        <v>1</v>
      </c>
    </row>
    <row r="1707" spans="1:3" x14ac:dyDescent="0.2">
      <c r="A1707" t="s">
        <v>6149</v>
      </c>
      <c r="B1707" s="1">
        <v>42652</v>
      </c>
      <c r="C1707">
        <v>1</v>
      </c>
    </row>
    <row r="1708" spans="1:3" x14ac:dyDescent="0.2">
      <c r="A1708" t="s">
        <v>6149</v>
      </c>
      <c r="B1708" s="1">
        <v>42653</v>
      </c>
      <c r="C1708">
        <v>1</v>
      </c>
    </row>
    <row r="1709" spans="1:3" x14ac:dyDescent="0.2">
      <c r="A1709" t="s">
        <v>6149</v>
      </c>
      <c r="B1709" s="1">
        <v>42654</v>
      </c>
      <c r="C1709">
        <v>1</v>
      </c>
    </row>
    <row r="1710" spans="1:3" x14ac:dyDescent="0.2">
      <c r="A1710" t="s">
        <v>6149</v>
      </c>
      <c r="B1710" s="1">
        <v>42655</v>
      </c>
      <c r="C1710">
        <v>1</v>
      </c>
    </row>
    <row r="1711" spans="1:3" x14ac:dyDescent="0.2">
      <c r="A1711" t="s">
        <v>6149</v>
      </c>
      <c r="B1711" s="1">
        <v>42656</v>
      </c>
      <c r="C1711">
        <v>1</v>
      </c>
    </row>
    <row r="1712" spans="1:3" x14ac:dyDescent="0.2">
      <c r="A1712" t="s">
        <v>6149</v>
      </c>
      <c r="B1712" s="1">
        <v>42657</v>
      </c>
      <c r="C1712">
        <v>1</v>
      </c>
    </row>
    <row r="1713" spans="1:3" x14ac:dyDescent="0.2">
      <c r="A1713" t="s">
        <v>6149</v>
      </c>
      <c r="B1713" s="1">
        <v>42658</v>
      </c>
      <c r="C1713">
        <v>1</v>
      </c>
    </row>
    <row r="1714" spans="1:3" x14ac:dyDescent="0.2">
      <c r="A1714" t="s">
        <v>6149</v>
      </c>
      <c r="B1714" s="1">
        <v>42659</v>
      </c>
      <c r="C1714">
        <v>1</v>
      </c>
    </row>
    <row r="1715" spans="1:3" x14ac:dyDescent="0.2">
      <c r="A1715" t="s">
        <v>6149</v>
      </c>
      <c r="B1715" s="1">
        <v>42660</v>
      </c>
      <c r="C1715">
        <v>1</v>
      </c>
    </row>
    <row r="1716" spans="1:3" x14ac:dyDescent="0.2">
      <c r="A1716" t="s">
        <v>6149</v>
      </c>
      <c r="B1716" s="1">
        <v>42661</v>
      </c>
      <c r="C1716">
        <v>1</v>
      </c>
    </row>
    <row r="1717" spans="1:3" x14ac:dyDescent="0.2">
      <c r="A1717" t="s">
        <v>6149</v>
      </c>
      <c r="B1717" s="1">
        <v>42662</v>
      </c>
      <c r="C1717">
        <v>1</v>
      </c>
    </row>
    <row r="1718" spans="1:3" x14ac:dyDescent="0.2">
      <c r="A1718" t="s">
        <v>6149</v>
      </c>
      <c r="B1718" s="1">
        <v>42663</v>
      </c>
      <c r="C1718">
        <v>1</v>
      </c>
    </row>
    <row r="1719" spans="1:3" x14ac:dyDescent="0.2">
      <c r="A1719" t="s">
        <v>6149</v>
      </c>
      <c r="B1719" s="1">
        <v>42664</v>
      </c>
      <c r="C1719">
        <v>1</v>
      </c>
    </row>
    <row r="1720" spans="1:3" x14ac:dyDescent="0.2">
      <c r="A1720" t="s">
        <v>6149</v>
      </c>
      <c r="B1720" s="1">
        <v>42665</v>
      </c>
      <c r="C1720">
        <v>1</v>
      </c>
    </row>
    <row r="1721" spans="1:3" x14ac:dyDescent="0.2">
      <c r="A1721" t="s">
        <v>6149</v>
      </c>
      <c r="B1721" s="1">
        <v>42666</v>
      </c>
      <c r="C1721">
        <v>1</v>
      </c>
    </row>
    <row r="1722" spans="1:3" x14ac:dyDescent="0.2">
      <c r="A1722" t="s">
        <v>6149</v>
      </c>
      <c r="B1722" s="1">
        <v>42667</v>
      </c>
      <c r="C1722">
        <v>1</v>
      </c>
    </row>
    <row r="1723" spans="1:3" x14ac:dyDescent="0.2">
      <c r="A1723" t="s">
        <v>6149</v>
      </c>
      <c r="B1723" s="1">
        <v>42668</v>
      </c>
      <c r="C1723">
        <v>1</v>
      </c>
    </row>
    <row r="1724" spans="1:3" x14ac:dyDescent="0.2">
      <c r="A1724" t="s">
        <v>6149</v>
      </c>
      <c r="B1724" s="1">
        <v>42669</v>
      </c>
      <c r="C1724">
        <v>1</v>
      </c>
    </row>
    <row r="1725" spans="1:3" x14ac:dyDescent="0.2">
      <c r="A1725" t="s">
        <v>6149</v>
      </c>
      <c r="B1725" s="1">
        <v>42670</v>
      </c>
      <c r="C1725">
        <v>1</v>
      </c>
    </row>
    <row r="1726" spans="1:3" x14ac:dyDescent="0.2">
      <c r="A1726" t="s">
        <v>6149</v>
      </c>
      <c r="B1726" s="1">
        <v>42671</v>
      </c>
      <c r="C1726">
        <v>1</v>
      </c>
    </row>
    <row r="1727" spans="1:3" x14ac:dyDescent="0.2">
      <c r="A1727" t="s">
        <v>6149</v>
      </c>
      <c r="B1727" s="1">
        <v>42672</v>
      </c>
      <c r="C1727">
        <v>1</v>
      </c>
    </row>
    <row r="1728" spans="1:3" x14ac:dyDescent="0.2">
      <c r="A1728" t="s">
        <v>6149</v>
      </c>
      <c r="B1728" s="1">
        <v>42673</v>
      </c>
      <c r="C1728">
        <v>1</v>
      </c>
    </row>
    <row r="1729" spans="1:3" x14ac:dyDescent="0.2">
      <c r="A1729" t="s">
        <v>6149</v>
      </c>
      <c r="B1729" s="1">
        <v>42674</v>
      </c>
      <c r="C1729">
        <v>1</v>
      </c>
    </row>
    <row r="1730" spans="1:3" x14ac:dyDescent="0.2">
      <c r="A1730" t="s">
        <v>6149</v>
      </c>
      <c r="B1730" s="1">
        <v>42675</v>
      </c>
      <c r="C1730">
        <v>1</v>
      </c>
    </row>
    <row r="1731" spans="1:3" x14ac:dyDescent="0.2">
      <c r="A1731" t="s">
        <v>6149</v>
      </c>
      <c r="B1731" s="1">
        <v>42676</v>
      </c>
      <c r="C1731">
        <v>1</v>
      </c>
    </row>
    <row r="1732" spans="1:3" x14ac:dyDescent="0.2">
      <c r="A1732" t="s">
        <v>6149</v>
      </c>
      <c r="B1732" s="1">
        <v>42677</v>
      </c>
      <c r="C1732">
        <v>1</v>
      </c>
    </row>
    <row r="1733" spans="1:3" x14ac:dyDescent="0.2">
      <c r="A1733" t="s">
        <v>6149</v>
      </c>
      <c r="B1733" s="1">
        <v>42678</v>
      </c>
      <c r="C1733">
        <v>1</v>
      </c>
    </row>
    <row r="1734" spans="1:3" x14ac:dyDescent="0.2">
      <c r="A1734" t="s">
        <v>6149</v>
      </c>
      <c r="B1734" s="1">
        <v>42679</v>
      </c>
      <c r="C1734">
        <v>1</v>
      </c>
    </row>
    <row r="1735" spans="1:3" x14ac:dyDescent="0.2">
      <c r="A1735" t="s">
        <v>6149</v>
      </c>
      <c r="B1735" s="1">
        <v>42680</v>
      </c>
      <c r="C1735">
        <v>1</v>
      </c>
    </row>
    <row r="1736" spans="1:3" x14ac:dyDescent="0.2">
      <c r="A1736" t="s">
        <v>6149</v>
      </c>
      <c r="B1736" s="1">
        <v>42681</v>
      </c>
      <c r="C1736">
        <v>1</v>
      </c>
    </row>
    <row r="1737" spans="1:3" x14ac:dyDescent="0.2">
      <c r="A1737" t="s">
        <v>6149</v>
      </c>
      <c r="B1737" s="1">
        <v>42682</v>
      </c>
      <c r="C1737">
        <v>1</v>
      </c>
    </row>
    <row r="1738" spans="1:3" x14ac:dyDescent="0.2">
      <c r="A1738" t="s">
        <v>6149</v>
      </c>
      <c r="B1738" s="1">
        <v>42683</v>
      </c>
      <c r="C1738">
        <v>1</v>
      </c>
    </row>
    <row r="1739" spans="1:3" x14ac:dyDescent="0.2">
      <c r="A1739" t="s">
        <v>6149</v>
      </c>
      <c r="B1739" s="1">
        <v>42684</v>
      </c>
      <c r="C1739">
        <v>1</v>
      </c>
    </row>
    <row r="1740" spans="1:3" x14ac:dyDescent="0.2">
      <c r="A1740" t="s">
        <v>6149</v>
      </c>
      <c r="B1740" s="1">
        <v>42685</v>
      </c>
      <c r="C1740">
        <v>1</v>
      </c>
    </row>
    <row r="1741" spans="1:3" x14ac:dyDescent="0.2">
      <c r="A1741" t="s">
        <v>6149</v>
      </c>
      <c r="B1741" s="1">
        <v>42686</v>
      </c>
      <c r="C1741">
        <v>1</v>
      </c>
    </row>
    <row r="1742" spans="1:3" x14ac:dyDescent="0.2">
      <c r="A1742" t="s">
        <v>6149</v>
      </c>
      <c r="B1742" s="1">
        <v>42687</v>
      </c>
      <c r="C1742">
        <v>1</v>
      </c>
    </row>
    <row r="1743" spans="1:3" x14ac:dyDescent="0.2">
      <c r="A1743" t="s">
        <v>6149</v>
      </c>
      <c r="B1743" s="1">
        <v>42688</v>
      </c>
      <c r="C1743">
        <v>1</v>
      </c>
    </row>
    <row r="1744" spans="1:3" x14ac:dyDescent="0.2">
      <c r="A1744" t="s">
        <v>6149</v>
      </c>
      <c r="B1744" s="1">
        <v>42689</v>
      </c>
      <c r="C1744">
        <v>1</v>
      </c>
    </row>
    <row r="1745" spans="1:3" x14ac:dyDescent="0.2">
      <c r="A1745" t="s">
        <v>6149</v>
      </c>
      <c r="B1745" s="1">
        <v>42690</v>
      </c>
      <c r="C1745">
        <v>1</v>
      </c>
    </row>
    <row r="1746" spans="1:3" x14ac:dyDescent="0.2">
      <c r="A1746" t="s">
        <v>6149</v>
      </c>
      <c r="B1746" s="1">
        <v>42691</v>
      </c>
      <c r="C1746">
        <v>1</v>
      </c>
    </row>
    <row r="1747" spans="1:3" x14ac:dyDescent="0.2">
      <c r="A1747" t="s">
        <v>6149</v>
      </c>
      <c r="B1747" s="1">
        <v>42692</v>
      </c>
      <c r="C1747">
        <v>1</v>
      </c>
    </row>
    <row r="1748" spans="1:3" x14ac:dyDescent="0.2">
      <c r="A1748" t="s">
        <v>6149</v>
      </c>
      <c r="B1748" s="1">
        <v>42693</v>
      </c>
      <c r="C1748">
        <v>1</v>
      </c>
    </row>
    <row r="1749" spans="1:3" x14ac:dyDescent="0.2">
      <c r="A1749" t="s">
        <v>6149</v>
      </c>
      <c r="B1749" s="1">
        <v>42694</v>
      </c>
      <c r="C1749">
        <v>1</v>
      </c>
    </row>
    <row r="1750" spans="1:3" x14ac:dyDescent="0.2">
      <c r="A1750" t="s">
        <v>6149</v>
      </c>
      <c r="B1750" s="1">
        <v>42695</v>
      </c>
      <c r="C1750">
        <v>1</v>
      </c>
    </row>
    <row r="1751" spans="1:3" x14ac:dyDescent="0.2">
      <c r="A1751" t="s">
        <v>6149</v>
      </c>
      <c r="B1751" s="1">
        <v>42696</v>
      </c>
      <c r="C1751">
        <v>1</v>
      </c>
    </row>
    <row r="1752" spans="1:3" x14ac:dyDescent="0.2">
      <c r="A1752" t="s">
        <v>6149</v>
      </c>
      <c r="B1752" s="1">
        <v>42697</v>
      </c>
      <c r="C1752">
        <v>1</v>
      </c>
    </row>
    <row r="1753" spans="1:3" x14ac:dyDescent="0.2">
      <c r="A1753" t="s">
        <v>6149</v>
      </c>
      <c r="B1753" s="1">
        <v>42698</v>
      </c>
      <c r="C1753">
        <v>1</v>
      </c>
    </row>
    <row r="1754" spans="1:3" x14ac:dyDescent="0.2">
      <c r="A1754" t="s">
        <v>6149</v>
      </c>
      <c r="B1754" s="1">
        <v>42699</v>
      </c>
      <c r="C1754">
        <v>1</v>
      </c>
    </row>
    <row r="1755" spans="1:3" x14ac:dyDescent="0.2">
      <c r="A1755" t="s">
        <v>6149</v>
      </c>
      <c r="B1755" s="1">
        <v>42700</v>
      </c>
      <c r="C1755">
        <v>1</v>
      </c>
    </row>
    <row r="1756" spans="1:3" x14ac:dyDescent="0.2">
      <c r="A1756" t="s">
        <v>6149</v>
      </c>
      <c r="B1756" s="1">
        <v>42701</v>
      </c>
      <c r="C1756">
        <v>1</v>
      </c>
    </row>
    <row r="1757" spans="1:3" x14ac:dyDescent="0.2">
      <c r="A1757" t="s">
        <v>6149</v>
      </c>
      <c r="B1757" s="1">
        <v>42702</v>
      </c>
      <c r="C1757">
        <v>1</v>
      </c>
    </row>
    <row r="1758" spans="1:3" x14ac:dyDescent="0.2">
      <c r="A1758" t="s">
        <v>6149</v>
      </c>
      <c r="B1758" s="1">
        <v>42703</v>
      </c>
      <c r="C1758">
        <v>1</v>
      </c>
    </row>
    <row r="1759" spans="1:3" x14ac:dyDescent="0.2">
      <c r="A1759" t="s">
        <v>6149</v>
      </c>
      <c r="B1759" s="1">
        <v>42704</v>
      </c>
      <c r="C1759">
        <v>1</v>
      </c>
    </row>
    <row r="1760" spans="1:3" x14ac:dyDescent="0.2">
      <c r="A1760" t="s">
        <v>6149</v>
      </c>
      <c r="B1760" s="1">
        <v>42705</v>
      </c>
      <c r="C1760">
        <v>1</v>
      </c>
    </row>
    <row r="1761" spans="1:3" x14ac:dyDescent="0.2">
      <c r="A1761" t="s">
        <v>6149</v>
      </c>
      <c r="B1761" s="1">
        <v>42706</v>
      </c>
      <c r="C1761">
        <v>1</v>
      </c>
    </row>
    <row r="1762" spans="1:3" x14ac:dyDescent="0.2">
      <c r="A1762" t="s">
        <v>6149</v>
      </c>
      <c r="B1762" s="1">
        <v>42707</v>
      </c>
      <c r="C1762">
        <v>1</v>
      </c>
    </row>
    <row r="1763" spans="1:3" x14ac:dyDescent="0.2">
      <c r="A1763" t="s">
        <v>6149</v>
      </c>
      <c r="B1763" s="1">
        <v>42708</v>
      </c>
      <c r="C1763">
        <v>1</v>
      </c>
    </row>
    <row r="1764" spans="1:3" x14ac:dyDescent="0.2">
      <c r="A1764" t="s">
        <v>6149</v>
      </c>
      <c r="B1764" s="1">
        <v>42709</v>
      </c>
      <c r="C1764">
        <v>1</v>
      </c>
    </row>
    <row r="1765" spans="1:3" x14ac:dyDescent="0.2">
      <c r="A1765" t="s">
        <v>6149</v>
      </c>
      <c r="B1765" s="1">
        <v>42710</v>
      </c>
      <c r="C1765">
        <v>1</v>
      </c>
    </row>
    <row r="1766" spans="1:3" x14ac:dyDescent="0.2">
      <c r="A1766" t="s">
        <v>6149</v>
      </c>
      <c r="B1766" s="1">
        <v>42711</v>
      </c>
      <c r="C1766">
        <v>1</v>
      </c>
    </row>
    <row r="1767" spans="1:3" x14ac:dyDescent="0.2">
      <c r="A1767" t="s">
        <v>6149</v>
      </c>
      <c r="B1767" s="1">
        <v>42712</v>
      </c>
      <c r="C1767">
        <v>1</v>
      </c>
    </row>
    <row r="1768" spans="1:3" x14ac:dyDescent="0.2">
      <c r="A1768" t="s">
        <v>6149</v>
      </c>
      <c r="B1768" s="1">
        <v>42713</v>
      </c>
      <c r="C1768">
        <v>1</v>
      </c>
    </row>
    <row r="1769" spans="1:3" x14ac:dyDescent="0.2">
      <c r="A1769" t="s">
        <v>6149</v>
      </c>
      <c r="B1769" s="1">
        <v>42714</v>
      </c>
      <c r="C1769">
        <v>1</v>
      </c>
    </row>
    <row r="1770" spans="1:3" x14ac:dyDescent="0.2">
      <c r="A1770" t="s">
        <v>6149</v>
      </c>
      <c r="B1770" s="1">
        <v>42715</v>
      </c>
      <c r="C1770">
        <v>1</v>
      </c>
    </row>
    <row r="1771" spans="1:3" x14ac:dyDescent="0.2">
      <c r="A1771" t="s">
        <v>6149</v>
      </c>
      <c r="B1771" s="1">
        <v>42716</v>
      </c>
      <c r="C1771">
        <v>1</v>
      </c>
    </row>
    <row r="1772" spans="1:3" x14ac:dyDescent="0.2">
      <c r="A1772" t="s">
        <v>6149</v>
      </c>
      <c r="B1772" s="1">
        <v>42717</v>
      </c>
      <c r="C1772">
        <v>1</v>
      </c>
    </row>
    <row r="1773" spans="1:3" x14ac:dyDescent="0.2">
      <c r="A1773" t="s">
        <v>6149</v>
      </c>
      <c r="B1773" s="1">
        <v>42718</v>
      </c>
      <c r="C1773">
        <v>1</v>
      </c>
    </row>
    <row r="1774" spans="1:3" x14ac:dyDescent="0.2">
      <c r="A1774" t="s">
        <v>6149</v>
      </c>
      <c r="B1774" s="1">
        <v>42719</v>
      </c>
      <c r="C1774">
        <v>1</v>
      </c>
    </row>
    <row r="1775" spans="1:3" x14ac:dyDescent="0.2">
      <c r="A1775" t="s">
        <v>6149</v>
      </c>
      <c r="B1775" s="1">
        <v>42720</v>
      </c>
      <c r="C1775">
        <v>1</v>
      </c>
    </row>
    <row r="1776" spans="1:3" x14ac:dyDescent="0.2">
      <c r="A1776" t="s">
        <v>6149</v>
      </c>
      <c r="B1776" s="1">
        <v>42721</v>
      </c>
      <c r="C1776">
        <v>1</v>
      </c>
    </row>
    <row r="1777" spans="1:3" x14ac:dyDescent="0.2">
      <c r="A1777" t="s">
        <v>6149</v>
      </c>
      <c r="B1777" s="1">
        <v>42722</v>
      </c>
      <c r="C1777">
        <v>1</v>
      </c>
    </row>
    <row r="1778" spans="1:3" x14ac:dyDescent="0.2">
      <c r="A1778" t="s">
        <v>6149</v>
      </c>
      <c r="B1778" s="1">
        <v>42723</v>
      </c>
      <c r="C1778">
        <v>1</v>
      </c>
    </row>
    <row r="1779" spans="1:3" x14ac:dyDescent="0.2">
      <c r="A1779" t="s">
        <v>6149</v>
      </c>
      <c r="B1779" s="1">
        <v>42724</v>
      </c>
      <c r="C1779">
        <v>1</v>
      </c>
    </row>
    <row r="1780" spans="1:3" x14ac:dyDescent="0.2">
      <c r="A1780" t="s">
        <v>6149</v>
      </c>
      <c r="B1780" s="1">
        <v>42725</v>
      </c>
      <c r="C1780">
        <v>1</v>
      </c>
    </row>
    <row r="1781" spans="1:3" x14ac:dyDescent="0.2">
      <c r="A1781" t="s">
        <v>6149</v>
      </c>
      <c r="B1781" s="1">
        <v>42726</v>
      </c>
      <c r="C1781">
        <v>1</v>
      </c>
    </row>
    <row r="1782" spans="1:3" x14ac:dyDescent="0.2">
      <c r="A1782" t="s">
        <v>6149</v>
      </c>
      <c r="B1782" s="1">
        <v>42727</v>
      </c>
      <c r="C1782">
        <v>1</v>
      </c>
    </row>
    <row r="1783" spans="1:3" x14ac:dyDescent="0.2">
      <c r="A1783" t="s">
        <v>6149</v>
      </c>
      <c r="B1783" s="1">
        <v>42728</v>
      </c>
      <c r="C1783">
        <v>1</v>
      </c>
    </row>
    <row r="1784" spans="1:3" x14ac:dyDescent="0.2">
      <c r="A1784" t="s">
        <v>6149</v>
      </c>
      <c r="B1784" s="1">
        <v>42729</v>
      </c>
      <c r="C1784">
        <v>1</v>
      </c>
    </row>
    <row r="1785" spans="1:3" x14ac:dyDescent="0.2">
      <c r="A1785" t="s">
        <v>6149</v>
      </c>
      <c r="B1785" s="1">
        <v>42730</v>
      </c>
      <c r="C1785">
        <v>1</v>
      </c>
    </row>
    <row r="1786" spans="1:3" x14ac:dyDescent="0.2">
      <c r="A1786" t="s">
        <v>6149</v>
      </c>
      <c r="B1786" s="1">
        <v>42731</v>
      </c>
      <c r="C1786">
        <v>1</v>
      </c>
    </row>
    <row r="1787" spans="1:3" x14ac:dyDescent="0.2">
      <c r="A1787" t="s">
        <v>6149</v>
      </c>
      <c r="B1787" s="1">
        <v>42732</v>
      </c>
      <c r="C1787">
        <v>1</v>
      </c>
    </row>
    <row r="1788" spans="1:3" x14ac:dyDescent="0.2">
      <c r="A1788" t="s">
        <v>6149</v>
      </c>
      <c r="B1788" s="1">
        <v>42733</v>
      </c>
      <c r="C1788">
        <v>1</v>
      </c>
    </row>
    <row r="1789" spans="1:3" x14ac:dyDescent="0.2">
      <c r="A1789" t="s">
        <v>6149</v>
      </c>
      <c r="B1789" s="1">
        <v>42734</v>
      </c>
      <c r="C1789">
        <v>1</v>
      </c>
    </row>
    <row r="1790" spans="1:3" x14ac:dyDescent="0.2">
      <c r="A1790" t="s">
        <v>6149</v>
      </c>
      <c r="B1790" s="1">
        <v>42735</v>
      </c>
      <c r="C1790">
        <v>1</v>
      </c>
    </row>
    <row r="1791" spans="1:3" x14ac:dyDescent="0.2">
      <c r="A1791" t="s">
        <v>6149</v>
      </c>
      <c r="B1791" s="1">
        <v>42736</v>
      </c>
      <c r="C1791">
        <v>1</v>
      </c>
    </row>
    <row r="1792" spans="1:3" x14ac:dyDescent="0.2">
      <c r="A1792" t="s">
        <v>6149</v>
      </c>
      <c r="B1792" s="1">
        <v>42737</v>
      </c>
      <c r="C1792">
        <v>1</v>
      </c>
    </row>
    <row r="1793" spans="1:3" x14ac:dyDescent="0.2">
      <c r="A1793" t="s">
        <v>6149</v>
      </c>
      <c r="B1793" s="1">
        <v>42738</v>
      </c>
      <c r="C1793">
        <v>1</v>
      </c>
    </row>
    <row r="1794" spans="1:3" x14ac:dyDescent="0.2">
      <c r="A1794" t="s">
        <v>6149</v>
      </c>
      <c r="B1794" s="1">
        <v>42739</v>
      </c>
      <c r="C1794">
        <v>1</v>
      </c>
    </row>
    <row r="1795" spans="1:3" x14ac:dyDescent="0.2">
      <c r="A1795" t="s">
        <v>6149</v>
      </c>
      <c r="B1795" s="1">
        <v>42740</v>
      </c>
      <c r="C1795">
        <v>1</v>
      </c>
    </row>
    <row r="1796" spans="1:3" x14ac:dyDescent="0.2">
      <c r="A1796" t="s">
        <v>6149</v>
      </c>
      <c r="B1796" s="1">
        <v>42741</v>
      </c>
      <c r="C1796">
        <v>1</v>
      </c>
    </row>
    <row r="1797" spans="1:3" x14ac:dyDescent="0.2">
      <c r="A1797" t="s">
        <v>6149</v>
      </c>
      <c r="B1797" s="1">
        <v>42742</v>
      </c>
      <c r="C1797">
        <v>1</v>
      </c>
    </row>
    <row r="1798" spans="1:3" x14ac:dyDescent="0.2">
      <c r="A1798" t="s">
        <v>6149</v>
      </c>
      <c r="B1798" s="1">
        <v>42743</v>
      </c>
      <c r="C1798">
        <v>1</v>
      </c>
    </row>
    <row r="1799" spans="1:3" x14ac:dyDescent="0.2">
      <c r="A1799" t="s">
        <v>6149</v>
      </c>
      <c r="B1799" s="1">
        <v>42744</v>
      </c>
      <c r="C1799">
        <v>1</v>
      </c>
    </row>
    <row r="1800" spans="1:3" x14ac:dyDescent="0.2">
      <c r="A1800" t="s">
        <v>6149</v>
      </c>
      <c r="B1800" s="1">
        <v>42745</v>
      </c>
      <c r="C1800">
        <v>1</v>
      </c>
    </row>
    <row r="1801" spans="1:3" x14ac:dyDescent="0.2">
      <c r="A1801" t="s">
        <v>6149</v>
      </c>
      <c r="B1801" s="1">
        <v>42746</v>
      </c>
      <c r="C1801">
        <v>1</v>
      </c>
    </row>
    <row r="1802" spans="1:3" x14ac:dyDescent="0.2">
      <c r="A1802" t="s">
        <v>6149</v>
      </c>
      <c r="B1802" s="1">
        <v>42747</v>
      </c>
      <c r="C1802">
        <v>1</v>
      </c>
    </row>
    <row r="1803" spans="1:3" x14ac:dyDescent="0.2">
      <c r="A1803" t="s">
        <v>6149</v>
      </c>
      <c r="B1803" s="1">
        <v>42748</v>
      </c>
      <c r="C1803">
        <v>1</v>
      </c>
    </row>
    <row r="1804" spans="1:3" x14ac:dyDescent="0.2">
      <c r="A1804" t="s">
        <v>6149</v>
      </c>
      <c r="B1804" s="1">
        <v>42749</v>
      </c>
      <c r="C1804">
        <v>1</v>
      </c>
    </row>
    <row r="1805" spans="1:3" x14ac:dyDescent="0.2">
      <c r="A1805" t="s">
        <v>6149</v>
      </c>
      <c r="B1805" s="1">
        <v>42750</v>
      </c>
      <c r="C1805">
        <v>1</v>
      </c>
    </row>
    <row r="1806" spans="1:3" x14ac:dyDescent="0.2">
      <c r="A1806" t="s">
        <v>6149</v>
      </c>
      <c r="B1806" s="1">
        <v>42751</v>
      </c>
      <c r="C1806">
        <v>1</v>
      </c>
    </row>
    <row r="1807" spans="1:3" x14ac:dyDescent="0.2">
      <c r="A1807" t="s">
        <v>6149</v>
      </c>
      <c r="B1807" s="1">
        <v>42752</v>
      </c>
      <c r="C1807">
        <v>1</v>
      </c>
    </row>
    <row r="1808" spans="1:3" x14ac:dyDescent="0.2">
      <c r="A1808" t="s">
        <v>6149</v>
      </c>
      <c r="B1808" s="1">
        <v>42753</v>
      </c>
      <c r="C1808">
        <v>1</v>
      </c>
    </row>
    <row r="1809" spans="1:3" x14ac:dyDescent="0.2">
      <c r="A1809" t="s">
        <v>6149</v>
      </c>
      <c r="B1809" s="1">
        <v>42754</v>
      </c>
      <c r="C1809">
        <v>1</v>
      </c>
    </row>
    <row r="1810" spans="1:3" x14ac:dyDescent="0.2">
      <c r="A1810" t="s">
        <v>6149</v>
      </c>
      <c r="B1810" s="1">
        <v>42755</v>
      </c>
      <c r="C1810">
        <v>1</v>
      </c>
    </row>
    <row r="1811" spans="1:3" x14ac:dyDescent="0.2">
      <c r="A1811" t="s">
        <v>6149</v>
      </c>
      <c r="B1811" s="1">
        <v>42756</v>
      </c>
      <c r="C1811">
        <v>1</v>
      </c>
    </row>
    <row r="1812" spans="1:3" x14ac:dyDescent="0.2">
      <c r="A1812" t="s">
        <v>6149</v>
      </c>
      <c r="B1812" s="1">
        <v>42757</v>
      </c>
      <c r="C1812">
        <v>1</v>
      </c>
    </row>
    <row r="1813" spans="1:3" x14ac:dyDescent="0.2">
      <c r="A1813" t="s">
        <v>6149</v>
      </c>
      <c r="B1813" s="1">
        <v>42758</v>
      </c>
      <c r="C1813">
        <v>1</v>
      </c>
    </row>
    <row r="1814" spans="1:3" x14ac:dyDescent="0.2">
      <c r="A1814" t="s">
        <v>6149</v>
      </c>
      <c r="B1814" s="1">
        <v>42759</v>
      </c>
      <c r="C1814">
        <v>1</v>
      </c>
    </row>
    <row r="1815" spans="1:3" x14ac:dyDescent="0.2">
      <c r="A1815" t="s">
        <v>6149</v>
      </c>
      <c r="B1815" s="1">
        <v>42760</v>
      </c>
      <c r="C1815">
        <v>1</v>
      </c>
    </row>
    <row r="1816" spans="1:3" x14ac:dyDescent="0.2">
      <c r="A1816" t="s">
        <v>6149</v>
      </c>
      <c r="B1816" s="1">
        <v>42761</v>
      </c>
      <c r="C1816">
        <v>1</v>
      </c>
    </row>
    <row r="1817" spans="1:3" x14ac:dyDescent="0.2">
      <c r="A1817" t="s">
        <v>6149</v>
      </c>
      <c r="B1817" s="1">
        <v>42762</v>
      </c>
      <c r="C1817">
        <v>1</v>
      </c>
    </row>
    <row r="1818" spans="1:3" x14ac:dyDescent="0.2">
      <c r="A1818" t="s">
        <v>6149</v>
      </c>
      <c r="B1818" s="1">
        <v>42763</v>
      </c>
      <c r="C1818">
        <v>1</v>
      </c>
    </row>
    <row r="1819" spans="1:3" x14ac:dyDescent="0.2">
      <c r="A1819" t="s">
        <v>6149</v>
      </c>
      <c r="B1819" s="1">
        <v>42764</v>
      </c>
      <c r="C1819">
        <v>1</v>
      </c>
    </row>
    <row r="1820" spans="1:3" x14ac:dyDescent="0.2">
      <c r="A1820" t="s">
        <v>6149</v>
      </c>
      <c r="B1820" s="1">
        <v>42765</v>
      </c>
      <c r="C1820">
        <v>1</v>
      </c>
    </row>
    <row r="1821" spans="1:3" x14ac:dyDescent="0.2">
      <c r="A1821" t="s">
        <v>6149</v>
      </c>
      <c r="B1821" s="1">
        <v>42766</v>
      </c>
      <c r="C1821">
        <v>1</v>
      </c>
    </row>
    <row r="1822" spans="1:3" x14ac:dyDescent="0.2">
      <c r="A1822" t="s">
        <v>6149</v>
      </c>
      <c r="B1822" s="1">
        <v>42767</v>
      </c>
      <c r="C1822">
        <v>1</v>
      </c>
    </row>
    <row r="1823" spans="1:3" x14ac:dyDescent="0.2">
      <c r="A1823" t="s">
        <v>6149</v>
      </c>
      <c r="B1823" s="1">
        <v>42768</v>
      </c>
      <c r="C1823">
        <v>1</v>
      </c>
    </row>
    <row r="1824" spans="1:3" x14ac:dyDescent="0.2">
      <c r="A1824" t="s">
        <v>6149</v>
      </c>
      <c r="B1824" s="1">
        <v>42769</v>
      </c>
      <c r="C1824">
        <v>1</v>
      </c>
    </row>
    <row r="1825" spans="1:3" x14ac:dyDescent="0.2">
      <c r="A1825" t="s">
        <v>6149</v>
      </c>
      <c r="B1825" s="1">
        <v>42770</v>
      </c>
      <c r="C1825">
        <v>1</v>
      </c>
    </row>
    <row r="1826" spans="1:3" x14ac:dyDescent="0.2">
      <c r="A1826" t="s">
        <v>6149</v>
      </c>
      <c r="B1826" s="1">
        <v>42771</v>
      </c>
      <c r="C1826">
        <v>1</v>
      </c>
    </row>
    <row r="1827" spans="1:3" x14ac:dyDescent="0.2">
      <c r="A1827" t="s">
        <v>6149</v>
      </c>
      <c r="B1827" s="1">
        <v>42772</v>
      </c>
      <c r="C1827">
        <v>1</v>
      </c>
    </row>
    <row r="1828" spans="1:3" x14ac:dyDescent="0.2">
      <c r="A1828" t="s">
        <v>6149</v>
      </c>
      <c r="B1828" s="1">
        <v>42773</v>
      </c>
      <c r="C1828">
        <v>1</v>
      </c>
    </row>
    <row r="1829" spans="1:3" x14ac:dyDescent="0.2">
      <c r="A1829" t="s">
        <v>6149</v>
      </c>
      <c r="B1829" s="1">
        <v>42774</v>
      </c>
      <c r="C1829">
        <v>1</v>
      </c>
    </row>
    <row r="1830" spans="1:3" x14ac:dyDescent="0.2">
      <c r="A1830" t="s">
        <v>6149</v>
      </c>
      <c r="B1830" s="1">
        <v>42775</v>
      </c>
      <c r="C1830">
        <v>1</v>
      </c>
    </row>
    <row r="1831" spans="1:3" x14ac:dyDescent="0.2">
      <c r="A1831" t="s">
        <v>6149</v>
      </c>
      <c r="B1831" s="1">
        <v>42776</v>
      </c>
      <c r="C1831">
        <v>1</v>
      </c>
    </row>
    <row r="1832" spans="1:3" x14ac:dyDescent="0.2">
      <c r="A1832" t="s">
        <v>6149</v>
      </c>
      <c r="B1832" s="1">
        <v>42777</v>
      </c>
      <c r="C1832">
        <v>1</v>
      </c>
    </row>
    <row r="1833" spans="1:3" x14ac:dyDescent="0.2">
      <c r="A1833" t="s">
        <v>6149</v>
      </c>
      <c r="B1833" s="1">
        <v>42778</v>
      </c>
      <c r="C1833">
        <v>1</v>
      </c>
    </row>
    <row r="1834" spans="1:3" x14ac:dyDescent="0.2">
      <c r="A1834" t="s">
        <v>6149</v>
      </c>
      <c r="B1834" s="1">
        <v>42779</v>
      </c>
      <c r="C1834">
        <v>1</v>
      </c>
    </row>
    <row r="1835" spans="1:3" x14ac:dyDescent="0.2">
      <c r="A1835" t="s">
        <v>6149</v>
      </c>
      <c r="B1835" s="1">
        <v>42780</v>
      </c>
      <c r="C1835">
        <v>1</v>
      </c>
    </row>
    <row r="1836" spans="1:3" x14ac:dyDescent="0.2">
      <c r="A1836" t="s">
        <v>6149</v>
      </c>
      <c r="B1836" s="1">
        <v>42781</v>
      </c>
      <c r="C1836">
        <v>1</v>
      </c>
    </row>
    <row r="1837" spans="1:3" x14ac:dyDescent="0.2">
      <c r="A1837" t="s">
        <v>6149</v>
      </c>
      <c r="B1837" s="1">
        <v>42782</v>
      </c>
      <c r="C1837">
        <v>1</v>
      </c>
    </row>
    <row r="1838" spans="1:3" x14ac:dyDescent="0.2">
      <c r="A1838" t="s">
        <v>6149</v>
      </c>
      <c r="B1838" s="1">
        <v>42783</v>
      </c>
      <c r="C1838">
        <v>1</v>
      </c>
    </row>
    <row r="1839" spans="1:3" x14ac:dyDescent="0.2">
      <c r="A1839" t="s">
        <v>6149</v>
      </c>
      <c r="B1839" s="1">
        <v>42784</v>
      </c>
      <c r="C1839">
        <v>1</v>
      </c>
    </row>
    <row r="1840" spans="1:3" x14ac:dyDescent="0.2">
      <c r="A1840" t="s">
        <v>6149</v>
      </c>
      <c r="B1840" s="1">
        <v>42785</v>
      </c>
      <c r="C1840">
        <v>1</v>
      </c>
    </row>
    <row r="1841" spans="1:3" x14ac:dyDescent="0.2">
      <c r="A1841" t="s">
        <v>6149</v>
      </c>
      <c r="B1841" s="1">
        <v>41642</v>
      </c>
      <c r="C1841">
        <v>2.3975</v>
      </c>
    </row>
    <row r="1842" spans="1:3" x14ac:dyDescent="0.2">
      <c r="A1842" t="s">
        <v>6149</v>
      </c>
      <c r="B1842" s="1">
        <v>41640</v>
      </c>
      <c r="C1842">
        <v>2.3426</v>
      </c>
    </row>
    <row r="1843" spans="1:3" x14ac:dyDescent="0.2">
      <c r="A1843" t="s">
        <v>6149</v>
      </c>
      <c r="B1843" s="1">
        <v>41641</v>
      </c>
      <c r="C1843">
        <v>2.3426</v>
      </c>
    </row>
    <row r="1844" spans="1:3" x14ac:dyDescent="0.2">
      <c r="A1844" t="s">
        <v>6149</v>
      </c>
      <c r="B1844" s="1">
        <v>41643</v>
      </c>
      <c r="C1844">
        <v>2.3740999999999999</v>
      </c>
    </row>
    <row r="1845" spans="1:3" x14ac:dyDescent="0.2">
      <c r="A1845" t="s">
        <v>6149</v>
      </c>
      <c r="B1845" s="1">
        <v>41644</v>
      </c>
      <c r="C1845">
        <v>2.3740999999999999</v>
      </c>
    </row>
    <row r="1846" spans="1:3" x14ac:dyDescent="0.2">
      <c r="A1846" t="s">
        <v>6149</v>
      </c>
      <c r="B1846" s="1">
        <v>41645</v>
      </c>
      <c r="C1846">
        <v>2.3740999999999999</v>
      </c>
    </row>
    <row r="1847" spans="1:3" x14ac:dyDescent="0.2">
      <c r="A1847" t="s">
        <v>6149</v>
      </c>
      <c r="B1847" s="1">
        <v>41646</v>
      </c>
      <c r="C1847">
        <v>2.3788999999999998</v>
      </c>
    </row>
    <row r="1848" spans="1:3" x14ac:dyDescent="0.2">
      <c r="A1848" t="s">
        <v>6149</v>
      </c>
      <c r="B1848" s="1">
        <v>41647</v>
      </c>
      <c r="C1848">
        <v>2.3633999999999999</v>
      </c>
    </row>
    <row r="1849" spans="1:3" x14ac:dyDescent="0.2">
      <c r="A1849" t="s">
        <v>6149</v>
      </c>
      <c r="B1849" s="1">
        <v>41648</v>
      </c>
      <c r="C1849">
        <v>2.3778999999999999</v>
      </c>
    </row>
    <row r="1850" spans="1:3" x14ac:dyDescent="0.2">
      <c r="A1850" t="s">
        <v>6149</v>
      </c>
      <c r="B1850" s="1">
        <v>41649</v>
      </c>
      <c r="C1850">
        <v>2.3959999999999999</v>
      </c>
    </row>
    <row r="1851" spans="1:3" x14ac:dyDescent="0.2">
      <c r="A1851" t="s">
        <v>6149</v>
      </c>
      <c r="B1851" s="1">
        <v>41650</v>
      </c>
      <c r="C1851">
        <v>2.3818999999999999</v>
      </c>
    </row>
    <row r="1852" spans="1:3" x14ac:dyDescent="0.2">
      <c r="A1852" t="s">
        <v>6149</v>
      </c>
      <c r="B1852" s="1">
        <v>41651</v>
      </c>
      <c r="C1852">
        <v>2.3818999999999999</v>
      </c>
    </row>
    <row r="1853" spans="1:3" x14ac:dyDescent="0.2">
      <c r="A1853" t="s">
        <v>6149</v>
      </c>
      <c r="B1853" s="1">
        <v>41652</v>
      </c>
      <c r="C1853">
        <v>2.3818999999999999</v>
      </c>
    </row>
    <row r="1854" spans="1:3" x14ac:dyDescent="0.2">
      <c r="A1854" t="s">
        <v>6149</v>
      </c>
      <c r="B1854" s="1">
        <v>41653</v>
      </c>
      <c r="C1854">
        <v>2.3491</v>
      </c>
    </row>
    <row r="1855" spans="1:3" x14ac:dyDescent="0.2">
      <c r="A1855" t="s">
        <v>6149</v>
      </c>
      <c r="B1855" s="1">
        <v>41654</v>
      </c>
      <c r="C1855">
        <v>2.3616999999999999</v>
      </c>
    </row>
    <row r="1856" spans="1:3" x14ac:dyDescent="0.2">
      <c r="A1856" t="s">
        <v>6149</v>
      </c>
      <c r="B1856" s="1">
        <v>41655</v>
      </c>
      <c r="C1856">
        <v>2.347</v>
      </c>
    </row>
    <row r="1857" spans="1:3" x14ac:dyDescent="0.2">
      <c r="A1857" t="s">
        <v>6149</v>
      </c>
      <c r="B1857" s="1">
        <v>41656</v>
      </c>
      <c r="C1857">
        <v>2.3683000000000001</v>
      </c>
    </row>
    <row r="1858" spans="1:3" x14ac:dyDescent="0.2">
      <c r="A1858" t="s">
        <v>6149</v>
      </c>
      <c r="B1858" s="1">
        <v>41657</v>
      </c>
      <c r="C1858">
        <v>2.3601000000000001</v>
      </c>
    </row>
    <row r="1859" spans="1:3" x14ac:dyDescent="0.2">
      <c r="A1859" t="s">
        <v>6149</v>
      </c>
      <c r="B1859" s="1">
        <v>41658</v>
      </c>
      <c r="C1859">
        <v>2.3601000000000001</v>
      </c>
    </row>
    <row r="1860" spans="1:3" x14ac:dyDescent="0.2">
      <c r="A1860" t="s">
        <v>6149</v>
      </c>
      <c r="B1860" s="1">
        <v>41659</v>
      </c>
      <c r="C1860">
        <v>2.3601000000000001</v>
      </c>
    </row>
    <row r="1861" spans="1:3" x14ac:dyDescent="0.2">
      <c r="A1861" t="s">
        <v>6149</v>
      </c>
      <c r="B1861" s="1">
        <v>41660</v>
      </c>
      <c r="C1861">
        <v>2.3334999999999999</v>
      </c>
    </row>
    <row r="1862" spans="1:3" x14ac:dyDescent="0.2">
      <c r="A1862" t="s">
        <v>6149</v>
      </c>
      <c r="B1862" s="1">
        <v>41661</v>
      </c>
      <c r="C1862">
        <v>2.3607999999999998</v>
      </c>
    </row>
    <row r="1863" spans="1:3" x14ac:dyDescent="0.2">
      <c r="A1863" t="s">
        <v>6149</v>
      </c>
      <c r="B1863" s="1">
        <v>41662</v>
      </c>
      <c r="C1863">
        <v>2.3601000000000001</v>
      </c>
    </row>
    <row r="1864" spans="1:3" x14ac:dyDescent="0.2">
      <c r="A1864" t="s">
        <v>6149</v>
      </c>
      <c r="B1864" s="1">
        <v>41663</v>
      </c>
      <c r="C1864">
        <v>2.3761000000000001</v>
      </c>
    </row>
    <row r="1865" spans="1:3" x14ac:dyDescent="0.2">
      <c r="A1865" t="s">
        <v>6149</v>
      </c>
      <c r="B1865" s="1">
        <v>41664</v>
      </c>
      <c r="C1865">
        <v>2.4129</v>
      </c>
    </row>
    <row r="1866" spans="1:3" x14ac:dyDescent="0.2">
      <c r="A1866" t="s">
        <v>6149</v>
      </c>
      <c r="B1866" s="1">
        <v>41665</v>
      </c>
      <c r="C1866">
        <v>2.4129</v>
      </c>
    </row>
    <row r="1867" spans="1:3" x14ac:dyDescent="0.2">
      <c r="A1867" t="s">
        <v>6149</v>
      </c>
      <c r="B1867" s="1">
        <v>41666</v>
      </c>
      <c r="C1867">
        <v>2.4129</v>
      </c>
    </row>
    <row r="1868" spans="1:3" x14ac:dyDescent="0.2">
      <c r="A1868" t="s">
        <v>6149</v>
      </c>
      <c r="B1868" s="1">
        <v>41667</v>
      </c>
      <c r="C1868">
        <v>2.4043999999999999</v>
      </c>
    </row>
    <row r="1869" spans="1:3" x14ac:dyDescent="0.2">
      <c r="A1869" t="s">
        <v>6149</v>
      </c>
      <c r="B1869" s="1">
        <v>41668</v>
      </c>
      <c r="C1869">
        <v>2.4165000000000001</v>
      </c>
    </row>
    <row r="1870" spans="1:3" x14ac:dyDescent="0.2">
      <c r="A1870" t="s">
        <v>6149</v>
      </c>
      <c r="B1870" s="1">
        <v>41669</v>
      </c>
      <c r="C1870">
        <v>2.4397000000000002</v>
      </c>
    </row>
    <row r="1871" spans="1:3" x14ac:dyDescent="0.2">
      <c r="A1871" t="s">
        <v>6149</v>
      </c>
      <c r="B1871" s="1">
        <v>41670</v>
      </c>
      <c r="C1871">
        <v>2.4224000000000001</v>
      </c>
    </row>
    <row r="1872" spans="1:3" x14ac:dyDescent="0.2">
      <c r="A1872" t="s">
        <v>6149</v>
      </c>
      <c r="B1872" s="1">
        <v>41671</v>
      </c>
      <c r="C1872">
        <v>2.4262999999999999</v>
      </c>
    </row>
    <row r="1873" spans="1:3" x14ac:dyDescent="0.2">
      <c r="A1873" t="s">
        <v>6149</v>
      </c>
      <c r="B1873" s="1">
        <v>41672</v>
      </c>
      <c r="C1873">
        <v>2.4262999999999999</v>
      </c>
    </row>
    <row r="1874" spans="1:3" x14ac:dyDescent="0.2">
      <c r="A1874" t="s">
        <v>6149</v>
      </c>
      <c r="B1874" s="1">
        <v>41673</v>
      </c>
      <c r="C1874">
        <v>2.4262999999999999</v>
      </c>
    </row>
    <row r="1875" spans="1:3" x14ac:dyDescent="0.2">
      <c r="A1875" t="s">
        <v>6149</v>
      </c>
      <c r="B1875" s="1">
        <v>41674</v>
      </c>
      <c r="C1875">
        <v>2.4089999999999998</v>
      </c>
    </row>
    <row r="1876" spans="1:3" x14ac:dyDescent="0.2">
      <c r="A1876" t="s">
        <v>6149</v>
      </c>
      <c r="B1876" s="1">
        <v>41675</v>
      </c>
      <c r="C1876">
        <v>2.4177</v>
      </c>
    </row>
    <row r="1877" spans="1:3" x14ac:dyDescent="0.2">
      <c r="A1877" t="s">
        <v>6149</v>
      </c>
      <c r="B1877" s="1">
        <v>41676</v>
      </c>
      <c r="C1877">
        <v>2.4106000000000001</v>
      </c>
    </row>
    <row r="1878" spans="1:3" x14ac:dyDescent="0.2">
      <c r="A1878" t="s">
        <v>6149</v>
      </c>
      <c r="B1878" s="1">
        <v>41677</v>
      </c>
      <c r="C1878">
        <v>2.4041000000000001</v>
      </c>
    </row>
    <row r="1879" spans="1:3" x14ac:dyDescent="0.2">
      <c r="A1879" t="s">
        <v>6149</v>
      </c>
      <c r="B1879" s="1">
        <v>41678</v>
      </c>
      <c r="C1879">
        <v>2.3816999999999999</v>
      </c>
    </row>
    <row r="1880" spans="1:3" x14ac:dyDescent="0.2">
      <c r="A1880" t="s">
        <v>6149</v>
      </c>
      <c r="B1880" s="1">
        <v>41679</v>
      </c>
      <c r="C1880">
        <v>2.3816999999999999</v>
      </c>
    </row>
    <row r="1881" spans="1:3" x14ac:dyDescent="0.2">
      <c r="A1881" t="s">
        <v>6149</v>
      </c>
      <c r="B1881" s="1">
        <v>41680</v>
      </c>
      <c r="C1881">
        <v>2.3816999999999999</v>
      </c>
    </row>
    <row r="1882" spans="1:3" x14ac:dyDescent="0.2">
      <c r="A1882" t="s">
        <v>6149</v>
      </c>
      <c r="B1882" s="1">
        <v>41681</v>
      </c>
      <c r="C1882">
        <v>2.3936000000000002</v>
      </c>
    </row>
    <row r="1883" spans="1:3" x14ac:dyDescent="0.2">
      <c r="A1883" t="s">
        <v>6149</v>
      </c>
      <c r="B1883" s="1">
        <v>41682</v>
      </c>
      <c r="C1883">
        <v>2.4085999999999999</v>
      </c>
    </row>
    <row r="1884" spans="1:3" x14ac:dyDescent="0.2">
      <c r="A1884" t="s">
        <v>6149</v>
      </c>
      <c r="B1884" s="1">
        <v>41683</v>
      </c>
      <c r="C1884">
        <v>2.4085999999999999</v>
      </c>
    </row>
    <row r="1885" spans="1:3" x14ac:dyDescent="0.2">
      <c r="A1885" t="s">
        <v>6149</v>
      </c>
      <c r="B1885" s="1">
        <v>41684</v>
      </c>
      <c r="C1885">
        <v>2.4238</v>
      </c>
    </row>
    <row r="1886" spans="1:3" x14ac:dyDescent="0.2">
      <c r="A1886" t="s">
        <v>6149</v>
      </c>
      <c r="B1886" s="1">
        <v>41685</v>
      </c>
      <c r="C1886">
        <v>2.3923999999999999</v>
      </c>
    </row>
    <row r="1887" spans="1:3" x14ac:dyDescent="0.2">
      <c r="A1887" t="s">
        <v>6149</v>
      </c>
      <c r="B1887" s="1">
        <v>41686</v>
      </c>
      <c r="C1887">
        <v>2.3923999999999999</v>
      </c>
    </row>
    <row r="1888" spans="1:3" x14ac:dyDescent="0.2">
      <c r="A1888" t="s">
        <v>6149</v>
      </c>
      <c r="B1888" s="1">
        <v>41687</v>
      </c>
      <c r="C1888">
        <v>2.3923999999999999</v>
      </c>
    </row>
    <row r="1889" spans="1:3" x14ac:dyDescent="0.2">
      <c r="A1889" t="s">
        <v>6149</v>
      </c>
      <c r="B1889" s="1">
        <v>41688</v>
      </c>
      <c r="C1889">
        <v>2.387</v>
      </c>
    </row>
    <row r="1890" spans="1:3" x14ac:dyDescent="0.2">
      <c r="A1890" t="s">
        <v>6149</v>
      </c>
      <c r="B1890" s="1">
        <v>41689</v>
      </c>
      <c r="C1890">
        <v>2.3982999999999999</v>
      </c>
    </row>
    <row r="1891" spans="1:3" x14ac:dyDescent="0.2">
      <c r="A1891" t="s">
        <v>6149</v>
      </c>
      <c r="B1891" s="1">
        <v>41690</v>
      </c>
      <c r="C1891">
        <v>2.3986000000000001</v>
      </c>
    </row>
    <row r="1892" spans="1:3" x14ac:dyDescent="0.2">
      <c r="A1892" t="s">
        <v>6149</v>
      </c>
      <c r="B1892" s="1">
        <v>41691</v>
      </c>
      <c r="C1892">
        <v>2.3799000000000001</v>
      </c>
    </row>
    <row r="1893" spans="1:3" x14ac:dyDescent="0.2">
      <c r="A1893" t="s">
        <v>6149</v>
      </c>
      <c r="B1893" s="1">
        <v>41692</v>
      </c>
      <c r="C1893">
        <v>2.3624999999999998</v>
      </c>
    </row>
    <row r="1894" spans="1:3" x14ac:dyDescent="0.2">
      <c r="A1894" t="s">
        <v>6149</v>
      </c>
      <c r="B1894" s="1">
        <v>41693</v>
      </c>
      <c r="C1894">
        <v>2.3624999999999998</v>
      </c>
    </row>
    <row r="1895" spans="1:3" x14ac:dyDescent="0.2">
      <c r="A1895" t="s">
        <v>6149</v>
      </c>
      <c r="B1895" s="1">
        <v>41694</v>
      </c>
      <c r="C1895">
        <v>2.3624999999999998</v>
      </c>
    </row>
    <row r="1896" spans="1:3" x14ac:dyDescent="0.2">
      <c r="A1896" t="s">
        <v>6149</v>
      </c>
      <c r="B1896" s="1">
        <v>41695</v>
      </c>
      <c r="C1896">
        <v>2.3391000000000002</v>
      </c>
    </row>
    <row r="1897" spans="1:3" x14ac:dyDescent="0.2">
      <c r="A1897" t="s">
        <v>6149</v>
      </c>
      <c r="B1897" s="1">
        <v>41696</v>
      </c>
      <c r="C1897">
        <v>2.3367</v>
      </c>
    </row>
    <row r="1898" spans="1:3" x14ac:dyDescent="0.2">
      <c r="A1898" t="s">
        <v>6149</v>
      </c>
      <c r="B1898" s="1">
        <v>41697</v>
      </c>
      <c r="C1898">
        <v>2.3454000000000002</v>
      </c>
    </row>
    <row r="1899" spans="1:3" x14ac:dyDescent="0.2">
      <c r="A1899" t="s">
        <v>6149</v>
      </c>
      <c r="B1899" s="1">
        <v>41698</v>
      </c>
      <c r="C1899">
        <v>2.3435999999999999</v>
      </c>
    </row>
    <row r="1900" spans="1:3" x14ac:dyDescent="0.2">
      <c r="A1900" t="s">
        <v>6149</v>
      </c>
      <c r="B1900" s="1">
        <v>41699</v>
      </c>
      <c r="C1900">
        <v>2.3334000000000001</v>
      </c>
    </row>
    <row r="1901" spans="1:3" x14ac:dyDescent="0.2">
      <c r="A1901" t="s">
        <v>6149</v>
      </c>
      <c r="B1901" s="1">
        <v>41700</v>
      </c>
      <c r="C1901">
        <v>2.3334000000000001</v>
      </c>
    </row>
    <row r="1902" spans="1:3" x14ac:dyDescent="0.2">
      <c r="A1902" t="s">
        <v>6149</v>
      </c>
      <c r="B1902" s="1">
        <v>41701</v>
      </c>
      <c r="C1902">
        <v>2.3334000000000001</v>
      </c>
    </row>
    <row r="1903" spans="1:3" x14ac:dyDescent="0.2">
      <c r="A1903" t="s">
        <v>6149</v>
      </c>
      <c r="B1903" s="1">
        <v>41702</v>
      </c>
      <c r="C1903">
        <v>2.3334000000000001</v>
      </c>
    </row>
    <row r="1904" spans="1:3" x14ac:dyDescent="0.2">
      <c r="A1904" t="s">
        <v>6149</v>
      </c>
      <c r="B1904" s="1">
        <v>41703</v>
      </c>
      <c r="C1904">
        <v>2.3334000000000001</v>
      </c>
    </row>
    <row r="1905" spans="1:3" x14ac:dyDescent="0.2">
      <c r="A1905" t="s">
        <v>6149</v>
      </c>
      <c r="B1905" s="1">
        <v>41704</v>
      </c>
      <c r="C1905">
        <v>2.3239999999999998</v>
      </c>
    </row>
    <row r="1906" spans="1:3" x14ac:dyDescent="0.2">
      <c r="A1906" t="s">
        <v>6149</v>
      </c>
      <c r="B1906" s="1">
        <v>41705</v>
      </c>
      <c r="C1906">
        <v>2.3094000000000001</v>
      </c>
    </row>
    <row r="1907" spans="1:3" x14ac:dyDescent="0.2">
      <c r="A1907" t="s">
        <v>6149</v>
      </c>
      <c r="B1907" s="1">
        <v>41706</v>
      </c>
      <c r="C1907">
        <v>2.3382000000000001</v>
      </c>
    </row>
    <row r="1908" spans="1:3" x14ac:dyDescent="0.2">
      <c r="A1908" t="s">
        <v>6149</v>
      </c>
      <c r="B1908" s="1">
        <v>41707</v>
      </c>
      <c r="C1908">
        <v>2.3382000000000001</v>
      </c>
    </row>
    <row r="1909" spans="1:3" x14ac:dyDescent="0.2">
      <c r="A1909" t="s">
        <v>6149</v>
      </c>
      <c r="B1909" s="1">
        <v>41708</v>
      </c>
      <c r="C1909">
        <v>2.3382000000000001</v>
      </c>
    </row>
    <row r="1910" spans="1:3" x14ac:dyDescent="0.2">
      <c r="A1910" t="s">
        <v>6149</v>
      </c>
      <c r="B1910" s="1">
        <v>41709</v>
      </c>
      <c r="C1910">
        <v>2.3410000000000002</v>
      </c>
    </row>
    <row r="1911" spans="1:3" x14ac:dyDescent="0.2">
      <c r="A1911" t="s">
        <v>6149</v>
      </c>
      <c r="B1911" s="1">
        <v>41710</v>
      </c>
      <c r="C1911">
        <v>2.3460999999999999</v>
      </c>
    </row>
    <row r="1912" spans="1:3" x14ac:dyDescent="0.2">
      <c r="A1912" t="s">
        <v>6149</v>
      </c>
      <c r="B1912" s="1">
        <v>41711</v>
      </c>
      <c r="C1912">
        <v>2.3649</v>
      </c>
    </row>
    <row r="1913" spans="1:3" x14ac:dyDescent="0.2">
      <c r="A1913" t="s">
        <v>6149</v>
      </c>
      <c r="B1913" s="1">
        <v>41712</v>
      </c>
      <c r="C1913">
        <v>2.3485999999999998</v>
      </c>
    </row>
    <row r="1914" spans="1:3" x14ac:dyDescent="0.2">
      <c r="A1914" t="s">
        <v>6149</v>
      </c>
      <c r="B1914" s="1">
        <v>41713</v>
      </c>
      <c r="C1914">
        <v>2.3637999999999999</v>
      </c>
    </row>
    <row r="1915" spans="1:3" x14ac:dyDescent="0.2">
      <c r="A1915" t="s">
        <v>6149</v>
      </c>
      <c r="B1915" s="1">
        <v>41714</v>
      </c>
      <c r="C1915">
        <v>2.3637999999999999</v>
      </c>
    </row>
    <row r="1916" spans="1:3" x14ac:dyDescent="0.2">
      <c r="A1916" t="s">
        <v>6149</v>
      </c>
      <c r="B1916" s="1">
        <v>41715</v>
      </c>
      <c r="C1916">
        <v>2.3637999999999999</v>
      </c>
    </row>
    <row r="1917" spans="1:3" x14ac:dyDescent="0.2">
      <c r="A1917" t="s">
        <v>6149</v>
      </c>
      <c r="B1917" s="1">
        <v>41716</v>
      </c>
      <c r="C1917">
        <v>2.3517999999999999</v>
      </c>
    </row>
    <row r="1918" spans="1:3" x14ac:dyDescent="0.2">
      <c r="A1918" t="s">
        <v>6149</v>
      </c>
      <c r="B1918" s="1">
        <v>41717</v>
      </c>
      <c r="C1918">
        <v>2.3521999999999998</v>
      </c>
    </row>
    <row r="1919" spans="1:3" x14ac:dyDescent="0.2">
      <c r="A1919" t="s">
        <v>6149</v>
      </c>
      <c r="B1919" s="1">
        <v>41718</v>
      </c>
      <c r="C1919">
        <v>2.3338000000000001</v>
      </c>
    </row>
    <row r="1920" spans="1:3" x14ac:dyDescent="0.2">
      <c r="A1920" t="s">
        <v>6149</v>
      </c>
      <c r="B1920" s="1">
        <v>41719</v>
      </c>
      <c r="C1920">
        <v>2.3420000000000001</v>
      </c>
    </row>
    <row r="1921" spans="1:3" x14ac:dyDescent="0.2">
      <c r="A1921" t="s">
        <v>6149</v>
      </c>
      <c r="B1921" s="1">
        <v>41720</v>
      </c>
      <c r="C1921">
        <v>2.3245</v>
      </c>
    </row>
    <row r="1922" spans="1:3" x14ac:dyDescent="0.2">
      <c r="A1922" t="s">
        <v>6149</v>
      </c>
      <c r="B1922" s="1">
        <v>41721</v>
      </c>
      <c r="C1922">
        <v>2.3245</v>
      </c>
    </row>
    <row r="1923" spans="1:3" x14ac:dyDescent="0.2">
      <c r="A1923" t="s">
        <v>6149</v>
      </c>
      <c r="B1923" s="1">
        <v>41722</v>
      </c>
      <c r="C1923">
        <v>2.3245</v>
      </c>
    </row>
    <row r="1924" spans="1:3" x14ac:dyDescent="0.2">
      <c r="A1924" t="s">
        <v>6149</v>
      </c>
      <c r="B1924" s="1">
        <v>41723</v>
      </c>
      <c r="C1924">
        <v>2.3248000000000002</v>
      </c>
    </row>
    <row r="1925" spans="1:3" x14ac:dyDescent="0.2">
      <c r="A1925" t="s">
        <v>6149</v>
      </c>
      <c r="B1925" s="1">
        <v>41724</v>
      </c>
      <c r="C1925">
        <v>2.3123999999999998</v>
      </c>
    </row>
    <row r="1926" spans="1:3" x14ac:dyDescent="0.2">
      <c r="A1926" t="s">
        <v>6149</v>
      </c>
      <c r="B1926" s="1">
        <v>41725</v>
      </c>
      <c r="C1926">
        <v>2.3119000000000001</v>
      </c>
    </row>
    <row r="1927" spans="1:3" x14ac:dyDescent="0.2">
      <c r="A1927" t="s">
        <v>6149</v>
      </c>
      <c r="B1927" s="1">
        <v>41726</v>
      </c>
      <c r="C1927">
        <v>2.2829999999999999</v>
      </c>
    </row>
    <row r="1928" spans="1:3" x14ac:dyDescent="0.2">
      <c r="A1928" t="s">
        <v>6149</v>
      </c>
      <c r="B1928" s="1">
        <v>41727</v>
      </c>
      <c r="C1928">
        <v>2.2603</v>
      </c>
    </row>
    <row r="1929" spans="1:3" x14ac:dyDescent="0.2">
      <c r="A1929" t="s">
        <v>6149</v>
      </c>
      <c r="B1929" s="1">
        <v>41728</v>
      </c>
      <c r="C1929">
        <v>2.2603</v>
      </c>
    </row>
    <row r="1930" spans="1:3" x14ac:dyDescent="0.2">
      <c r="A1930" t="s">
        <v>6149</v>
      </c>
      <c r="B1930" s="1">
        <v>41729</v>
      </c>
      <c r="C1930">
        <v>2.2603</v>
      </c>
    </row>
    <row r="1931" spans="1:3" x14ac:dyDescent="0.2">
      <c r="A1931" t="s">
        <v>6149</v>
      </c>
      <c r="B1931" s="1">
        <v>41730</v>
      </c>
      <c r="C1931">
        <v>2.2629999999999999</v>
      </c>
    </row>
    <row r="1932" spans="1:3" x14ac:dyDescent="0.2">
      <c r="A1932" t="s">
        <v>6149</v>
      </c>
      <c r="B1932" s="1">
        <v>41731</v>
      </c>
      <c r="C1932">
        <v>2.262</v>
      </c>
    </row>
    <row r="1933" spans="1:3" x14ac:dyDescent="0.2">
      <c r="A1933" t="s">
        <v>6149</v>
      </c>
      <c r="B1933" s="1">
        <v>41732</v>
      </c>
      <c r="C1933">
        <v>2.2711000000000001</v>
      </c>
    </row>
    <row r="1934" spans="1:3" x14ac:dyDescent="0.2">
      <c r="A1934" t="s">
        <v>6149</v>
      </c>
      <c r="B1934" s="1">
        <v>41733</v>
      </c>
      <c r="C1934">
        <v>2.2810999999999999</v>
      </c>
    </row>
    <row r="1935" spans="1:3" x14ac:dyDescent="0.2">
      <c r="A1935" t="s">
        <v>6149</v>
      </c>
      <c r="B1935" s="1">
        <v>41734</v>
      </c>
      <c r="C1935">
        <v>2.242</v>
      </c>
    </row>
    <row r="1936" spans="1:3" x14ac:dyDescent="0.2">
      <c r="A1936" t="s">
        <v>6149</v>
      </c>
      <c r="B1936" s="1">
        <v>41735</v>
      </c>
      <c r="C1936">
        <v>2.242</v>
      </c>
    </row>
    <row r="1937" spans="1:3" x14ac:dyDescent="0.2">
      <c r="A1937" t="s">
        <v>6149</v>
      </c>
      <c r="B1937" s="1">
        <v>41736</v>
      </c>
      <c r="C1937">
        <v>2.242</v>
      </c>
    </row>
    <row r="1938" spans="1:3" x14ac:dyDescent="0.2">
      <c r="A1938" t="s">
        <v>6149</v>
      </c>
      <c r="B1938" s="1">
        <v>41737</v>
      </c>
      <c r="C1938">
        <v>2.2326000000000001</v>
      </c>
    </row>
    <row r="1939" spans="1:3" x14ac:dyDescent="0.2">
      <c r="A1939" t="s">
        <v>6149</v>
      </c>
      <c r="B1939" s="1">
        <v>41738</v>
      </c>
      <c r="C1939">
        <v>2.1974</v>
      </c>
    </row>
    <row r="1940" spans="1:3" x14ac:dyDescent="0.2">
      <c r="A1940" t="s">
        <v>6149</v>
      </c>
      <c r="B1940" s="1">
        <v>41739</v>
      </c>
      <c r="C1940">
        <v>2.2111000000000001</v>
      </c>
    </row>
    <row r="1941" spans="1:3" x14ac:dyDescent="0.2">
      <c r="A1941" t="s">
        <v>6149</v>
      </c>
      <c r="B1941" s="1">
        <v>41740</v>
      </c>
      <c r="C1941">
        <v>2.1987000000000001</v>
      </c>
    </row>
    <row r="1942" spans="1:3" x14ac:dyDescent="0.2">
      <c r="A1942" t="s">
        <v>6149</v>
      </c>
      <c r="B1942" s="1">
        <v>41741</v>
      </c>
      <c r="C1942">
        <v>2.2059000000000002</v>
      </c>
    </row>
    <row r="1943" spans="1:3" x14ac:dyDescent="0.2">
      <c r="A1943" t="s">
        <v>6149</v>
      </c>
      <c r="B1943" s="1">
        <v>41742</v>
      </c>
      <c r="C1943">
        <v>2.2059000000000002</v>
      </c>
    </row>
    <row r="1944" spans="1:3" x14ac:dyDescent="0.2">
      <c r="A1944" t="s">
        <v>6149</v>
      </c>
      <c r="B1944" s="1">
        <v>41743</v>
      </c>
      <c r="C1944">
        <v>2.2059000000000002</v>
      </c>
    </row>
    <row r="1945" spans="1:3" x14ac:dyDescent="0.2">
      <c r="A1945" t="s">
        <v>6149</v>
      </c>
      <c r="B1945" s="1">
        <v>41744</v>
      </c>
      <c r="C1945">
        <v>2.2096</v>
      </c>
    </row>
    <row r="1946" spans="1:3" x14ac:dyDescent="0.2">
      <c r="A1946" t="s">
        <v>6149</v>
      </c>
      <c r="B1946" s="1">
        <v>41745</v>
      </c>
      <c r="C1946">
        <v>2.2256999999999998</v>
      </c>
    </row>
    <row r="1947" spans="1:3" x14ac:dyDescent="0.2">
      <c r="A1947" t="s">
        <v>6149</v>
      </c>
      <c r="B1947" s="1">
        <v>41746</v>
      </c>
      <c r="C1947">
        <v>2.2342</v>
      </c>
    </row>
    <row r="1948" spans="1:3" x14ac:dyDescent="0.2">
      <c r="A1948" t="s">
        <v>6149</v>
      </c>
      <c r="B1948" s="1">
        <v>41747</v>
      </c>
      <c r="C1948">
        <v>2.2482000000000002</v>
      </c>
    </row>
    <row r="1949" spans="1:3" x14ac:dyDescent="0.2">
      <c r="A1949" t="s">
        <v>6149</v>
      </c>
      <c r="B1949" s="1">
        <v>41748</v>
      </c>
      <c r="C1949">
        <v>2.2482000000000002</v>
      </c>
    </row>
    <row r="1950" spans="1:3" x14ac:dyDescent="0.2">
      <c r="A1950" t="s">
        <v>6149</v>
      </c>
      <c r="B1950" s="1">
        <v>41749</v>
      </c>
      <c r="C1950">
        <v>2.2482000000000002</v>
      </c>
    </row>
    <row r="1951" spans="1:3" x14ac:dyDescent="0.2">
      <c r="A1951" t="s">
        <v>6149</v>
      </c>
      <c r="B1951" s="1">
        <v>41750</v>
      </c>
      <c r="C1951">
        <v>2.2482000000000002</v>
      </c>
    </row>
    <row r="1952" spans="1:3" x14ac:dyDescent="0.2">
      <c r="A1952" t="s">
        <v>6149</v>
      </c>
      <c r="B1952" s="1">
        <v>41751</v>
      </c>
      <c r="C1952">
        <v>2.2482000000000002</v>
      </c>
    </row>
    <row r="1953" spans="1:3" x14ac:dyDescent="0.2">
      <c r="A1953" t="s">
        <v>6149</v>
      </c>
      <c r="B1953" s="1">
        <v>41752</v>
      </c>
      <c r="C1953">
        <v>2.2448999999999999</v>
      </c>
    </row>
    <row r="1954" spans="1:3" x14ac:dyDescent="0.2">
      <c r="A1954" t="s">
        <v>6149</v>
      </c>
      <c r="B1954" s="1">
        <v>41753</v>
      </c>
      <c r="C1954">
        <v>2.2425999999999999</v>
      </c>
    </row>
    <row r="1955" spans="1:3" x14ac:dyDescent="0.2">
      <c r="A1955" t="s">
        <v>6149</v>
      </c>
      <c r="B1955" s="1">
        <v>41754</v>
      </c>
      <c r="C1955">
        <v>2.2229000000000001</v>
      </c>
    </row>
    <row r="1956" spans="1:3" x14ac:dyDescent="0.2">
      <c r="A1956" t="s">
        <v>6149</v>
      </c>
      <c r="B1956" s="1">
        <v>41755</v>
      </c>
      <c r="C1956">
        <v>2.2324999999999999</v>
      </c>
    </row>
    <row r="1957" spans="1:3" x14ac:dyDescent="0.2">
      <c r="A1957" t="s">
        <v>6149</v>
      </c>
      <c r="B1957" s="1">
        <v>41756</v>
      </c>
      <c r="C1957">
        <v>2.2324999999999999</v>
      </c>
    </row>
    <row r="1958" spans="1:3" x14ac:dyDescent="0.2">
      <c r="A1958" t="s">
        <v>6149</v>
      </c>
      <c r="B1958" s="1">
        <v>41757</v>
      </c>
      <c r="C1958">
        <v>2.2324999999999999</v>
      </c>
    </row>
    <row r="1959" spans="1:3" x14ac:dyDescent="0.2">
      <c r="A1959" t="s">
        <v>6149</v>
      </c>
      <c r="B1959" s="1">
        <v>41758</v>
      </c>
      <c r="C1959">
        <v>2.2370000000000001</v>
      </c>
    </row>
    <row r="1960" spans="1:3" x14ac:dyDescent="0.2">
      <c r="A1960" t="s">
        <v>6149</v>
      </c>
      <c r="B1960" s="1">
        <v>41759</v>
      </c>
      <c r="C1960">
        <v>2.2199</v>
      </c>
    </row>
    <row r="1961" spans="1:3" x14ac:dyDescent="0.2">
      <c r="A1961" t="s">
        <v>6149</v>
      </c>
      <c r="B1961" s="1">
        <v>41760</v>
      </c>
      <c r="C1961">
        <v>2.2360000000000002</v>
      </c>
    </row>
    <row r="1962" spans="1:3" x14ac:dyDescent="0.2">
      <c r="A1962" t="s">
        <v>6149</v>
      </c>
      <c r="B1962" s="1">
        <v>41761</v>
      </c>
      <c r="C1962">
        <v>2.2360000000000002</v>
      </c>
    </row>
    <row r="1963" spans="1:3" x14ac:dyDescent="0.2">
      <c r="A1963" t="s">
        <v>6149</v>
      </c>
      <c r="B1963" s="1">
        <v>41762</v>
      </c>
      <c r="C1963">
        <v>2.2221000000000002</v>
      </c>
    </row>
    <row r="1964" spans="1:3" x14ac:dyDescent="0.2">
      <c r="A1964" t="s">
        <v>6149</v>
      </c>
      <c r="B1964" s="1">
        <v>41763</v>
      </c>
      <c r="C1964">
        <v>2.2221000000000002</v>
      </c>
    </row>
    <row r="1965" spans="1:3" x14ac:dyDescent="0.2">
      <c r="A1965" t="s">
        <v>6149</v>
      </c>
      <c r="B1965" s="1">
        <v>41764</v>
      </c>
      <c r="C1965">
        <v>2.2221000000000002</v>
      </c>
    </row>
    <row r="1966" spans="1:3" x14ac:dyDescent="0.2">
      <c r="A1966" t="s">
        <v>6149</v>
      </c>
      <c r="B1966" s="1">
        <v>41765</v>
      </c>
      <c r="C1966">
        <v>2.2286000000000001</v>
      </c>
    </row>
    <row r="1967" spans="1:3" x14ac:dyDescent="0.2">
      <c r="A1967" t="s">
        <v>6149</v>
      </c>
      <c r="B1967" s="1">
        <v>41766</v>
      </c>
      <c r="C1967">
        <v>2.2322000000000002</v>
      </c>
    </row>
    <row r="1968" spans="1:3" x14ac:dyDescent="0.2">
      <c r="A1968" t="s">
        <v>6149</v>
      </c>
      <c r="B1968" s="1">
        <v>41767</v>
      </c>
      <c r="C1968">
        <v>2.2282000000000002</v>
      </c>
    </row>
    <row r="1969" spans="1:3" x14ac:dyDescent="0.2">
      <c r="A1969" t="s">
        <v>6149</v>
      </c>
      <c r="B1969" s="1">
        <v>41768</v>
      </c>
      <c r="C1969">
        <v>2.2107000000000001</v>
      </c>
    </row>
    <row r="1970" spans="1:3" x14ac:dyDescent="0.2">
      <c r="A1970" t="s">
        <v>6149</v>
      </c>
      <c r="B1970" s="1">
        <v>41769</v>
      </c>
      <c r="C1970">
        <v>2.2191999999999998</v>
      </c>
    </row>
    <row r="1971" spans="1:3" x14ac:dyDescent="0.2">
      <c r="A1971" t="s">
        <v>6149</v>
      </c>
      <c r="B1971" s="1">
        <v>41770</v>
      </c>
      <c r="C1971">
        <v>2.2191999999999998</v>
      </c>
    </row>
    <row r="1972" spans="1:3" x14ac:dyDescent="0.2">
      <c r="A1972" t="s">
        <v>6149</v>
      </c>
      <c r="B1972" s="1">
        <v>41771</v>
      </c>
      <c r="C1972">
        <v>2.2191999999999998</v>
      </c>
    </row>
    <row r="1973" spans="1:3" x14ac:dyDescent="0.2">
      <c r="A1973" t="s">
        <v>6149</v>
      </c>
      <c r="B1973" s="1">
        <v>41772</v>
      </c>
      <c r="C1973">
        <v>2.2164000000000001</v>
      </c>
    </row>
    <row r="1974" spans="1:3" x14ac:dyDescent="0.2">
      <c r="A1974" t="s">
        <v>6149</v>
      </c>
      <c r="B1974" s="1">
        <v>41773</v>
      </c>
      <c r="C1974">
        <v>2.2101000000000002</v>
      </c>
    </row>
    <row r="1975" spans="1:3" x14ac:dyDescent="0.2">
      <c r="A1975" t="s">
        <v>6149</v>
      </c>
      <c r="B1975" s="1">
        <v>41774</v>
      </c>
      <c r="C1975">
        <v>2.2128999999999999</v>
      </c>
    </row>
    <row r="1976" spans="1:3" x14ac:dyDescent="0.2">
      <c r="A1976" t="s">
        <v>6149</v>
      </c>
      <c r="B1976" s="1">
        <v>41775</v>
      </c>
      <c r="C1976">
        <v>2.2166000000000001</v>
      </c>
    </row>
    <row r="1977" spans="1:3" x14ac:dyDescent="0.2">
      <c r="A1977" t="s">
        <v>6149</v>
      </c>
      <c r="B1977" s="1">
        <v>41776</v>
      </c>
      <c r="C1977">
        <v>2.2109999999999999</v>
      </c>
    </row>
    <row r="1978" spans="1:3" x14ac:dyDescent="0.2">
      <c r="A1978" t="s">
        <v>6149</v>
      </c>
      <c r="B1978" s="1">
        <v>41777</v>
      </c>
      <c r="C1978">
        <v>2.2109999999999999</v>
      </c>
    </row>
    <row r="1979" spans="1:3" x14ac:dyDescent="0.2">
      <c r="A1979" t="s">
        <v>6149</v>
      </c>
      <c r="B1979" s="1">
        <v>41778</v>
      </c>
      <c r="C1979">
        <v>2.2109999999999999</v>
      </c>
    </row>
    <row r="1980" spans="1:3" x14ac:dyDescent="0.2">
      <c r="A1980" t="s">
        <v>6149</v>
      </c>
      <c r="B1980" s="1">
        <v>41779</v>
      </c>
      <c r="C1980">
        <v>2.2111000000000001</v>
      </c>
    </row>
    <row r="1981" spans="1:3" x14ac:dyDescent="0.2">
      <c r="A1981" t="s">
        <v>6149</v>
      </c>
      <c r="B1981" s="1">
        <v>41780</v>
      </c>
      <c r="C1981">
        <v>2.2155999999999998</v>
      </c>
    </row>
    <row r="1982" spans="1:3" x14ac:dyDescent="0.2">
      <c r="A1982" t="s">
        <v>6149</v>
      </c>
      <c r="B1982" s="1">
        <v>41781</v>
      </c>
      <c r="C1982">
        <v>2.2111000000000001</v>
      </c>
    </row>
    <row r="1983" spans="1:3" x14ac:dyDescent="0.2">
      <c r="A1983" t="s">
        <v>6149</v>
      </c>
      <c r="B1983" s="1">
        <v>41782</v>
      </c>
      <c r="C1983">
        <v>2.2130999999999998</v>
      </c>
    </row>
    <row r="1984" spans="1:3" x14ac:dyDescent="0.2">
      <c r="A1984" t="s">
        <v>6149</v>
      </c>
      <c r="B1984" s="1">
        <v>41783</v>
      </c>
      <c r="C1984">
        <v>2.2187000000000001</v>
      </c>
    </row>
    <row r="1985" spans="1:3" x14ac:dyDescent="0.2">
      <c r="A1985" t="s">
        <v>6149</v>
      </c>
      <c r="B1985" s="1">
        <v>41784</v>
      </c>
      <c r="C1985">
        <v>2.2187000000000001</v>
      </c>
    </row>
    <row r="1986" spans="1:3" x14ac:dyDescent="0.2">
      <c r="A1986" t="s">
        <v>6149</v>
      </c>
      <c r="B1986" s="1">
        <v>41785</v>
      </c>
      <c r="C1986">
        <v>2.2187000000000001</v>
      </c>
    </row>
    <row r="1987" spans="1:3" x14ac:dyDescent="0.2">
      <c r="A1987" t="s">
        <v>6149</v>
      </c>
      <c r="B1987" s="1">
        <v>41786</v>
      </c>
      <c r="C1987">
        <v>2.2208999999999999</v>
      </c>
    </row>
    <row r="1988" spans="1:3" x14ac:dyDescent="0.2">
      <c r="A1988" t="s">
        <v>6149</v>
      </c>
      <c r="B1988" s="1">
        <v>41787</v>
      </c>
      <c r="C1988">
        <v>2.2353999999999998</v>
      </c>
    </row>
    <row r="1989" spans="1:3" x14ac:dyDescent="0.2">
      <c r="A1989" t="s">
        <v>6149</v>
      </c>
      <c r="B1989" s="1">
        <v>41788</v>
      </c>
      <c r="C1989">
        <v>2.2404999999999999</v>
      </c>
    </row>
    <row r="1990" spans="1:3" x14ac:dyDescent="0.2">
      <c r="A1990" t="s">
        <v>6149</v>
      </c>
      <c r="B1990" s="1">
        <v>41789</v>
      </c>
      <c r="C1990">
        <v>2.2250999999999999</v>
      </c>
    </row>
    <row r="1991" spans="1:3" x14ac:dyDescent="0.2">
      <c r="A1991" t="s">
        <v>6149</v>
      </c>
      <c r="B1991" s="1">
        <v>41790</v>
      </c>
      <c r="C1991">
        <v>2.2389999999999999</v>
      </c>
    </row>
    <row r="1992" spans="1:3" x14ac:dyDescent="0.2">
      <c r="A1992" t="s">
        <v>6149</v>
      </c>
      <c r="B1992" s="1">
        <v>41791</v>
      </c>
      <c r="C1992">
        <v>2.2389999999999999</v>
      </c>
    </row>
    <row r="1993" spans="1:3" x14ac:dyDescent="0.2">
      <c r="A1993" t="s">
        <v>6149</v>
      </c>
      <c r="B1993" s="1">
        <v>41792</v>
      </c>
      <c r="C1993">
        <v>2.2389999999999999</v>
      </c>
    </row>
    <row r="1994" spans="1:3" x14ac:dyDescent="0.2">
      <c r="A1994" t="s">
        <v>6149</v>
      </c>
      <c r="B1994" s="1">
        <v>41793</v>
      </c>
      <c r="C1994">
        <v>2.2639999999999998</v>
      </c>
    </row>
    <row r="1995" spans="1:3" x14ac:dyDescent="0.2">
      <c r="A1995" t="s">
        <v>6149</v>
      </c>
      <c r="B1995" s="1">
        <v>41794</v>
      </c>
      <c r="C1995">
        <v>2.2654000000000001</v>
      </c>
    </row>
    <row r="1996" spans="1:3" x14ac:dyDescent="0.2">
      <c r="A1996" t="s">
        <v>6149</v>
      </c>
      <c r="B1996" s="1">
        <v>41795</v>
      </c>
      <c r="C1996">
        <v>2.2801999999999998</v>
      </c>
    </row>
    <row r="1997" spans="1:3" x14ac:dyDescent="0.2">
      <c r="A1997" t="s">
        <v>6149</v>
      </c>
      <c r="B1997" s="1">
        <v>41796</v>
      </c>
      <c r="C1997">
        <v>2.2694999999999999</v>
      </c>
    </row>
    <row r="1998" spans="1:3" x14ac:dyDescent="0.2">
      <c r="A1998" t="s">
        <v>6149</v>
      </c>
      <c r="B1998" s="1">
        <v>41797</v>
      </c>
      <c r="C1998">
        <v>2.2444999999999999</v>
      </c>
    </row>
    <row r="1999" spans="1:3" x14ac:dyDescent="0.2">
      <c r="A1999" t="s">
        <v>6149</v>
      </c>
      <c r="B1999" s="1">
        <v>41798</v>
      </c>
      <c r="C1999">
        <v>2.2444999999999999</v>
      </c>
    </row>
    <row r="2000" spans="1:3" x14ac:dyDescent="0.2">
      <c r="A2000" t="s">
        <v>6149</v>
      </c>
      <c r="B2000" s="1">
        <v>41799</v>
      </c>
      <c r="C2000">
        <v>2.2444999999999999</v>
      </c>
    </row>
    <row r="2001" spans="1:3" x14ac:dyDescent="0.2">
      <c r="A2001" t="s">
        <v>6149</v>
      </c>
      <c r="B2001" s="1">
        <v>41800</v>
      </c>
      <c r="C2001">
        <v>2.2336</v>
      </c>
    </row>
    <row r="2002" spans="1:3" x14ac:dyDescent="0.2">
      <c r="A2002" t="s">
        <v>6149</v>
      </c>
      <c r="B2002" s="1">
        <v>41801</v>
      </c>
      <c r="C2002">
        <v>2.2296</v>
      </c>
    </row>
    <row r="2003" spans="1:3" x14ac:dyDescent="0.2">
      <c r="A2003" t="s">
        <v>6149</v>
      </c>
      <c r="B2003" s="1">
        <v>41802</v>
      </c>
      <c r="C2003">
        <v>2.2307000000000001</v>
      </c>
    </row>
    <row r="2004" spans="1:3" x14ac:dyDescent="0.2">
      <c r="A2004" t="s">
        <v>6149</v>
      </c>
      <c r="B2004" s="1">
        <v>41803</v>
      </c>
      <c r="C2004">
        <v>2.2305999999999999</v>
      </c>
    </row>
    <row r="2005" spans="1:3" x14ac:dyDescent="0.2">
      <c r="A2005" t="s">
        <v>6149</v>
      </c>
      <c r="B2005" s="1">
        <v>41804</v>
      </c>
      <c r="C2005">
        <v>2.2347000000000001</v>
      </c>
    </row>
    <row r="2006" spans="1:3" x14ac:dyDescent="0.2">
      <c r="A2006" t="s">
        <v>6149</v>
      </c>
      <c r="B2006" s="1">
        <v>41805</v>
      </c>
      <c r="C2006">
        <v>2.2347000000000001</v>
      </c>
    </row>
    <row r="2007" spans="1:3" x14ac:dyDescent="0.2">
      <c r="A2007" t="s">
        <v>6149</v>
      </c>
      <c r="B2007" s="1">
        <v>41806</v>
      </c>
      <c r="C2007">
        <v>2.2347000000000001</v>
      </c>
    </row>
    <row r="2008" spans="1:3" x14ac:dyDescent="0.2">
      <c r="A2008" t="s">
        <v>6149</v>
      </c>
      <c r="B2008" s="1">
        <v>41807</v>
      </c>
      <c r="C2008">
        <v>2.2313000000000001</v>
      </c>
    </row>
    <row r="2009" spans="1:3" x14ac:dyDescent="0.2">
      <c r="A2009" t="s">
        <v>6149</v>
      </c>
      <c r="B2009" s="1">
        <v>41808</v>
      </c>
      <c r="C2009">
        <v>2.2486000000000002</v>
      </c>
    </row>
    <row r="2010" spans="1:3" x14ac:dyDescent="0.2">
      <c r="A2010" t="s">
        <v>6149</v>
      </c>
      <c r="B2010" s="1">
        <v>41809</v>
      </c>
      <c r="C2010">
        <v>2.2534000000000001</v>
      </c>
    </row>
    <row r="2011" spans="1:3" x14ac:dyDescent="0.2">
      <c r="A2011" t="s">
        <v>6149</v>
      </c>
      <c r="B2011" s="1">
        <v>41810</v>
      </c>
      <c r="C2011">
        <v>2.2534000000000001</v>
      </c>
    </row>
    <row r="2012" spans="1:3" x14ac:dyDescent="0.2">
      <c r="A2012" t="s">
        <v>6149</v>
      </c>
      <c r="B2012" s="1">
        <v>41811</v>
      </c>
      <c r="C2012">
        <v>2.238</v>
      </c>
    </row>
    <row r="2013" spans="1:3" x14ac:dyDescent="0.2">
      <c r="A2013" t="s">
        <v>6149</v>
      </c>
      <c r="B2013" s="1">
        <v>41812</v>
      </c>
      <c r="C2013">
        <v>2.238</v>
      </c>
    </row>
    <row r="2014" spans="1:3" x14ac:dyDescent="0.2">
      <c r="A2014" t="s">
        <v>6149</v>
      </c>
      <c r="B2014" s="1">
        <v>41813</v>
      </c>
      <c r="C2014">
        <v>2.238</v>
      </c>
    </row>
    <row r="2015" spans="1:3" x14ac:dyDescent="0.2">
      <c r="A2015" t="s">
        <v>6149</v>
      </c>
      <c r="B2015" s="1">
        <v>41814</v>
      </c>
      <c r="C2015">
        <v>2.2195</v>
      </c>
    </row>
    <row r="2016" spans="1:3" x14ac:dyDescent="0.2">
      <c r="A2016" t="s">
        <v>6149</v>
      </c>
      <c r="B2016" s="1">
        <v>41815</v>
      </c>
      <c r="C2016">
        <v>2.2216999999999998</v>
      </c>
    </row>
    <row r="2017" spans="1:3" x14ac:dyDescent="0.2">
      <c r="A2017" t="s">
        <v>6149</v>
      </c>
      <c r="B2017" s="1">
        <v>41816</v>
      </c>
      <c r="C2017">
        <v>2.2052</v>
      </c>
    </row>
    <row r="2018" spans="1:3" x14ac:dyDescent="0.2">
      <c r="A2018" t="s">
        <v>6149</v>
      </c>
      <c r="B2018" s="1">
        <v>41817</v>
      </c>
      <c r="C2018">
        <v>2.2088999999999999</v>
      </c>
    </row>
    <row r="2019" spans="1:3" x14ac:dyDescent="0.2">
      <c r="A2019" t="s">
        <v>6149</v>
      </c>
      <c r="B2019" s="1">
        <v>41818</v>
      </c>
      <c r="C2019">
        <v>2.1974999999999998</v>
      </c>
    </row>
    <row r="2020" spans="1:3" x14ac:dyDescent="0.2">
      <c r="A2020" t="s">
        <v>6149</v>
      </c>
      <c r="B2020" s="1">
        <v>41819</v>
      </c>
      <c r="C2020">
        <v>2.1974999999999998</v>
      </c>
    </row>
    <row r="2021" spans="1:3" x14ac:dyDescent="0.2">
      <c r="A2021" t="s">
        <v>6149</v>
      </c>
      <c r="B2021" s="1">
        <v>41820</v>
      </c>
      <c r="C2021">
        <v>2.1974999999999998</v>
      </c>
    </row>
    <row r="2022" spans="1:3" x14ac:dyDescent="0.2">
      <c r="A2022" t="s">
        <v>6149</v>
      </c>
      <c r="B2022" s="1">
        <v>41821</v>
      </c>
      <c r="C2022">
        <v>2.2025000000000001</v>
      </c>
    </row>
    <row r="2023" spans="1:3" x14ac:dyDescent="0.2">
      <c r="A2023" t="s">
        <v>6149</v>
      </c>
      <c r="B2023" s="1">
        <v>41822</v>
      </c>
      <c r="C2023">
        <v>2.2054</v>
      </c>
    </row>
    <row r="2024" spans="1:3" x14ac:dyDescent="0.2">
      <c r="A2024" t="s">
        <v>6149</v>
      </c>
      <c r="B2024" s="1">
        <v>41823</v>
      </c>
      <c r="C2024">
        <v>2.2134</v>
      </c>
    </row>
    <row r="2025" spans="1:3" x14ac:dyDescent="0.2">
      <c r="A2025" t="s">
        <v>6149</v>
      </c>
      <c r="B2025" s="1">
        <v>41824</v>
      </c>
      <c r="C2025">
        <v>2.2281</v>
      </c>
    </row>
    <row r="2026" spans="1:3" x14ac:dyDescent="0.2">
      <c r="A2026" t="s">
        <v>6149</v>
      </c>
      <c r="B2026" s="1">
        <v>41825</v>
      </c>
      <c r="C2026">
        <v>2.2149000000000001</v>
      </c>
    </row>
    <row r="2027" spans="1:3" x14ac:dyDescent="0.2">
      <c r="A2027" t="s">
        <v>6149</v>
      </c>
      <c r="B2027" s="1">
        <v>41826</v>
      </c>
      <c r="C2027">
        <v>2.2149000000000001</v>
      </c>
    </row>
    <row r="2028" spans="1:3" x14ac:dyDescent="0.2">
      <c r="A2028" t="s">
        <v>6149</v>
      </c>
      <c r="B2028" s="1">
        <v>41827</v>
      </c>
      <c r="C2028">
        <v>2.2149000000000001</v>
      </c>
    </row>
    <row r="2029" spans="1:3" x14ac:dyDescent="0.2">
      <c r="A2029" t="s">
        <v>6149</v>
      </c>
      <c r="B2029" s="1">
        <v>41828</v>
      </c>
      <c r="C2029">
        <v>2.2201</v>
      </c>
    </row>
    <row r="2030" spans="1:3" x14ac:dyDescent="0.2">
      <c r="A2030" t="s">
        <v>6149</v>
      </c>
      <c r="B2030" s="1">
        <v>41829</v>
      </c>
      <c r="C2030">
        <v>2.2149999999999999</v>
      </c>
    </row>
    <row r="2031" spans="1:3" x14ac:dyDescent="0.2">
      <c r="A2031" t="s">
        <v>6149</v>
      </c>
      <c r="B2031" s="1">
        <v>41830</v>
      </c>
      <c r="C2031">
        <v>2.2139000000000002</v>
      </c>
    </row>
    <row r="2032" spans="1:3" x14ac:dyDescent="0.2">
      <c r="A2032" t="s">
        <v>6149</v>
      </c>
      <c r="B2032" s="1">
        <v>41831</v>
      </c>
      <c r="C2032">
        <v>2.2237</v>
      </c>
    </row>
    <row r="2033" spans="1:3" x14ac:dyDescent="0.2">
      <c r="A2033" t="s">
        <v>6149</v>
      </c>
      <c r="B2033" s="1">
        <v>41832</v>
      </c>
      <c r="C2033">
        <v>2.2227999999999999</v>
      </c>
    </row>
    <row r="2034" spans="1:3" x14ac:dyDescent="0.2">
      <c r="A2034" t="s">
        <v>6149</v>
      </c>
      <c r="B2034" s="1">
        <v>41833</v>
      </c>
      <c r="C2034">
        <v>2.2227999999999999</v>
      </c>
    </row>
    <row r="2035" spans="1:3" x14ac:dyDescent="0.2">
      <c r="A2035" t="s">
        <v>6149</v>
      </c>
      <c r="B2035" s="1">
        <v>41834</v>
      </c>
      <c r="C2035">
        <v>2.2227999999999999</v>
      </c>
    </row>
    <row r="2036" spans="1:3" x14ac:dyDescent="0.2">
      <c r="A2036" t="s">
        <v>6149</v>
      </c>
      <c r="B2036" s="1">
        <v>41835</v>
      </c>
      <c r="C2036">
        <v>2.2176</v>
      </c>
    </row>
    <row r="2037" spans="1:3" x14ac:dyDescent="0.2">
      <c r="A2037" t="s">
        <v>6149</v>
      </c>
      <c r="B2037" s="1">
        <v>41836</v>
      </c>
      <c r="C2037">
        <v>2.2195</v>
      </c>
    </row>
    <row r="2038" spans="1:3" x14ac:dyDescent="0.2">
      <c r="A2038" t="s">
        <v>6149</v>
      </c>
      <c r="B2038" s="1">
        <v>41837</v>
      </c>
      <c r="C2038">
        <v>2.2193000000000001</v>
      </c>
    </row>
    <row r="2039" spans="1:3" x14ac:dyDescent="0.2">
      <c r="A2039" t="s">
        <v>6149</v>
      </c>
      <c r="B2039" s="1">
        <v>41838</v>
      </c>
      <c r="C2039">
        <v>2.2403</v>
      </c>
    </row>
    <row r="2040" spans="1:3" x14ac:dyDescent="0.2">
      <c r="A2040" t="s">
        <v>6149</v>
      </c>
      <c r="B2040" s="1">
        <v>41839</v>
      </c>
      <c r="C2040">
        <v>2.2362000000000002</v>
      </c>
    </row>
    <row r="2041" spans="1:3" x14ac:dyDescent="0.2">
      <c r="A2041" t="s">
        <v>6149</v>
      </c>
      <c r="B2041" s="1">
        <v>41840</v>
      </c>
      <c r="C2041">
        <v>2.2362000000000002</v>
      </c>
    </row>
    <row r="2042" spans="1:3" x14ac:dyDescent="0.2">
      <c r="A2042" t="s">
        <v>6149</v>
      </c>
      <c r="B2042" s="1">
        <v>41841</v>
      </c>
      <c r="C2042">
        <v>2.2362000000000002</v>
      </c>
    </row>
    <row r="2043" spans="1:3" x14ac:dyDescent="0.2">
      <c r="A2043" t="s">
        <v>6149</v>
      </c>
      <c r="B2043" s="1">
        <v>41842</v>
      </c>
      <c r="C2043">
        <v>2.2238000000000002</v>
      </c>
    </row>
    <row r="2044" spans="1:3" x14ac:dyDescent="0.2">
      <c r="A2044" t="s">
        <v>6149</v>
      </c>
      <c r="B2044" s="1">
        <v>41843</v>
      </c>
      <c r="C2044">
        <v>2.2128999999999999</v>
      </c>
    </row>
    <row r="2045" spans="1:3" x14ac:dyDescent="0.2">
      <c r="A2045" t="s">
        <v>6149</v>
      </c>
      <c r="B2045" s="1">
        <v>41844</v>
      </c>
      <c r="C2045">
        <v>2.2202000000000002</v>
      </c>
    </row>
    <row r="2046" spans="1:3" x14ac:dyDescent="0.2">
      <c r="A2046" t="s">
        <v>6149</v>
      </c>
      <c r="B2046" s="1">
        <v>41845</v>
      </c>
      <c r="C2046">
        <v>2.2204000000000002</v>
      </c>
    </row>
    <row r="2047" spans="1:3" x14ac:dyDescent="0.2">
      <c r="A2047" t="s">
        <v>6149</v>
      </c>
      <c r="B2047" s="1">
        <v>41846</v>
      </c>
      <c r="C2047">
        <v>2.2292999999999998</v>
      </c>
    </row>
    <row r="2048" spans="1:3" x14ac:dyDescent="0.2">
      <c r="A2048" t="s">
        <v>6149</v>
      </c>
      <c r="B2048" s="1">
        <v>41847</v>
      </c>
      <c r="C2048">
        <v>2.2292999999999998</v>
      </c>
    </row>
    <row r="2049" spans="1:3" x14ac:dyDescent="0.2">
      <c r="A2049" t="s">
        <v>6149</v>
      </c>
      <c r="B2049" s="1">
        <v>41848</v>
      </c>
      <c r="C2049">
        <v>2.2292999999999998</v>
      </c>
    </row>
    <row r="2050" spans="1:3" x14ac:dyDescent="0.2">
      <c r="A2050" t="s">
        <v>6149</v>
      </c>
      <c r="B2050" s="1">
        <v>41849</v>
      </c>
      <c r="C2050">
        <v>2.2302</v>
      </c>
    </row>
    <row r="2051" spans="1:3" x14ac:dyDescent="0.2">
      <c r="A2051" t="s">
        <v>6149</v>
      </c>
      <c r="B2051" s="1">
        <v>41850</v>
      </c>
      <c r="C2051">
        <v>2.2277999999999998</v>
      </c>
    </row>
    <row r="2052" spans="1:3" x14ac:dyDescent="0.2">
      <c r="A2052" t="s">
        <v>6149</v>
      </c>
      <c r="B2052" s="1">
        <v>41851</v>
      </c>
      <c r="C2052">
        <v>2.2446999999999999</v>
      </c>
    </row>
    <row r="2053" spans="1:3" x14ac:dyDescent="0.2">
      <c r="A2053" t="s">
        <v>6149</v>
      </c>
      <c r="B2053" s="1">
        <v>41852</v>
      </c>
      <c r="C2053">
        <v>2.2673999999999999</v>
      </c>
    </row>
    <row r="2054" spans="1:3" x14ac:dyDescent="0.2">
      <c r="A2054" t="s">
        <v>6149</v>
      </c>
      <c r="B2054" s="1">
        <v>41853</v>
      </c>
      <c r="C2054">
        <v>2.2606999999999999</v>
      </c>
    </row>
    <row r="2055" spans="1:3" x14ac:dyDescent="0.2">
      <c r="A2055" t="s">
        <v>6149</v>
      </c>
      <c r="B2055" s="1">
        <v>41854</v>
      </c>
      <c r="C2055">
        <v>2.2606999999999999</v>
      </c>
    </row>
    <row r="2056" spans="1:3" x14ac:dyDescent="0.2">
      <c r="A2056" t="s">
        <v>6149</v>
      </c>
      <c r="B2056" s="1">
        <v>41855</v>
      </c>
      <c r="C2056">
        <v>2.2606999999999999</v>
      </c>
    </row>
    <row r="2057" spans="1:3" x14ac:dyDescent="0.2">
      <c r="A2057" t="s">
        <v>6149</v>
      </c>
      <c r="B2057" s="1">
        <v>41856</v>
      </c>
      <c r="C2057">
        <v>2.2576999999999998</v>
      </c>
    </row>
    <row r="2058" spans="1:3" x14ac:dyDescent="0.2">
      <c r="A2058" t="s">
        <v>6149</v>
      </c>
      <c r="B2058" s="1">
        <v>41857</v>
      </c>
      <c r="C2058">
        <v>2.2755999999999998</v>
      </c>
    </row>
    <row r="2059" spans="1:3" x14ac:dyDescent="0.2">
      <c r="A2059" t="s">
        <v>6149</v>
      </c>
      <c r="B2059" s="1">
        <v>41858</v>
      </c>
      <c r="C2059">
        <v>2.2789999999999999</v>
      </c>
    </row>
    <row r="2060" spans="1:3" x14ac:dyDescent="0.2">
      <c r="A2060" t="s">
        <v>6149</v>
      </c>
      <c r="B2060" s="1">
        <v>41859</v>
      </c>
      <c r="C2060">
        <v>2.2801999999999998</v>
      </c>
    </row>
    <row r="2061" spans="1:3" x14ac:dyDescent="0.2">
      <c r="A2061" t="s">
        <v>6149</v>
      </c>
      <c r="B2061" s="1">
        <v>41860</v>
      </c>
      <c r="C2061">
        <v>2.2986</v>
      </c>
    </row>
    <row r="2062" spans="1:3" x14ac:dyDescent="0.2">
      <c r="A2062" t="s">
        <v>6149</v>
      </c>
      <c r="B2062" s="1">
        <v>41861</v>
      </c>
      <c r="C2062">
        <v>2.2986</v>
      </c>
    </row>
    <row r="2063" spans="1:3" x14ac:dyDescent="0.2">
      <c r="A2063" t="s">
        <v>6149</v>
      </c>
      <c r="B2063" s="1">
        <v>41862</v>
      </c>
      <c r="C2063">
        <v>2.2986</v>
      </c>
    </row>
    <row r="2064" spans="1:3" x14ac:dyDescent="0.2">
      <c r="A2064" t="s">
        <v>6149</v>
      </c>
      <c r="B2064" s="1">
        <v>41863</v>
      </c>
      <c r="C2064">
        <v>2.2778999999999998</v>
      </c>
    </row>
    <row r="2065" spans="1:3" x14ac:dyDescent="0.2">
      <c r="A2065" t="s">
        <v>6149</v>
      </c>
      <c r="B2065" s="1">
        <v>41864</v>
      </c>
      <c r="C2065">
        <v>2.2770000000000001</v>
      </c>
    </row>
    <row r="2066" spans="1:3" x14ac:dyDescent="0.2">
      <c r="A2066" t="s">
        <v>6149</v>
      </c>
      <c r="B2066" s="1">
        <v>41865</v>
      </c>
      <c r="C2066">
        <v>2.2692000000000001</v>
      </c>
    </row>
    <row r="2067" spans="1:3" x14ac:dyDescent="0.2">
      <c r="A2067" t="s">
        <v>6149</v>
      </c>
      <c r="B2067" s="1">
        <v>41866</v>
      </c>
      <c r="C2067">
        <v>2.2703000000000002</v>
      </c>
    </row>
    <row r="2068" spans="1:3" x14ac:dyDescent="0.2">
      <c r="A2068" t="s">
        <v>6149</v>
      </c>
      <c r="B2068" s="1">
        <v>41867</v>
      </c>
      <c r="C2068">
        <v>2.2690000000000001</v>
      </c>
    </row>
    <row r="2069" spans="1:3" x14ac:dyDescent="0.2">
      <c r="A2069" t="s">
        <v>6149</v>
      </c>
      <c r="B2069" s="1">
        <v>41868</v>
      </c>
      <c r="C2069">
        <v>2.2690000000000001</v>
      </c>
    </row>
    <row r="2070" spans="1:3" x14ac:dyDescent="0.2">
      <c r="A2070" t="s">
        <v>6149</v>
      </c>
      <c r="B2070" s="1">
        <v>41869</v>
      </c>
      <c r="C2070">
        <v>2.2690000000000001</v>
      </c>
    </row>
    <row r="2071" spans="1:3" x14ac:dyDescent="0.2">
      <c r="A2071" t="s">
        <v>6149</v>
      </c>
      <c r="B2071" s="1">
        <v>41870</v>
      </c>
      <c r="C2071">
        <v>2.2595000000000001</v>
      </c>
    </row>
    <row r="2072" spans="1:3" x14ac:dyDescent="0.2">
      <c r="A2072" t="s">
        <v>6149</v>
      </c>
      <c r="B2072" s="1">
        <v>41871</v>
      </c>
      <c r="C2072">
        <v>2.2587000000000002</v>
      </c>
    </row>
    <row r="2073" spans="1:3" x14ac:dyDescent="0.2">
      <c r="A2073" t="s">
        <v>6149</v>
      </c>
      <c r="B2073" s="1">
        <v>41872</v>
      </c>
      <c r="C2073">
        <v>2.2549999999999999</v>
      </c>
    </row>
    <row r="2074" spans="1:3" x14ac:dyDescent="0.2">
      <c r="A2074" t="s">
        <v>6149</v>
      </c>
      <c r="B2074" s="1">
        <v>41873</v>
      </c>
      <c r="C2074">
        <v>2.2582</v>
      </c>
    </row>
    <row r="2075" spans="1:3" x14ac:dyDescent="0.2">
      <c r="A2075" t="s">
        <v>6149</v>
      </c>
      <c r="B2075" s="1">
        <v>41874</v>
      </c>
      <c r="C2075">
        <v>2.2778</v>
      </c>
    </row>
    <row r="2076" spans="1:3" x14ac:dyDescent="0.2">
      <c r="A2076" t="s">
        <v>6149</v>
      </c>
      <c r="B2076" s="1">
        <v>41875</v>
      </c>
      <c r="C2076">
        <v>2.2778</v>
      </c>
    </row>
    <row r="2077" spans="1:3" x14ac:dyDescent="0.2">
      <c r="A2077" t="s">
        <v>6149</v>
      </c>
      <c r="B2077" s="1">
        <v>41876</v>
      </c>
      <c r="C2077">
        <v>2.2778</v>
      </c>
    </row>
    <row r="2078" spans="1:3" x14ac:dyDescent="0.2">
      <c r="A2078" t="s">
        <v>6149</v>
      </c>
      <c r="B2078" s="1">
        <v>41877</v>
      </c>
      <c r="C2078">
        <v>2.2808000000000002</v>
      </c>
    </row>
    <row r="2079" spans="1:3" x14ac:dyDescent="0.2">
      <c r="A2079" t="s">
        <v>6149</v>
      </c>
      <c r="B2079" s="1">
        <v>41878</v>
      </c>
      <c r="C2079">
        <v>2.2747999999999999</v>
      </c>
    </row>
    <row r="2080" spans="1:3" x14ac:dyDescent="0.2">
      <c r="A2080" t="s">
        <v>6149</v>
      </c>
      <c r="B2080" s="1">
        <v>41879</v>
      </c>
      <c r="C2080">
        <v>2.2591000000000001</v>
      </c>
    </row>
    <row r="2081" spans="1:3" x14ac:dyDescent="0.2">
      <c r="A2081" t="s">
        <v>6149</v>
      </c>
      <c r="B2081" s="1">
        <v>41880</v>
      </c>
      <c r="C2081">
        <v>2.2498999999999998</v>
      </c>
    </row>
    <row r="2082" spans="1:3" x14ac:dyDescent="0.2">
      <c r="A2082" t="s">
        <v>6149</v>
      </c>
      <c r="B2082" s="1">
        <v>41881</v>
      </c>
      <c r="C2082">
        <v>2.2395999999999998</v>
      </c>
    </row>
    <row r="2083" spans="1:3" x14ac:dyDescent="0.2">
      <c r="A2083" t="s">
        <v>6149</v>
      </c>
      <c r="B2083" s="1">
        <v>41882</v>
      </c>
      <c r="C2083">
        <v>2.2395999999999998</v>
      </c>
    </row>
    <row r="2084" spans="1:3" x14ac:dyDescent="0.2">
      <c r="A2084" t="s">
        <v>6149</v>
      </c>
      <c r="B2084" s="1">
        <v>41883</v>
      </c>
      <c r="C2084">
        <v>2.2395999999999998</v>
      </c>
    </row>
    <row r="2085" spans="1:3" x14ac:dyDescent="0.2">
      <c r="A2085" t="s">
        <v>6149</v>
      </c>
      <c r="B2085" s="1">
        <v>41884</v>
      </c>
      <c r="C2085">
        <v>2.2364000000000002</v>
      </c>
    </row>
    <row r="2086" spans="1:3" x14ac:dyDescent="0.2">
      <c r="A2086" t="s">
        <v>6149</v>
      </c>
      <c r="B2086" s="1">
        <v>41885</v>
      </c>
      <c r="C2086">
        <v>2.2521</v>
      </c>
    </row>
    <row r="2087" spans="1:3" x14ac:dyDescent="0.2">
      <c r="A2087" t="s">
        <v>6149</v>
      </c>
      <c r="B2087" s="1">
        <v>41886</v>
      </c>
      <c r="C2087">
        <v>2.2319</v>
      </c>
    </row>
    <row r="2088" spans="1:3" x14ac:dyDescent="0.2">
      <c r="A2088" t="s">
        <v>6149</v>
      </c>
      <c r="B2088" s="1">
        <v>41887</v>
      </c>
      <c r="C2088">
        <v>2.2355999999999998</v>
      </c>
    </row>
    <row r="2089" spans="1:3" x14ac:dyDescent="0.2">
      <c r="A2089" t="s">
        <v>6149</v>
      </c>
      <c r="B2089" s="1">
        <v>41888</v>
      </c>
      <c r="C2089">
        <v>2.2416</v>
      </c>
    </row>
    <row r="2090" spans="1:3" x14ac:dyDescent="0.2">
      <c r="A2090" t="s">
        <v>6149</v>
      </c>
      <c r="B2090" s="1">
        <v>41889</v>
      </c>
      <c r="C2090">
        <v>2.2416</v>
      </c>
    </row>
    <row r="2091" spans="1:3" x14ac:dyDescent="0.2">
      <c r="A2091" t="s">
        <v>6149</v>
      </c>
      <c r="B2091" s="1">
        <v>41890</v>
      </c>
      <c r="C2091">
        <v>2.2416</v>
      </c>
    </row>
    <row r="2092" spans="1:3" x14ac:dyDescent="0.2">
      <c r="A2092" t="s">
        <v>6149</v>
      </c>
      <c r="B2092" s="1">
        <v>41891</v>
      </c>
      <c r="C2092">
        <v>2.2490999999999999</v>
      </c>
    </row>
    <row r="2093" spans="1:3" x14ac:dyDescent="0.2">
      <c r="A2093" t="s">
        <v>6149</v>
      </c>
      <c r="B2093" s="1">
        <v>41892</v>
      </c>
      <c r="C2093">
        <v>2.2812999999999999</v>
      </c>
    </row>
    <row r="2094" spans="1:3" x14ac:dyDescent="0.2">
      <c r="A2094" t="s">
        <v>6149</v>
      </c>
      <c r="B2094" s="1">
        <v>41893</v>
      </c>
      <c r="C2094">
        <v>2.2967</v>
      </c>
    </row>
    <row r="2095" spans="1:3" x14ac:dyDescent="0.2">
      <c r="A2095" t="s">
        <v>6149</v>
      </c>
      <c r="B2095" s="1">
        <v>41894</v>
      </c>
      <c r="C2095">
        <v>2.2879999999999998</v>
      </c>
    </row>
    <row r="2096" spans="1:3" x14ac:dyDescent="0.2">
      <c r="A2096" t="s">
        <v>6149</v>
      </c>
      <c r="B2096" s="1">
        <v>41895</v>
      </c>
      <c r="C2096">
        <v>2.3250999999999999</v>
      </c>
    </row>
    <row r="2097" spans="1:3" x14ac:dyDescent="0.2">
      <c r="A2097" t="s">
        <v>6149</v>
      </c>
      <c r="B2097" s="1">
        <v>41896</v>
      </c>
      <c r="C2097">
        <v>2.3250999999999999</v>
      </c>
    </row>
    <row r="2098" spans="1:3" x14ac:dyDescent="0.2">
      <c r="A2098" t="s">
        <v>6149</v>
      </c>
      <c r="B2098" s="1">
        <v>41897</v>
      </c>
      <c r="C2098">
        <v>2.3250999999999999</v>
      </c>
    </row>
    <row r="2099" spans="1:3" x14ac:dyDescent="0.2">
      <c r="A2099" t="s">
        <v>6149</v>
      </c>
      <c r="B2099" s="1">
        <v>41898</v>
      </c>
      <c r="C2099">
        <v>2.3401000000000001</v>
      </c>
    </row>
    <row r="2100" spans="1:3" x14ac:dyDescent="0.2">
      <c r="A2100" t="s">
        <v>6149</v>
      </c>
      <c r="B2100" s="1">
        <v>41899</v>
      </c>
      <c r="C2100">
        <v>2.3351000000000002</v>
      </c>
    </row>
    <row r="2101" spans="1:3" x14ac:dyDescent="0.2">
      <c r="A2101" t="s">
        <v>6149</v>
      </c>
      <c r="B2101" s="1">
        <v>41900</v>
      </c>
      <c r="C2101">
        <v>2.3384</v>
      </c>
    </row>
    <row r="2102" spans="1:3" x14ac:dyDescent="0.2">
      <c r="A2102" t="s">
        <v>6149</v>
      </c>
      <c r="B2102" s="1">
        <v>41901</v>
      </c>
      <c r="C2102">
        <v>2.3668</v>
      </c>
    </row>
    <row r="2103" spans="1:3" x14ac:dyDescent="0.2">
      <c r="A2103" t="s">
        <v>6149</v>
      </c>
      <c r="B2103" s="1">
        <v>41902</v>
      </c>
      <c r="C2103">
        <v>2.3656000000000001</v>
      </c>
    </row>
    <row r="2104" spans="1:3" x14ac:dyDescent="0.2">
      <c r="A2104" t="s">
        <v>6149</v>
      </c>
      <c r="B2104" s="1">
        <v>41903</v>
      </c>
      <c r="C2104">
        <v>2.3656000000000001</v>
      </c>
    </row>
    <row r="2105" spans="1:3" x14ac:dyDescent="0.2">
      <c r="A2105" t="s">
        <v>6149</v>
      </c>
      <c r="B2105" s="1">
        <v>41904</v>
      </c>
      <c r="C2105">
        <v>2.3656000000000001</v>
      </c>
    </row>
    <row r="2106" spans="1:3" x14ac:dyDescent="0.2">
      <c r="A2106" t="s">
        <v>6149</v>
      </c>
      <c r="B2106" s="1">
        <v>41905</v>
      </c>
      <c r="C2106">
        <v>2.387</v>
      </c>
    </row>
    <row r="2107" spans="1:3" x14ac:dyDescent="0.2">
      <c r="A2107" t="s">
        <v>6149</v>
      </c>
      <c r="B2107" s="1">
        <v>41906</v>
      </c>
      <c r="C2107">
        <v>2.4026000000000001</v>
      </c>
    </row>
    <row r="2108" spans="1:3" x14ac:dyDescent="0.2">
      <c r="A2108" t="s">
        <v>6149</v>
      </c>
      <c r="B2108" s="1">
        <v>41907</v>
      </c>
      <c r="C2108">
        <v>2.407</v>
      </c>
    </row>
    <row r="2109" spans="1:3" x14ac:dyDescent="0.2">
      <c r="A2109" t="s">
        <v>6149</v>
      </c>
      <c r="B2109" s="1">
        <v>41908</v>
      </c>
      <c r="C2109">
        <v>2.4085000000000001</v>
      </c>
    </row>
    <row r="2110" spans="1:3" x14ac:dyDescent="0.2">
      <c r="A2110" t="s">
        <v>6149</v>
      </c>
      <c r="B2110" s="1">
        <v>41909</v>
      </c>
      <c r="C2110">
        <v>2.431</v>
      </c>
    </row>
    <row r="2111" spans="1:3" x14ac:dyDescent="0.2">
      <c r="A2111" t="s">
        <v>6149</v>
      </c>
      <c r="B2111" s="1">
        <v>41910</v>
      </c>
      <c r="C2111">
        <v>2.431</v>
      </c>
    </row>
    <row r="2112" spans="1:3" x14ac:dyDescent="0.2">
      <c r="A2112" t="s">
        <v>6149</v>
      </c>
      <c r="B2112" s="1">
        <v>41911</v>
      </c>
      <c r="C2112">
        <v>2.431</v>
      </c>
    </row>
    <row r="2113" spans="1:3" x14ac:dyDescent="0.2">
      <c r="A2113" t="s">
        <v>6149</v>
      </c>
      <c r="B2113" s="1">
        <v>41912</v>
      </c>
      <c r="C2113">
        <v>2.4521999999999999</v>
      </c>
    </row>
    <row r="2114" spans="1:3" x14ac:dyDescent="0.2">
      <c r="A2114" t="s">
        <v>6149</v>
      </c>
      <c r="B2114" s="1">
        <v>41913</v>
      </c>
      <c r="C2114">
        <v>2.4510000000000001</v>
      </c>
    </row>
    <row r="2115" spans="1:3" x14ac:dyDescent="0.2">
      <c r="A2115" t="s">
        <v>6149</v>
      </c>
      <c r="B2115" s="1">
        <v>41914</v>
      </c>
      <c r="C2115">
        <v>2.4622999999999999</v>
      </c>
    </row>
    <row r="2116" spans="1:3" x14ac:dyDescent="0.2">
      <c r="A2116" t="s">
        <v>6149</v>
      </c>
      <c r="B2116" s="1">
        <v>41915</v>
      </c>
      <c r="C2116">
        <v>2.4784999999999999</v>
      </c>
    </row>
    <row r="2117" spans="1:3" x14ac:dyDescent="0.2">
      <c r="A2117" t="s">
        <v>6149</v>
      </c>
      <c r="B2117" s="1">
        <v>41916</v>
      </c>
      <c r="C2117">
        <v>2.4931999999999999</v>
      </c>
    </row>
    <row r="2118" spans="1:3" x14ac:dyDescent="0.2">
      <c r="A2118" t="s">
        <v>6149</v>
      </c>
      <c r="B2118" s="1">
        <v>41917</v>
      </c>
      <c r="C2118">
        <v>2.4931999999999999</v>
      </c>
    </row>
    <row r="2119" spans="1:3" x14ac:dyDescent="0.2">
      <c r="A2119" t="s">
        <v>6149</v>
      </c>
      <c r="B2119" s="1">
        <v>41918</v>
      </c>
      <c r="C2119">
        <v>2.4931999999999999</v>
      </c>
    </row>
    <row r="2120" spans="1:3" x14ac:dyDescent="0.2">
      <c r="A2120" t="s">
        <v>6149</v>
      </c>
      <c r="B2120" s="1">
        <v>41919</v>
      </c>
      <c r="C2120">
        <v>2.4098000000000002</v>
      </c>
    </row>
    <row r="2121" spans="1:3" x14ac:dyDescent="0.2">
      <c r="A2121" t="s">
        <v>6149</v>
      </c>
      <c r="B2121" s="1">
        <v>41920</v>
      </c>
      <c r="C2121">
        <v>2.4037999999999999</v>
      </c>
    </row>
    <row r="2122" spans="1:3" x14ac:dyDescent="0.2">
      <c r="A2122" t="s">
        <v>6149</v>
      </c>
      <c r="B2122" s="1">
        <v>41921</v>
      </c>
      <c r="C2122">
        <v>2.4072</v>
      </c>
    </row>
    <row r="2123" spans="1:3" x14ac:dyDescent="0.2">
      <c r="A2123" t="s">
        <v>6149</v>
      </c>
      <c r="B2123" s="1">
        <v>41922</v>
      </c>
      <c r="C2123">
        <v>2.3914</v>
      </c>
    </row>
    <row r="2124" spans="1:3" x14ac:dyDescent="0.2">
      <c r="A2124" t="s">
        <v>6149</v>
      </c>
      <c r="B2124" s="1">
        <v>41923</v>
      </c>
      <c r="C2124">
        <v>2.4102999999999999</v>
      </c>
    </row>
    <row r="2125" spans="1:3" x14ac:dyDescent="0.2">
      <c r="A2125" t="s">
        <v>6149</v>
      </c>
      <c r="B2125" s="1">
        <v>41924</v>
      </c>
      <c r="C2125">
        <v>2.4102999999999999</v>
      </c>
    </row>
    <row r="2126" spans="1:3" x14ac:dyDescent="0.2">
      <c r="A2126" t="s">
        <v>6149</v>
      </c>
      <c r="B2126" s="1">
        <v>41925</v>
      </c>
      <c r="C2126">
        <v>2.4102999999999999</v>
      </c>
    </row>
    <row r="2127" spans="1:3" x14ac:dyDescent="0.2">
      <c r="A2127" t="s">
        <v>6149</v>
      </c>
      <c r="B2127" s="1">
        <v>41926</v>
      </c>
      <c r="C2127">
        <v>2.3923000000000001</v>
      </c>
    </row>
    <row r="2128" spans="1:3" x14ac:dyDescent="0.2">
      <c r="A2128" t="s">
        <v>6149</v>
      </c>
      <c r="B2128" s="1">
        <v>41927</v>
      </c>
      <c r="C2128">
        <v>2.3990999999999998</v>
      </c>
    </row>
    <row r="2129" spans="1:3" x14ac:dyDescent="0.2">
      <c r="A2129" t="s">
        <v>6149</v>
      </c>
      <c r="B2129" s="1">
        <v>41928</v>
      </c>
      <c r="C2129">
        <v>2.4316</v>
      </c>
    </row>
    <row r="2130" spans="1:3" x14ac:dyDescent="0.2">
      <c r="A2130" t="s">
        <v>6149</v>
      </c>
      <c r="B2130" s="1">
        <v>41929</v>
      </c>
      <c r="C2130">
        <v>2.4769999999999999</v>
      </c>
    </row>
    <row r="2131" spans="1:3" x14ac:dyDescent="0.2">
      <c r="A2131" t="s">
        <v>6149</v>
      </c>
      <c r="B2131" s="1">
        <v>41930</v>
      </c>
      <c r="C2131">
        <v>2.4477000000000002</v>
      </c>
    </row>
    <row r="2132" spans="1:3" x14ac:dyDescent="0.2">
      <c r="A2132" t="s">
        <v>6149</v>
      </c>
      <c r="B2132" s="1">
        <v>41931</v>
      </c>
      <c r="C2132">
        <v>2.4477000000000002</v>
      </c>
    </row>
    <row r="2133" spans="1:3" x14ac:dyDescent="0.2">
      <c r="A2133" t="s">
        <v>6149</v>
      </c>
      <c r="B2133" s="1">
        <v>41932</v>
      </c>
      <c r="C2133">
        <v>2.4477000000000002</v>
      </c>
    </row>
    <row r="2134" spans="1:3" x14ac:dyDescent="0.2">
      <c r="A2134" t="s">
        <v>6149</v>
      </c>
      <c r="B2134" s="1">
        <v>41933</v>
      </c>
      <c r="C2134">
        <v>2.4554</v>
      </c>
    </row>
    <row r="2135" spans="1:3" x14ac:dyDescent="0.2">
      <c r="A2135" t="s">
        <v>6149</v>
      </c>
      <c r="B2135" s="1">
        <v>41934</v>
      </c>
      <c r="C2135">
        <v>2.4796999999999998</v>
      </c>
    </row>
    <row r="2136" spans="1:3" x14ac:dyDescent="0.2">
      <c r="A2136" t="s">
        <v>6149</v>
      </c>
      <c r="B2136" s="1">
        <v>41935</v>
      </c>
      <c r="C2136">
        <v>2.4781</v>
      </c>
    </row>
    <row r="2137" spans="1:3" x14ac:dyDescent="0.2">
      <c r="A2137" t="s">
        <v>6149</v>
      </c>
      <c r="B2137" s="1">
        <v>41936</v>
      </c>
      <c r="C2137">
        <v>2.5004</v>
      </c>
    </row>
    <row r="2138" spans="1:3" x14ac:dyDescent="0.2">
      <c r="A2138" t="s">
        <v>6149</v>
      </c>
      <c r="B2138" s="1">
        <v>41937</v>
      </c>
      <c r="C2138">
        <v>2.4805000000000001</v>
      </c>
    </row>
    <row r="2139" spans="1:3" x14ac:dyDescent="0.2">
      <c r="A2139" t="s">
        <v>6149</v>
      </c>
      <c r="B2139" s="1">
        <v>41938</v>
      </c>
      <c r="C2139">
        <v>2.4805000000000001</v>
      </c>
    </row>
    <row r="2140" spans="1:3" x14ac:dyDescent="0.2">
      <c r="A2140" t="s">
        <v>6149</v>
      </c>
      <c r="B2140" s="1">
        <v>41939</v>
      </c>
      <c r="C2140">
        <v>2.4805000000000001</v>
      </c>
    </row>
    <row r="2141" spans="1:3" x14ac:dyDescent="0.2">
      <c r="A2141" t="s">
        <v>6149</v>
      </c>
      <c r="B2141" s="1">
        <v>41940</v>
      </c>
      <c r="C2141">
        <v>2.5341</v>
      </c>
    </row>
    <row r="2142" spans="1:3" x14ac:dyDescent="0.2">
      <c r="A2142" t="s">
        <v>6149</v>
      </c>
      <c r="B2142" s="1">
        <v>41941</v>
      </c>
      <c r="C2142">
        <v>2.4868999999999999</v>
      </c>
    </row>
    <row r="2143" spans="1:3" x14ac:dyDescent="0.2">
      <c r="A2143" t="s">
        <v>6149</v>
      </c>
      <c r="B2143" s="1">
        <v>41942</v>
      </c>
      <c r="C2143">
        <v>2.4346000000000001</v>
      </c>
    </row>
    <row r="2144" spans="1:3" x14ac:dyDescent="0.2">
      <c r="A2144" t="s">
        <v>6149</v>
      </c>
      <c r="B2144" s="1">
        <v>41943</v>
      </c>
      <c r="C2144">
        <v>2.4119000000000002</v>
      </c>
    </row>
    <row r="2145" spans="1:3" x14ac:dyDescent="0.2">
      <c r="A2145" t="s">
        <v>6149</v>
      </c>
      <c r="B2145" s="1">
        <v>41944</v>
      </c>
      <c r="C2145">
        <v>2.4441999999999999</v>
      </c>
    </row>
    <row r="2146" spans="1:3" x14ac:dyDescent="0.2">
      <c r="A2146" t="s">
        <v>6149</v>
      </c>
      <c r="B2146" s="1">
        <v>41945</v>
      </c>
      <c r="C2146">
        <v>2.4441999999999999</v>
      </c>
    </row>
    <row r="2147" spans="1:3" x14ac:dyDescent="0.2">
      <c r="A2147" t="s">
        <v>6149</v>
      </c>
      <c r="B2147" s="1">
        <v>41946</v>
      </c>
      <c r="C2147">
        <v>2.4441999999999999</v>
      </c>
    </row>
    <row r="2148" spans="1:3" x14ac:dyDescent="0.2">
      <c r="A2148" t="s">
        <v>6149</v>
      </c>
      <c r="B2148" s="1">
        <v>41947</v>
      </c>
      <c r="C2148">
        <v>2.4839000000000002</v>
      </c>
    </row>
    <row r="2149" spans="1:3" x14ac:dyDescent="0.2">
      <c r="A2149" t="s">
        <v>6149</v>
      </c>
      <c r="B2149" s="1">
        <v>41948</v>
      </c>
      <c r="C2149">
        <v>2.5194999999999999</v>
      </c>
    </row>
    <row r="2150" spans="1:3" x14ac:dyDescent="0.2">
      <c r="A2150" t="s">
        <v>6149</v>
      </c>
      <c r="B2150" s="1">
        <v>41949</v>
      </c>
      <c r="C2150">
        <v>2.5167999999999999</v>
      </c>
    </row>
    <row r="2151" spans="1:3" x14ac:dyDescent="0.2">
      <c r="A2151" t="s">
        <v>6149</v>
      </c>
      <c r="B2151" s="1">
        <v>41950</v>
      </c>
      <c r="C2151">
        <v>2.5325000000000002</v>
      </c>
    </row>
    <row r="2152" spans="1:3" x14ac:dyDescent="0.2">
      <c r="A2152" t="s">
        <v>6149</v>
      </c>
      <c r="B2152" s="1">
        <v>41951</v>
      </c>
      <c r="C2152">
        <v>2.5720999999999998</v>
      </c>
    </row>
    <row r="2153" spans="1:3" x14ac:dyDescent="0.2">
      <c r="A2153" t="s">
        <v>6149</v>
      </c>
      <c r="B2153" s="1">
        <v>41952</v>
      </c>
      <c r="C2153">
        <v>2.5720999999999998</v>
      </c>
    </row>
    <row r="2154" spans="1:3" x14ac:dyDescent="0.2">
      <c r="A2154" t="s">
        <v>6149</v>
      </c>
      <c r="B2154" s="1">
        <v>41953</v>
      </c>
      <c r="C2154">
        <v>2.5720999999999998</v>
      </c>
    </row>
    <row r="2155" spans="1:3" x14ac:dyDescent="0.2">
      <c r="A2155" t="s">
        <v>6149</v>
      </c>
      <c r="B2155" s="1">
        <v>41954</v>
      </c>
      <c r="C2155">
        <v>2.5390000000000001</v>
      </c>
    </row>
    <row r="2156" spans="1:3" x14ac:dyDescent="0.2">
      <c r="A2156" t="s">
        <v>6149</v>
      </c>
      <c r="B2156" s="1">
        <v>41955</v>
      </c>
      <c r="C2156">
        <v>2.5644</v>
      </c>
    </row>
    <row r="2157" spans="1:3" x14ac:dyDescent="0.2">
      <c r="A2157" t="s">
        <v>6149</v>
      </c>
      <c r="B2157" s="1">
        <v>41956</v>
      </c>
      <c r="C2157">
        <v>2.5550000000000002</v>
      </c>
    </row>
    <row r="2158" spans="1:3" x14ac:dyDescent="0.2">
      <c r="A2158" t="s">
        <v>6149</v>
      </c>
      <c r="B2158" s="1">
        <v>41957</v>
      </c>
      <c r="C2158">
        <v>2.5724999999999998</v>
      </c>
    </row>
    <row r="2159" spans="1:3" x14ac:dyDescent="0.2">
      <c r="A2159" t="s">
        <v>6149</v>
      </c>
      <c r="B2159" s="1">
        <v>41958</v>
      </c>
      <c r="C2159">
        <v>2.6135999999999999</v>
      </c>
    </row>
    <row r="2160" spans="1:3" x14ac:dyDescent="0.2">
      <c r="A2160" t="s">
        <v>6149</v>
      </c>
      <c r="B2160" s="1">
        <v>41959</v>
      </c>
      <c r="C2160">
        <v>2.6135999999999999</v>
      </c>
    </row>
    <row r="2161" spans="1:3" x14ac:dyDescent="0.2">
      <c r="A2161" t="s">
        <v>6149</v>
      </c>
      <c r="B2161" s="1">
        <v>41960</v>
      </c>
      <c r="C2161">
        <v>2.6135999999999999</v>
      </c>
    </row>
    <row r="2162" spans="1:3" x14ac:dyDescent="0.2">
      <c r="A2162" t="s">
        <v>6149</v>
      </c>
      <c r="B2162" s="1">
        <v>41961</v>
      </c>
      <c r="C2162">
        <v>2.6034999999999999</v>
      </c>
    </row>
    <row r="2163" spans="1:3" x14ac:dyDescent="0.2">
      <c r="A2163" t="s">
        <v>6149</v>
      </c>
      <c r="B2163" s="1">
        <v>41962</v>
      </c>
      <c r="C2163">
        <v>2.5966999999999998</v>
      </c>
    </row>
    <row r="2164" spans="1:3" x14ac:dyDescent="0.2">
      <c r="A2164" t="s">
        <v>6149</v>
      </c>
      <c r="B2164" s="1">
        <v>41963</v>
      </c>
      <c r="C2164">
        <v>2.5849000000000002</v>
      </c>
    </row>
    <row r="2165" spans="1:3" x14ac:dyDescent="0.2">
      <c r="A2165" t="s">
        <v>6149</v>
      </c>
      <c r="B2165" s="1">
        <v>41964</v>
      </c>
      <c r="C2165">
        <v>2.5449999999999999</v>
      </c>
    </row>
    <row r="2166" spans="1:3" x14ac:dyDescent="0.2">
      <c r="A2166" t="s">
        <v>6149</v>
      </c>
      <c r="B2166" s="1">
        <v>41965</v>
      </c>
      <c r="C2166">
        <v>2.5390999999999999</v>
      </c>
    </row>
    <row r="2167" spans="1:3" x14ac:dyDescent="0.2">
      <c r="A2167" t="s">
        <v>6149</v>
      </c>
      <c r="B2167" s="1">
        <v>41966</v>
      </c>
      <c r="C2167">
        <v>2.5390999999999999</v>
      </c>
    </row>
    <row r="2168" spans="1:3" x14ac:dyDescent="0.2">
      <c r="A2168" t="s">
        <v>6149</v>
      </c>
      <c r="B2168" s="1">
        <v>41967</v>
      </c>
      <c r="C2168">
        <v>2.5390999999999999</v>
      </c>
    </row>
    <row r="2169" spans="1:3" x14ac:dyDescent="0.2">
      <c r="A2169" t="s">
        <v>6149</v>
      </c>
      <c r="B2169" s="1">
        <v>41968</v>
      </c>
      <c r="C2169">
        <v>2.5282</v>
      </c>
    </row>
    <row r="2170" spans="1:3" x14ac:dyDescent="0.2">
      <c r="A2170" t="s">
        <v>6149</v>
      </c>
      <c r="B2170" s="1">
        <v>41969</v>
      </c>
      <c r="C2170">
        <v>2.5236999999999998</v>
      </c>
    </row>
    <row r="2171" spans="1:3" x14ac:dyDescent="0.2">
      <c r="A2171" t="s">
        <v>6149</v>
      </c>
      <c r="B2171" s="1">
        <v>41970</v>
      </c>
      <c r="C2171">
        <v>2.5103</v>
      </c>
    </row>
    <row r="2172" spans="1:3" x14ac:dyDescent="0.2">
      <c r="A2172" t="s">
        <v>6149</v>
      </c>
      <c r="B2172" s="1">
        <v>41971</v>
      </c>
      <c r="C2172">
        <v>2.5065</v>
      </c>
    </row>
    <row r="2173" spans="1:3" x14ac:dyDescent="0.2">
      <c r="A2173" t="s">
        <v>6149</v>
      </c>
      <c r="B2173" s="1">
        <v>41972</v>
      </c>
      <c r="C2173">
        <v>2.5600999999999998</v>
      </c>
    </row>
    <row r="2174" spans="1:3" x14ac:dyDescent="0.2">
      <c r="A2174" t="s">
        <v>6149</v>
      </c>
      <c r="B2174" s="1">
        <v>41973</v>
      </c>
      <c r="C2174">
        <v>2.5600999999999998</v>
      </c>
    </row>
    <row r="2175" spans="1:3" x14ac:dyDescent="0.2">
      <c r="A2175" t="s">
        <v>6149</v>
      </c>
      <c r="B2175" s="1">
        <v>41974</v>
      </c>
      <c r="C2175">
        <v>2.5600999999999998</v>
      </c>
    </row>
    <row r="2176" spans="1:3" x14ac:dyDescent="0.2">
      <c r="A2176" t="s">
        <v>6149</v>
      </c>
      <c r="B2176" s="1">
        <v>41975</v>
      </c>
      <c r="C2176">
        <v>2.5623999999999998</v>
      </c>
    </row>
    <row r="2177" spans="1:3" x14ac:dyDescent="0.2">
      <c r="A2177" t="s">
        <v>6149</v>
      </c>
      <c r="B2177" s="1">
        <v>41976</v>
      </c>
      <c r="C2177">
        <v>2.5663999999999998</v>
      </c>
    </row>
    <row r="2178" spans="1:3" x14ac:dyDescent="0.2">
      <c r="A2178" t="s">
        <v>6149</v>
      </c>
      <c r="B2178" s="1">
        <v>41977</v>
      </c>
      <c r="C2178">
        <v>2.5607000000000002</v>
      </c>
    </row>
    <row r="2179" spans="1:3" x14ac:dyDescent="0.2">
      <c r="A2179" t="s">
        <v>6149</v>
      </c>
      <c r="B2179" s="1">
        <v>41978</v>
      </c>
      <c r="C2179">
        <v>2.5796999999999999</v>
      </c>
    </row>
    <row r="2180" spans="1:3" x14ac:dyDescent="0.2">
      <c r="A2180" t="s">
        <v>6149</v>
      </c>
      <c r="B2180" s="1">
        <v>41979</v>
      </c>
      <c r="C2180">
        <v>2.5888</v>
      </c>
    </row>
    <row r="2181" spans="1:3" x14ac:dyDescent="0.2">
      <c r="A2181" t="s">
        <v>6149</v>
      </c>
      <c r="B2181" s="1">
        <v>41980</v>
      </c>
      <c r="C2181">
        <v>2.5888</v>
      </c>
    </row>
    <row r="2182" spans="1:3" x14ac:dyDescent="0.2">
      <c r="A2182" t="s">
        <v>6149</v>
      </c>
      <c r="B2182" s="1">
        <v>41981</v>
      </c>
      <c r="C2182">
        <v>2.5888</v>
      </c>
    </row>
    <row r="2183" spans="1:3" x14ac:dyDescent="0.2">
      <c r="A2183" t="s">
        <v>6149</v>
      </c>
      <c r="B2183" s="1">
        <v>41982</v>
      </c>
      <c r="C2183">
        <v>2.5922999999999998</v>
      </c>
    </row>
    <row r="2184" spans="1:3" x14ac:dyDescent="0.2">
      <c r="A2184" t="s">
        <v>6149</v>
      </c>
      <c r="B2184" s="1">
        <v>41983</v>
      </c>
      <c r="C2184">
        <v>2.6015999999999999</v>
      </c>
    </row>
    <row r="2185" spans="1:3" x14ac:dyDescent="0.2">
      <c r="A2185" t="s">
        <v>6149</v>
      </c>
      <c r="B2185" s="1">
        <v>41984</v>
      </c>
      <c r="C2185">
        <v>2.5931000000000002</v>
      </c>
    </row>
    <row r="2186" spans="1:3" x14ac:dyDescent="0.2">
      <c r="A2186" t="s">
        <v>6149</v>
      </c>
      <c r="B2186" s="1">
        <v>41985</v>
      </c>
      <c r="C2186">
        <v>2.6271</v>
      </c>
    </row>
    <row r="2187" spans="1:3" x14ac:dyDescent="0.2">
      <c r="A2187" t="s">
        <v>6149</v>
      </c>
      <c r="B2187" s="1">
        <v>41986</v>
      </c>
      <c r="C2187">
        <v>2.6558000000000002</v>
      </c>
    </row>
    <row r="2188" spans="1:3" x14ac:dyDescent="0.2">
      <c r="A2188" t="s">
        <v>6149</v>
      </c>
      <c r="B2188" s="1">
        <v>41987</v>
      </c>
      <c r="C2188">
        <v>2.6558000000000002</v>
      </c>
    </row>
    <row r="2189" spans="1:3" x14ac:dyDescent="0.2">
      <c r="A2189" t="s">
        <v>6149</v>
      </c>
      <c r="B2189" s="1">
        <v>41988</v>
      </c>
      <c r="C2189">
        <v>2.6558000000000002</v>
      </c>
    </row>
    <row r="2190" spans="1:3" x14ac:dyDescent="0.2">
      <c r="A2190" t="s">
        <v>6149</v>
      </c>
      <c r="B2190" s="1">
        <v>41989</v>
      </c>
      <c r="C2190">
        <v>2.6717</v>
      </c>
    </row>
    <row r="2191" spans="1:3" x14ac:dyDescent="0.2">
      <c r="A2191" t="s">
        <v>6149</v>
      </c>
      <c r="B2191" s="1">
        <v>41990</v>
      </c>
      <c r="C2191">
        <v>2.7403</v>
      </c>
    </row>
    <row r="2192" spans="1:3" x14ac:dyDescent="0.2">
      <c r="A2192" t="s">
        <v>6149</v>
      </c>
      <c r="B2192" s="1">
        <v>41991</v>
      </c>
      <c r="C2192">
        <v>2.7246000000000001</v>
      </c>
    </row>
    <row r="2193" spans="1:3" x14ac:dyDescent="0.2">
      <c r="A2193" t="s">
        <v>6149</v>
      </c>
      <c r="B2193" s="1">
        <v>41992</v>
      </c>
      <c r="C2193">
        <v>2.6676000000000002</v>
      </c>
    </row>
    <row r="2194" spans="1:3" x14ac:dyDescent="0.2">
      <c r="A2194" t="s">
        <v>6149</v>
      </c>
      <c r="B2194" s="1">
        <v>41993</v>
      </c>
      <c r="C2194">
        <v>2.6486000000000001</v>
      </c>
    </row>
    <row r="2195" spans="1:3" x14ac:dyDescent="0.2">
      <c r="A2195" t="s">
        <v>6149</v>
      </c>
      <c r="B2195" s="1">
        <v>41994</v>
      </c>
      <c r="C2195">
        <v>2.6486000000000001</v>
      </c>
    </row>
    <row r="2196" spans="1:3" x14ac:dyDescent="0.2">
      <c r="A2196" t="s">
        <v>6149</v>
      </c>
      <c r="B2196" s="1">
        <v>41995</v>
      </c>
      <c r="C2196">
        <v>2.6486000000000001</v>
      </c>
    </row>
    <row r="2197" spans="1:3" x14ac:dyDescent="0.2">
      <c r="A2197" t="s">
        <v>6149</v>
      </c>
      <c r="B2197" s="1">
        <v>41996</v>
      </c>
      <c r="C2197">
        <v>2.6526999999999998</v>
      </c>
    </row>
    <row r="2198" spans="1:3" x14ac:dyDescent="0.2">
      <c r="A2198" t="s">
        <v>6149</v>
      </c>
      <c r="B2198" s="1">
        <v>41997</v>
      </c>
      <c r="C2198">
        <v>2.6775000000000002</v>
      </c>
    </row>
    <row r="2199" spans="1:3" x14ac:dyDescent="0.2">
      <c r="A2199" t="s">
        <v>6149</v>
      </c>
      <c r="B2199" s="1">
        <v>41998</v>
      </c>
      <c r="C2199">
        <v>2.6831999999999998</v>
      </c>
    </row>
    <row r="2200" spans="1:3" x14ac:dyDescent="0.2">
      <c r="A2200" t="s">
        <v>6149</v>
      </c>
      <c r="B2200" s="1">
        <v>41999</v>
      </c>
      <c r="C2200">
        <v>2.6831999999999998</v>
      </c>
    </row>
    <row r="2201" spans="1:3" x14ac:dyDescent="0.2">
      <c r="A2201" t="s">
        <v>6149</v>
      </c>
      <c r="B2201" s="1">
        <v>42000</v>
      </c>
      <c r="C2201">
        <v>2.6812</v>
      </c>
    </row>
    <row r="2202" spans="1:3" x14ac:dyDescent="0.2">
      <c r="A2202" t="s">
        <v>6149</v>
      </c>
      <c r="B2202" s="1">
        <v>42001</v>
      </c>
      <c r="C2202">
        <v>2.6812</v>
      </c>
    </row>
    <row r="2203" spans="1:3" x14ac:dyDescent="0.2">
      <c r="A2203" t="s">
        <v>6149</v>
      </c>
      <c r="B2203" s="1">
        <v>42002</v>
      </c>
      <c r="C2203">
        <v>2.6812</v>
      </c>
    </row>
    <row r="2204" spans="1:3" x14ac:dyDescent="0.2">
      <c r="A2204" t="s">
        <v>6149</v>
      </c>
      <c r="B2204" s="1">
        <v>42003</v>
      </c>
      <c r="C2204">
        <v>2.6783000000000001</v>
      </c>
    </row>
    <row r="2205" spans="1:3" x14ac:dyDescent="0.2">
      <c r="A2205" t="s">
        <v>6149</v>
      </c>
      <c r="B2205" s="1">
        <v>42004</v>
      </c>
      <c r="C2205">
        <v>2.6562000000000001</v>
      </c>
    </row>
    <row r="2206" spans="1:3" x14ac:dyDescent="0.2">
      <c r="A2206" t="s">
        <v>6149</v>
      </c>
      <c r="B2206" s="1">
        <v>42005</v>
      </c>
      <c r="C2206">
        <v>2.6562000000000001</v>
      </c>
    </row>
    <row r="2207" spans="1:3" x14ac:dyDescent="0.2">
      <c r="A2207" t="s">
        <v>6149</v>
      </c>
      <c r="B2207" s="1">
        <v>42006</v>
      </c>
      <c r="C2207">
        <v>2.6562000000000001</v>
      </c>
    </row>
    <row r="2208" spans="1:3" x14ac:dyDescent="0.2">
      <c r="A2208" t="s">
        <v>6149</v>
      </c>
      <c r="B2208" s="1">
        <v>42007</v>
      </c>
      <c r="C2208">
        <v>2.6928999999999998</v>
      </c>
    </row>
    <row r="2209" spans="1:3" x14ac:dyDescent="0.2">
      <c r="A2209" t="s">
        <v>6149</v>
      </c>
      <c r="B2209" s="1">
        <v>42008</v>
      </c>
      <c r="C2209">
        <v>2.6928999999999998</v>
      </c>
    </row>
    <row r="2210" spans="1:3" x14ac:dyDescent="0.2">
      <c r="A2210" t="s">
        <v>6149</v>
      </c>
      <c r="B2210" s="1">
        <v>42009</v>
      </c>
      <c r="C2210">
        <v>2.6928999999999998</v>
      </c>
    </row>
    <row r="2211" spans="1:3" x14ac:dyDescent="0.2">
      <c r="A2211" t="s">
        <v>6149</v>
      </c>
      <c r="B2211" s="1">
        <v>42010</v>
      </c>
      <c r="C2211">
        <v>2.7107000000000001</v>
      </c>
    </row>
    <row r="2212" spans="1:3" x14ac:dyDescent="0.2">
      <c r="A2212" t="s">
        <v>6149</v>
      </c>
      <c r="B2212" s="1">
        <v>42011</v>
      </c>
      <c r="C2212">
        <v>2.7023000000000001</v>
      </c>
    </row>
    <row r="2213" spans="1:3" x14ac:dyDescent="0.2">
      <c r="A2213" t="s">
        <v>6149</v>
      </c>
      <c r="B2213" s="1">
        <v>42012</v>
      </c>
      <c r="C2213">
        <v>2.6806999999999999</v>
      </c>
    </row>
    <row r="2214" spans="1:3" x14ac:dyDescent="0.2">
      <c r="A2214" t="s">
        <v>6149</v>
      </c>
      <c r="B2214" s="1">
        <v>42013</v>
      </c>
      <c r="C2214">
        <v>2.6919</v>
      </c>
    </row>
    <row r="2215" spans="1:3" x14ac:dyDescent="0.2">
      <c r="A2215" t="s">
        <v>6149</v>
      </c>
      <c r="B2215" s="1">
        <v>42014</v>
      </c>
      <c r="C2215">
        <v>2.6583000000000001</v>
      </c>
    </row>
    <row r="2216" spans="1:3" x14ac:dyDescent="0.2">
      <c r="A2216" t="s">
        <v>6149</v>
      </c>
      <c r="B2216" s="1">
        <v>42015</v>
      </c>
      <c r="C2216">
        <v>2.6583000000000001</v>
      </c>
    </row>
    <row r="2217" spans="1:3" x14ac:dyDescent="0.2">
      <c r="A2217" t="s">
        <v>6149</v>
      </c>
      <c r="B2217" s="1">
        <v>42016</v>
      </c>
      <c r="C2217">
        <v>2.6583000000000001</v>
      </c>
    </row>
    <row r="2218" spans="1:3" x14ac:dyDescent="0.2">
      <c r="A2218" t="s">
        <v>6149</v>
      </c>
      <c r="B2218" s="1">
        <v>42017</v>
      </c>
      <c r="C2218">
        <v>2.6575000000000002</v>
      </c>
    </row>
    <row r="2219" spans="1:3" x14ac:dyDescent="0.2">
      <c r="A2219" t="s">
        <v>6149</v>
      </c>
      <c r="B2219" s="1">
        <v>42018</v>
      </c>
      <c r="C2219">
        <v>2.6484999999999999</v>
      </c>
    </row>
    <row r="2220" spans="1:3" x14ac:dyDescent="0.2">
      <c r="A2220" t="s">
        <v>6149</v>
      </c>
      <c r="B2220" s="1">
        <v>42019</v>
      </c>
      <c r="C2220">
        <v>2.6221999999999999</v>
      </c>
    </row>
    <row r="2221" spans="1:3" x14ac:dyDescent="0.2">
      <c r="A2221" t="s">
        <v>6149</v>
      </c>
      <c r="B2221" s="1">
        <v>42020</v>
      </c>
      <c r="C2221">
        <v>2.6122000000000001</v>
      </c>
    </row>
    <row r="2222" spans="1:3" x14ac:dyDescent="0.2">
      <c r="A2222" t="s">
        <v>6149</v>
      </c>
      <c r="B2222" s="1">
        <v>42021</v>
      </c>
      <c r="C2222">
        <v>2.6193</v>
      </c>
    </row>
    <row r="2223" spans="1:3" x14ac:dyDescent="0.2">
      <c r="A2223" t="s">
        <v>6149</v>
      </c>
      <c r="B2223" s="1">
        <v>42022</v>
      </c>
      <c r="C2223">
        <v>2.6193</v>
      </c>
    </row>
    <row r="2224" spans="1:3" x14ac:dyDescent="0.2">
      <c r="A2224" t="s">
        <v>6149</v>
      </c>
      <c r="B2224" s="1">
        <v>42023</v>
      </c>
      <c r="C2224">
        <v>2.6193</v>
      </c>
    </row>
    <row r="2225" spans="1:3" x14ac:dyDescent="0.2">
      <c r="A2225" t="s">
        <v>6149</v>
      </c>
      <c r="B2225" s="1">
        <v>42024</v>
      </c>
      <c r="C2225">
        <v>2.6242999999999999</v>
      </c>
    </row>
    <row r="2226" spans="1:3" x14ac:dyDescent="0.2">
      <c r="A2226" t="s">
        <v>6149</v>
      </c>
      <c r="B2226" s="1">
        <v>42025</v>
      </c>
      <c r="C2226">
        <v>2.6246999999999998</v>
      </c>
    </row>
    <row r="2227" spans="1:3" x14ac:dyDescent="0.2">
      <c r="A2227" t="s">
        <v>6149</v>
      </c>
      <c r="B2227" s="1">
        <v>42026</v>
      </c>
      <c r="C2227">
        <v>2.5968</v>
      </c>
    </row>
    <row r="2228" spans="1:3" x14ac:dyDescent="0.2">
      <c r="A2228" t="s">
        <v>6149</v>
      </c>
      <c r="B2228" s="1">
        <v>42027</v>
      </c>
      <c r="C2228">
        <v>2.5754000000000001</v>
      </c>
    </row>
    <row r="2229" spans="1:3" x14ac:dyDescent="0.2">
      <c r="A2229" t="s">
        <v>6149</v>
      </c>
      <c r="B2229" s="1">
        <v>42028</v>
      </c>
      <c r="C2229">
        <v>2.5855999999999999</v>
      </c>
    </row>
    <row r="2230" spans="1:3" x14ac:dyDescent="0.2">
      <c r="A2230" t="s">
        <v>6149</v>
      </c>
      <c r="B2230" s="1">
        <v>42029</v>
      </c>
      <c r="C2230">
        <v>2.5855999999999999</v>
      </c>
    </row>
    <row r="2231" spans="1:3" x14ac:dyDescent="0.2">
      <c r="A2231" t="s">
        <v>6149</v>
      </c>
      <c r="B2231" s="1">
        <v>42030</v>
      </c>
      <c r="C2231">
        <v>2.5855999999999999</v>
      </c>
    </row>
    <row r="2232" spans="1:3" x14ac:dyDescent="0.2">
      <c r="A2232" t="s">
        <v>6149</v>
      </c>
      <c r="B2232" s="1">
        <v>42031</v>
      </c>
      <c r="C2232">
        <v>2.5966</v>
      </c>
    </row>
    <row r="2233" spans="1:3" x14ac:dyDescent="0.2">
      <c r="A2233" t="s">
        <v>6149</v>
      </c>
      <c r="B2233" s="1">
        <v>42032</v>
      </c>
      <c r="C2233">
        <v>2.5809000000000002</v>
      </c>
    </row>
    <row r="2234" spans="1:3" x14ac:dyDescent="0.2">
      <c r="A2234" t="s">
        <v>6149</v>
      </c>
      <c r="B2234" s="1">
        <v>42033</v>
      </c>
      <c r="C2234">
        <v>2.5796999999999999</v>
      </c>
    </row>
    <row r="2235" spans="1:3" x14ac:dyDescent="0.2">
      <c r="A2235" t="s">
        <v>6149</v>
      </c>
      <c r="B2235" s="1">
        <v>42034</v>
      </c>
      <c r="C2235">
        <v>2.5960000000000001</v>
      </c>
    </row>
    <row r="2236" spans="1:3" x14ac:dyDescent="0.2">
      <c r="A2236" t="s">
        <v>6149</v>
      </c>
      <c r="B2236" s="1">
        <v>42035</v>
      </c>
      <c r="C2236">
        <v>2.6623000000000001</v>
      </c>
    </row>
    <row r="2237" spans="1:3" x14ac:dyDescent="0.2">
      <c r="A2237" t="s">
        <v>6149</v>
      </c>
      <c r="B2237" s="1">
        <v>42036</v>
      </c>
      <c r="C2237">
        <v>2.6623000000000001</v>
      </c>
    </row>
    <row r="2238" spans="1:3" x14ac:dyDescent="0.2">
      <c r="A2238" t="s">
        <v>6149</v>
      </c>
      <c r="B2238" s="1">
        <v>42037</v>
      </c>
      <c r="C2238">
        <v>2.6623000000000001</v>
      </c>
    </row>
    <row r="2239" spans="1:3" x14ac:dyDescent="0.2">
      <c r="A2239" t="s">
        <v>6149</v>
      </c>
      <c r="B2239" s="1">
        <v>42038</v>
      </c>
      <c r="C2239">
        <v>2.6894</v>
      </c>
    </row>
    <row r="2240" spans="1:3" x14ac:dyDescent="0.2">
      <c r="A2240" t="s">
        <v>6149</v>
      </c>
      <c r="B2240" s="1">
        <v>42039</v>
      </c>
      <c r="C2240">
        <v>2.7059000000000002</v>
      </c>
    </row>
    <row r="2241" spans="1:3" x14ac:dyDescent="0.2">
      <c r="A2241" t="s">
        <v>6149</v>
      </c>
      <c r="B2241" s="1">
        <v>42040</v>
      </c>
      <c r="C2241">
        <v>2.7147999999999999</v>
      </c>
    </row>
    <row r="2242" spans="1:3" x14ac:dyDescent="0.2">
      <c r="A2242" t="s">
        <v>6149</v>
      </c>
      <c r="B2242" s="1">
        <v>42041</v>
      </c>
      <c r="C2242">
        <v>2.7385999999999999</v>
      </c>
    </row>
    <row r="2243" spans="1:3" x14ac:dyDescent="0.2">
      <c r="A2243" t="s">
        <v>6149</v>
      </c>
      <c r="B2243" s="1">
        <v>42042</v>
      </c>
      <c r="C2243">
        <v>2.7641</v>
      </c>
    </row>
    <row r="2244" spans="1:3" x14ac:dyDescent="0.2">
      <c r="A2244" t="s">
        <v>6149</v>
      </c>
      <c r="B2244" s="1">
        <v>42043</v>
      </c>
      <c r="C2244">
        <v>2.7641</v>
      </c>
    </row>
    <row r="2245" spans="1:3" x14ac:dyDescent="0.2">
      <c r="A2245" t="s">
        <v>6149</v>
      </c>
      <c r="B2245" s="1">
        <v>42044</v>
      </c>
      <c r="C2245">
        <v>2.7641</v>
      </c>
    </row>
    <row r="2246" spans="1:3" x14ac:dyDescent="0.2">
      <c r="A2246" t="s">
        <v>6149</v>
      </c>
      <c r="B2246" s="1">
        <v>42045</v>
      </c>
      <c r="C2246">
        <v>2.7873000000000001</v>
      </c>
    </row>
    <row r="2247" spans="1:3" x14ac:dyDescent="0.2">
      <c r="A2247" t="s">
        <v>6149</v>
      </c>
      <c r="B2247" s="1">
        <v>42046</v>
      </c>
      <c r="C2247">
        <v>2.8576000000000001</v>
      </c>
    </row>
    <row r="2248" spans="1:3" x14ac:dyDescent="0.2">
      <c r="A2248" t="s">
        <v>6149</v>
      </c>
      <c r="B2248" s="1">
        <v>42047</v>
      </c>
      <c r="C2248">
        <v>2.8624999999999998</v>
      </c>
    </row>
    <row r="2249" spans="1:3" x14ac:dyDescent="0.2">
      <c r="A2249" t="s">
        <v>6149</v>
      </c>
      <c r="B2249" s="1">
        <v>42048</v>
      </c>
      <c r="C2249">
        <v>2.8624999999999998</v>
      </c>
    </row>
    <row r="2250" spans="1:3" x14ac:dyDescent="0.2">
      <c r="A2250" t="s">
        <v>6149</v>
      </c>
      <c r="B2250" s="1">
        <v>42049</v>
      </c>
      <c r="C2250">
        <v>2.8391999999999999</v>
      </c>
    </row>
    <row r="2251" spans="1:3" x14ac:dyDescent="0.2">
      <c r="A2251" t="s">
        <v>6149</v>
      </c>
      <c r="B2251" s="1">
        <v>42050</v>
      </c>
      <c r="C2251">
        <v>2.8391999999999999</v>
      </c>
    </row>
    <row r="2252" spans="1:3" x14ac:dyDescent="0.2">
      <c r="A2252" t="s">
        <v>6149</v>
      </c>
      <c r="B2252" s="1">
        <v>42051</v>
      </c>
      <c r="C2252">
        <v>2.8391999999999999</v>
      </c>
    </row>
    <row r="2253" spans="1:3" x14ac:dyDescent="0.2">
      <c r="A2253" t="s">
        <v>6149</v>
      </c>
      <c r="B2253" s="1">
        <v>42052</v>
      </c>
      <c r="C2253">
        <v>2.8391999999999999</v>
      </c>
    </row>
    <row r="2254" spans="1:3" x14ac:dyDescent="0.2">
      <c r="A2254" t="s">
        <v>6149</v>
      </c>
      <c r="B2254" s="1">
        <v>42053</v>
      </c>
      <c r="C2254">
        <v>2.8391999999999999</v>
      </c>
    </row>
    <row r="2255" spans="1:3" x14ac:dyDescent="0.2">
      <c r="A2255" t="s">
        <v>6149</v>
      </c>
      <c r="B2255" s="1">
        <v>42054</v>
      </c>
      <c r="C2255">
        <v>2.843</v>
      </c>
    </row>
    <row r="2256" spans="1:3" x14ac:dyDescent="0.2">
      <c r="A2256" t="s">
        <v>6149</v>
      </c>
      <c r="B2256" s="1">
        <v>42055</v>
      </c>
      <c r="C2256">
        <v>2.8544999999999998</v>
      </c>
    </row>
    <row r="2257" spans="1:3" x14ac:dyDescent="0.2">
      <c r="A2257" t="s">
        <v>6149</v>
      </c>
      <c r="B2257" s="1">
        <v>42056</v>
      </c>
      <c r="C2257">
        <v>2.8700999999999999</v>
      </c>
    </row>
    <row r="2258" spans="1:3" x14ac:dyDescent="0.2">
      <c r="A2258" t="s">
        <v>6149</v>
      </c>
      <c r="B2258" s="1">
        <v>42057</v>
      </c>
      <c r="C2258">
        <v>2.8700999999999999</v>
      </c>
    </row>
    <row r="2259" spans="1:3" x14ac:dyDescent="0.2">
      <c r="A2259" t="s">
        <v>6149</v>
      </c>
      <c r="B2259" s="1">
        <v>42058</v>
      </c>
      <c r="C2259">
        <v>2.8700999999999999</v>
      </c>
    </row>
    <row r="2260" spans="1:3" x14ac:dyDescent="0.2">
      <c r="A2260" t="s">
        <v>6149</v>
      </c>
      <c r="B2260" s="1">
        <v>42059</v>
      </c>
      <c r="C2260">
        <v>2.8811</v>
      </c>
    </row>
    <row r="2261" spans="1:3" x14ac:dyDescent="0.2">
      <c r="A2261" t="s">
        <v>6149</v>
      </c>
      <c r="B2261" s="1">
        <v>42060</v>
      </c>
      <c r="C2261">
        <v>2.8649</v>
      </c>
    </row>
    <row r="2262" spans="1:3" x14ac:dyDescent="0.2">
      <c r="A2262" t="s">
        <v>6149</v>
      </c>
      <c r="B2262" s="1">
        <v>42061</v>
      </c>
      <c r="C2262">
        <v>2.8645999999999998</v>
      </c>
    </row>
    <row r="2263" spans="1:3" x14ac:dyDescent="0.2">
      <c r="A2263" t="s">
        <v>6149</v>
      </c>
      <c r="B2263" s="1">
        <v>42062</v>
      </c>
      <c r="C2263">
        <v>2.8727999999999998</v>
      </c>
    </row>
    <row r="2264" spans="1:3" x14ac:dyDescent="0.2">
      <c r="A2264" t="s">
        <v>6149</v>
      </c>
      <c r="B2264" s="1">
        <v>42063</v>
      </c>
      <c r="C2264">
        <v>2.8782000000000001</v>
      </c>
    </row>
    <row r="2265" spans="1:3" x14ac:dyDescent="0.2">
      <c r="A2265" t="s">
        <v>6149</v>
      </c>
      <c r="B2265" s="1">
        <v>42064</v>
      </c>
      <c r="C2265">
        <v>2.8782000000000001</v>
      </c>
    </row>
    <row r="2266" spans="1:3" x14ac:dyDescent="0.2">
      <c r="A2266" t="s">
        <v>6149</v>
      </c>
      <c r="B2266" s="1">
        <v>42065</v>
      </c>
      <c r="C2266">
        <v>2.8782000000000001</v>
      </c>
    </row>
    <row r="2267" spans="1:3" x14ac:dyDescent="0.2">
      <c r="A2267" t="s">
        <v>6149</v>
      </c>
      <c r="B2267" s="1">
        <v>42066</v>
      </c>
      <c r="C2267">
        <v>2.8654999999999999</v>
      </c>
    </row>
    <row r="2268" spans="1:3" x14ac:dyDescent="0.2">
      <c r="A2268" t="s">
        <v>6149</v>
      </c>
      <c r="B2268" s="1">
        <v>42067</v>
      </c>
      <c r="C2268">
        <v>2.9051</v>
      </c>
    </row>
    <row r="2269" spans="1:3" x14ac:dyDescent="0.2">
      <c r="A2269" t="s">
        <v>6149</v>
      </c>
      <c r="B2269" s="1">
        <v>42068</v>
      </c>
      <c r="C2269">
        <v>2.9803999999999999</v>
      </c>
    </row>
    <row r="2270" spans="1:3" x14ac:dyDescent="0.2">
      <c r="A2270" t="s">
        <v>6149</v>
      </c>
      <c r="B2270" s="1">
        <v>42069</v>
      </c>
      <c r="C2270">
        <v>2.9931000000000001</v>
      </c>
    </row>
    <row r="2271" spans="1:3" x14ac:dyDescent="0.2">
      <c r="A2271" t="s">
        <v>6149</v>
      </c>
      <c r="B2271" s="1">
        <v>42070</v>
      </c>
      <c r="C2271">
        <v>3.0366</v>
      </c>
    </row>
    <row r="2272" spans="1:3" x14ac:dyDescent="0.2">
      <c r="A2272" t="s">
        <v>6149</v>
      </c>
      <c r="B2272" s="1">
        <v>42071</v>
      </c>
      <c r="C2272">
        <v>3.0366</v>
      </c>
    </row>
    <row r="2273" spans="1:3" x14ac:dyDescent="0.2">
      <c r="A2273" t="s">
        <v>6149</v>
      </c>
      <c r="B2273" s="1">
        <v>42072</v>
      </c>
      <c r="C2273">
        <v>3.0366</v>
      </c>
    </row>
    <row r="2274" spans="1:3" x14ac:dyDescent="0.2">
      <c r="A2274" t="s">
        <v>6149</v>
      </c>
      <c r="B2274" s="1">
        <v>42073</v>
      </c>
      <c r="C2274">
        <v>3.1017999999999999</v>
      </c>
    </row>
    <row r="2275" spans="1:3" x14ac:dyDescent="0.2">
      <c r="A2275" t="s">
        <v>6149</v>
      </c>
      <c r="B2275" s="1">
        <v>42074</v>
      </c>
      <c r="C2275">
        <v>3.1299000000000001</v>
      </c>
    </row>
    <row r="2276" spans="1:3" x14ac:dyDescent="0.2">
      <c r="A2276" t="s">
        <v>6149</v>
      </c>
      <c r="B2276" s="1">
        <v>42075</v>
      </c>
      <c r="C2276">
        <v>3.1162000000000001</v>
      </c>
    </row>
    <row r="2277" spans="1:3" x14ac:dyDescent="0.2">
      <c r="A2277" t="s">
        <v>6149</v>
      </c>
      <c r="B2277" s="1">
        <v>42076</v>
      </c>
      <c r="C2277">
        <v>3.1171000000000002</v>
      </c>
    </row>
    <row r="2278" spans="1:3" x14ac:dyDescent="0.2">
      <c r="A2278" t="s">
        <v>6149</v>
      </c>
      <c r="B2278" s="1">
        <v>42077</v>
      </c>
      <c r="C2278">
        <v>3.2263999999999999</v>
      </c>
    </row>
    <row r="2279" spans="1:3" x14ac:dyDescent="0.2">
      <c r="A2279" t="s">
        <v>6149</v>
      </c>
      <c r="B2279" s="1">
        <v>42078</v>
      </c>
      <c r="C2279">
        <v>3.2263999999999999</v>
      </c>
    </row>
    <row r="2280" spans="1:3" x14ac:dyDescent="0.2">
      <c r="A2280" t="s">
        <v>6149</v>
      </c>
      <c r="B2280" s="1">
        <v>42079</v>
      </c>
      <c r="C2280">
        <v>3.2263999999999999</v>
      </c>
    </row>
    <row r="2281" spans="1:3" x14ac:dyDescent="0.2">
      <c r="A2281" t="s">
        <v>6149</v>
      </c>
      <c r="B2281" s="1">
        <v>42080</v>
      </c>
      <c r="C2281">
        <v>3.2256999999999998</v>
      </c>
    </row>
    <row r="2282" spans="1:3" x14ac:dyDescent="0.2">
      <c r="A2282" t="s">
        <v>6149</v>
      </c>
      <c r="B2282" s="1">
        <v>42081</v>
      </c>
      <c r="C2282">
        <v>3.2683</v>
      </c>
    </row>
    <row r="2283" spans="1:3" x14ac:dyDescent="0.2">
      <c r="A2283" t="s">
        <v>6149</v>
      </c>
      <c r="B2283" s="1">
        <v>42082</v>
      </c>
      <c r="C2283">
        <v>3.2517999999999998</v>
      </c>
    </row>
    <row r="2284" spans="1:3" x14ac:dyDescent="0.2">
      <c r="A2284" t="s">
        <v>6149</v>
      </c>
      <c r="B2284" s="1">
        <v>42083</v>
      </c>
      <c r="C2284">
        <v>3.2642000000000002</v>
      </c>
    </row>
    <row r="2285" spans="1:3" x14ac:dyDescent="0.2">
      <c r="A2285" t="s">
        <v>6149</v>
      </c>
      <c r="B2285" s="1">
        <v>42084</v>
      </c>
      <c r="C2285">
        <v>3.2423000000000002</v>
      </c>
    </row>
    <row r="2286" spans="1:3" x14ac:dyDescent="0.2">
      <c r="A2286" t="s">
        <v>6149</v>
      </c>
      <c r="B2286" s="1">
        <v>42085</v>
      </c>
      <c r="C2286">
        <v>3.2423000000000002</v>
      </c>
    </row>
    <row r="2287" spans="1:3" x14ac:dyDescent="0.2">
      <c r="A2287" t="s">
        <v>6149</v>
      </c>
      <c r="B2287" s="1">
        <v>42086</v>
      </c>
      <c r="C2287">
        <v>3.2423000000000002</v>
      </c>
    </row>
    <row r="2288" spans="1:3" x14ac:dyDescent="0.2">
      <c r="A2288" t="s">
        <v>6149</v>
      </c>
      <c r="B2288" s="1">
        <v>42087</v>
      </c>
      <c r="C2288">
        <v>3.18</v>
      </c>
    </row>
    <row r="2289" spans="1:3" x14ac:dyDescent="0.2">
      <c r="A2289" t="s">
        <v>6149</v>
      </c>
      <c r="B2289" s="1">
        <v>42088</v>
      </c>
      <c r="C2289">
        <v>3.1309999999999998</v>
      </c>
    </row>
    <row r="2290" spans="1:3" x14ac:dyDescent="0.2">
      <c r="A2290" t="s">
        <v>6149</v>
      </c>
      <c r="B2290" s="1">
        <v>42089</v>
      </c>
      <c r="C2290">
        <v>3.1476000000000002</v>
      </c>
    </row>
    <row r="2291" spans="1:3" x14ac:dyDescent="0.2">
      <c r="A2291" t="s">
        <v>6149</v>
      </c>
      <c r="B2291" s="1">
        <v>42090</v>
      </c>
      <c r="C2291">
        <v>3.1915</v>
      </c>
    </row>
    <row r="2292" spans="1:3" x14ac:dyDescent="0.2">
      <c r="A2292" t="s">
        <v>6149</v>
      </c>
      <c r="B2292" s="1">
        <v>42091</v>
      </c>
      <c r="C2292">
        <v>3.2259000000000002</v>
      </c>
    </row>
    <row r="2293" spans="1:3" x14ac:dyDescent="0.2">
      <c r="A2293" t="s">
        <v>6149</v>
      </c>
      <c r="B2293" s="1">
        <v>42092</v>
      </c>
      <c r="C2293">
        <v>3.2259000000000002</v>
      </c>
    </row>
    <row r="2294" spans="1:3" x14ac:dyDescent="0.2">
      <c r="A2294" t="s">
        <v>6149</v>
      </c>
      <c r="B2294" s="1">
        <v>42093</v>
      </c>
      <c r="C2294">
        <v>3.2259000000000002</v>
      </c>
    </row>
    <row r="2295" spans="1:3" x14ac:dyDescent="0.2">
      <c r="A2295" t="s">
        <v>6149</v>
      </c>
      <c r="B2295" s="1">
        <v>42094</v>
      </c>
      <c r="C2295">
        <v>3.2601</v>
      </c>
    </row>
    <row r="2296" spans="1:3" x14ac:dyDescent="0.2">
      <c r="A2296" t="s">
        <v>6149</v>
      </c>
      <c r="B2296" s="1">
        <v>42095</v>
      </c>
      <c r="C2296">
        <v>3.2080000000000002</v>
      </c>
    </row>
    <row r="2297" spans="1:3" x14ac:dyDescent="0.2">
      <c r="A2297" t="s">
        <v>6149</v>
      </c>
      <c r="B2297" s="1">
        <v>42096</v>
      </c>
      <c r="C2297">
        <v>3.1556000000000002</v>
      </c>
    </row>
    <row r="2298" spans="1:3" x14ac:dyDescent="0.2">
      <c r="A2298" t="s">
        <v>6149</v>
      </c>
      <c r="B2298" s="1">
        <v>42097</v>
      </c>
      <c r="C2298">
        <v>3.1492</v>
      </c>
    </row>
    <row r="2299" spans="1:3" x14ac:dyDescent="0.2">
      <c r="A2299" t="s">
        <v>6149</v>
      </c>
      <c r="B2299" s="1">
        <v>42098</v>
      </c>
      <c r="C2299">
        <v>3.1492</v>
      </c>
    </row>
    <row r="2300" spans="1:3" x14ac:dyDescent="0.2">
      <c r="A2300" t="s">
        <v>6149</v>
      </c>
      <c r="B2300" s="1">
        <v>42099</v>
      </c>
      <c r="C2300">
        <v>3.1492</v>
      </c>
    </row>
    <row r="2301" spans="1:3" x14ac:dyDescent="0.2">
      <c r="A2301" t="s">
        <v>6149</v>
      </c>
      <c r="B2301" s="1">
        <v>42100</v>
      </c>
      <c r="C2301">
        <v>3.1492</v>
      </c>
    </row>
    <row r="2302" spans="1:3" x14ac:dyDescent="0.2">
      <c r="A2302" t="s">
        <v>6149</v>
      </c>
      <c r="B2302" s="1">
        <v>42101</v>
      </c>
      <c r="C2302">
        <v>3.0926</v>
      </c>
    </row>
    <row r="2303" spans="1:3" x14ac:dyDescent="0.2">
      <c r="A2303" t="s">
        <v>6149</v>
      </c>
      <c r="B2303" s="1">
        <v>42102</v>
      </c>
      <c r="C2303">
        <v>3.1231</v>
      </c>
    </row>
    <row r="2304" spans="1:3" x14ac:dyDescent="0.2">
      <c r="A2304" t="s">
        <v>6149</v>
      </c>
      <c r="B2304" s="1">
        <v>42103</v>
      </c>
      <c r="C2304">
        <v>3.0834000000000001</v>
      </c>
    </row>
    <row r="2305" spans="1:3" x14ac:dyDescent="0.2">
      <c r="A2305" t="s">
        <v>6149</v>
      </c>
      <c r="B2305" s="1">
        <v>42104</v>
      </c>
      <c r="C2305">
        <v>3.0466000000000002</v>
      </c>
    </row>
    <row r="2306" spans="1:3" x14ac:dyDescent="0.2">
      <c r="A2306" t="s">
        <v>6149</v>
      </c>
      <c r="B2306" s="1">
        <v>42105</v>
      </c>
      <c r="C2306">
        <v>3.0796000000000001</v>
      </c>
    </row>
    <row r="2307" spans="1:3" x14ac:dyDescent="0.2">
      <c r="A2307" t="s">
        <v>6149</v>
      </c>
      <c r="B2307" s="1">
        <v>42106</v>
      </c>
      <c r="C2307">
        <v>3.0796000000000001</v>
      </c>
    </row>
    <row r="2308" spans="1:3" x14ac:dyDescent="0.2">
      <c r="A2308" t="s">
        <v>6149</v>
      </c>
      <c r="B2308" s="1">
        <v>42107</v>
      </c>
      <c r="C2308">
        <v>3.0796000000000001</v>
      </c>
    </row>
    <row r="2309" spans="1:3" x14ac:dyDescent="0.2">
      <c r="A2309" t="s">
        <v>6149</v>
      </c>
      <c r="B2309" s="1">
        <v>42108</v>
      </c>
      <c r="C2309">
        <v>3.1011000000000002</v>
      </c>
    </row>
    <row r="2310" spans="1:3" x14ac:dyDescent="0.2">
      <c r="A2310" t="s">
        <v>6149</v>
      </c>
      <c r="B2310" s="1">
        <v>42109</v>
      </c>
      <c r="C2310">
        <v>3.0880000000000001</v>
      </c>
    </row>
    <row r="2311" spans="1:3" x14ac:dyDescent="0.2">
      <c r="A2311" t="s">
        <v>6149</v>
      </c>
      <c r="B2311" s="1">
        <v>42110</v>
      </c>
      <c r="C2311">
        <v>3.0680999999999998</v>
      </c>
    </row>
    <row r="2312" spans="1:3" x14ac:dyDescent="0.2">
      <c r="A2312" t="s">
        <v>6149</v>
      </c>
      <c r="B2312" s="1">
        <v>42111</v>
      </c>
      <c r="C2312">
        <v>3.0249000000000001</v>
      </c>
    </row>
    <row r="2313" spans="1:3" x14ac:dyDescent="0.2">
      <c r="A2313" t="s">
        <v>6149</v>
      </c>
      <c r="B2313" s="1">
        <v>42112</v>
      </c>
      <c r="C2313">
        <v>3.0543999999999998</v>
      </c>
    </row>
    <row r="2314" spans="1:3" x14ac:dyDescent="0.2">
      <c r="A2314" t="s">
        <v>6149</v>
      </c>
      <c r="B2314" s="1">
        <v>42113</v>
      </c>
      <c r="C2314">
        <v>3.0543999999999998</v>
      </c>
    </row>
    <row r="2315" spans="1:3" x14ac:dyDescent="0.2">
      <c r="A2315" t="s">
        <v>6149</v>
      </c>
      <c r="B2315" s="1">
        <v>42114</v>
      </c>
      <c r="C2315">
        <v>3.0543999999999998</v>
      </c>
    </row>
    <row r="2316" spans="1:3" x14ac:dyDescent="0.2">
      <c r="A2316" t="s">
        <v>6149</v>
      </c>
      <c r="B2316" s="1">
        <v>42115</v>
      </c>
      <c r="C2316">
        <v>3.0472999999999999</v>
      </c>
    </row>
    <row r="2317" spans="1:3" x14ac:dyDescent="0.2">
      <c r="A2317" t="s">
        <v>6149</v>
      </c>
      <c r="B2317" s="1">
        <v>42116</v>
      </c>
      <c r="C2317">
        <v>3.0472999999999999</v>
      </c>
    </row>
    <row r="2318" spans="1:3" x14ac:dyDescent="0.2">
      <c r="A2318" t="s">
        <v>6149</v>
      </c>
      <c r="B2318" s="1">
        <v>42117</v>
      </c>
      <c r="C2318">
        <v>3.0186000000000002</v>
      </c>
    </row>
    <row r="2319" spans="1:3" x14ac:dyDescent="0.2">
      <c r="A2319" t="s">
        <v>6149</v>
      </c>
      <c r="B2319" s="1">
        <v>42118</v>
      </c>
      <c r="C2319">
        <v>3.0084</v>
      </c>
    </row>
    <row r="2320" spans="1:3" x14ac:dyDescent="0.2">
      <c r="A2320" t="s">
        <v>6149</v>
      </c>
      <c r="B2320" s="1">
        <v>42119</v>
      </c>
      <c r="C2320">
        <v>2.9744999999999999</v>
      </c>
    </row>
    <row r="2321" spans="1:3" x14ac:dyDescent="0.2">
      <c r="A2321" t="s">
        <v>6149</v>
      </c>
      <c r="B2321" s="1">
        <v>42120</v>
      </c>
      <c r="C2321">
        <v>2.9744999999999999</v>
      </c>
    </row>
    <row r="2322" spans="1:3" x14ac:dyDescent="0.2">
      <c r="A2322" t="s">
        <v>6149</v>
      </c>
      <c r="B2322" s="1">
        <v>42121</v>
      </c>
      <c r="C2322">
        <v>2.9744999999999999</v>
      </c>
    </row>
    <row r="2323" spans="1:3" x14ac:dyDescent="0.2">
      <c r="A2323" t="s">
        <v>6149</v>
      </c>
      <c r="B2323" s="1">
        <v>42122</v>
      </c>
      <c r="C2323">
        <v>2.9236</v>
      </c>
    </row>
    <row r="2324" spans="1:3" x14ac:dyDescent="0.2">
      <c r="A2324" t="s">
        <v>6149</v>
      </c>
      <c r="B2324" s="1">
        <v>42123</v>
      </c>
      <c r="C2324">
        <v>2.8942999999999999</v>
      </c>
    </row>
    <row r="2325" spans="1:3" x14ac:dyDescent="0.2">
      <c r="A2325" t="s">
        <v>6149</v>
      </c>
      <c r="B2325" s="1">
        <v>42124</v>
      </c>
      <c r="C2325">
        <v>2.9375</v>
      </c>
    </row>
    <row r="2326" spans="1:3" x14ac:dyDescent="0.2">
      <c r="A2326" t="s">
        <v>6149</v>
      </c>
      <c r="B2326" s="1">
        <v>42125</v>
      </c>
      <c r="C2326">
        <v>2.9935999999999998</v>
      </c>
    </row>
    <row r="2327" spans="1:3" x14ac:dyDescent="0.2">
      <c r="A2327" t="s">
        <v>6149</v>
      </c>
      <c r="B2327" s="1">
        <v>42126</v>
      </c>
      <c r="C2327">
        <v>2.9935999999999998</v>
      </c>
    </row>
    <row r="2328" spans="1:3" x14ac:dyDescent="0.2">
      <c r="A2328" t="s">
        <v>6149</v>
      </c>
      <c r="B2328" s="1">
        <v>42127</v>
      </c>
      <c r="C2328">
        <v>2.9935999999999998</v>
      </c>
    </row>
    <row r="2329" spans="1:3" x14ac:dyDescent="0.2">
      <c r="A2329" t="s">
        <v>6149</v>
      </c>
      <c r="B2329" s="1">
        <v>42128</v>
      </c>
      <c r="C2329">
        <v>2.9935999999999998</v>
      </c>
    </row>
    <row r="2330" spans="1:3" x14ac:dyDescent="0.2">
      <c r="A2330" t="s">
        <v>6149</v>
      </c>
      <c r="B2330" s="1">
        <v>42129</v>
      </c>
      <c r="C2330">
        <v>3.0754000000000001</v>
      </c>
    </row>
    <row r="2331" spans="1:3" x14ac:dyDescent="0.2">
      <c r="A2331" t="s">
        <v>6149</v>
      </c>
      <c r="B2331" s="1">
        <v>42130</v>
      </c>
      <c r="C2331">
        <v>3.0626000000000002</v>
      </c>
    </row>
    <row r="2332" spans="1:3" x14ac:dyDescent="0.2">
      <c r="A2332" t="s">
        <v>6149</v>
      </c>
      <c r="B2332" s="1">
        <v>42131</v>
      </c>
      <c r="C2332">
        <v>3.0419999999999998</v>
      </c>
    </row>
    <row r="2333" spans="1:3" x14ac:dyDescent="0.2">
      <c r="A2333" t="s">
        <v>6149</v>
      </c>
      <c r="B2333" s="1">
        <v>42132</v>
      </c>
      <c r="C2333">
        <v>3.0421</v>
      </c>
    </row>
    <row r="2334" spans="1:3" x14ac:dyDescent="0.2">
      <c r="A2334" t="s">
        <v>6149</v>
      </c>
      <c r="B2334" s="1">
        <v>42133</v>
      </c>
      <c r="C2334">
        <v>2.9965999999999999</v>
      </c>
    </row>
    <row r="2335" spans="1:3" x14ac:dyDescent="0.2">
      <c r="A2335" t="s">
        <v>6149</v>
      </c>
      <c r="B2335" s="1">
        <v>42134</v>
      </c>
      <c r="C2335">
        <v>2.9965999999999999</v>
      </c>
    </row>
    <row r="2336" spans="1:3" x14ac:dyDescent="0.2">
      <c r="A2336" t="s">
        <v>6149</v>
      </c>
      <c r="B2336" s="1">
        <v>42135</v>
      </c>
      <c r="C2336">
        <v>2.9965999999999999</v>
      </c>
    </row>
    <row r="2337" spans="1:3" x14ac:dyDescent="0.2">
      <c r="A2337" t="s">
        <v>6149</v>
      </c>
      <c r="B2337" s="1">
        <v>42136</v>
      </c>
      <c r="C2337">
        <v>3.0175000000000001</v>
      </c>
    </row>
    <row r="2338" spans="1:3" x14ac:dyDescent="0.2">
      <c r="A2338" t="s">
        <v>6149</v>
      </c>
      <c r="B2338" s="1">
        <v>42137</v>
      </c>
      <c r="C2338">
        <v>3.0388999999999999</v>
      </c>
    </row>
    <row r="2339" spans="1:3" x14ac:dyDescent="0.2">
      <c r="A2339" t="s">
        <v>6149</v>
      </c>
      <c r="B2339" s="1">
        <v>42138</v>
      </c>
      <c r="C2339">
        <v>3.0103</v>
      </c>
    </row>
    <row r="2340" spans="1:3" x14ac:dyDescent="0.2">
      <c r="A2340" t="s">
        <v>6149</v>
      </c>
      <c r="B2340" s="1">
        <v>42139</v>
      </c>
      <c r="C2340">
        <v>3.0032000000000001</v>
      </c>
    </row>
    <row r="2341" spans="1:3" x14ac:dyDescent="0.2">
      <c r="A2341" t="s">
        <v>6149</v>
      </c>
      <c r="B2341" s="1">
        <v>42140</v>
      </c>
      <c r="C2341">
        <v>2.9893999999999998</v>
      </c>
    </row>
    <row r="2342" spans="1:3" x14ac:dyDescent="0.2">
      <c r="A2342" t="s">
        <v>6149</v>
      </c>
      <c r="B2342" s="1">
        <v>42141</v>
      </c>
      <c r="C2342">
        <v>2.9893999999999998</v>
      </c>
    </row>
    <row r="2343" spans="1:3" x14ac:dyDescent="0.2">
      <c r="A2343" t="s">
        <v>6149</v>
      </c>
      <c r="B2343" s="1">
        <v>42142</v>
      </c>
      <c r="C2343">
        <v>2.9893999999999998</v>
      </c>
    </row>
    <row r="2344" spans="1:3" x14ac:dyDescent="0.2">
      <c r="A2344" t="s">
        <v>6149</v>
      </c>
      <c r="B2344" s="1">
        <v>42143</v>
      </c>
      <c r="C2344">
        <v>3.0145</v>
      </c>
    </row>
    <row r="2345" spans="1:3" x14ac:dyDescent="0.2">
      <c r="A2345" t="s">
        <v>6149</v>
      </c>
      <c r="B2345" s="1">
        <v>42144</v>
      </c>
      <c r="C2345">
        <v>3.0284</v>
      </c>
    </row>
    <row r="2346" spans="1:3" x14ac:dyDescent="0.2">
      <c r="A2346" t="s">
        <v>6149</v>
      </c>
      <c r="B2346" s="1">
        <v>42145</v>
      </c>
      <c r="C2346">
        <v>3.0347</v>
      </c>
    </row>
    <row r="2347" spans="1:3" x14ac:dyDescent="0.2">
      <c r="A2347" t="s">
        <v>6149</v>
      </c>
      <c r="B2347" s="1">
        <v>42146</v>
      </c>
      <c r="C2347">
        <v>3.0295000000000001</v>
      </c>
    </row>
    <row r="2348" spans="1:3" x14ac:dyDescent="0.2">
      <c r="A2348" t="s">
        <v>6149</v>
      </c>
      <c r="B2348" s="1">
        <v>42147</v>
      </c>
      <c r="C2348">
        <v>3.0653000000000001</v>
      </c>
    </row>
    <row r="2349" spans="1:3" x14ac:dyDescent="0.2">
      <c r="A2349" t="s">
        <v>6149</v>
      </c>
      <c r="B2349" s="1">
        <v>42148</v>
      </c>
      <c r="C2349">
        <v>3.0653000000000001</v>
      </c>
    </row>
    <row r="2350" spans="1:3" x14ac:dyDescent="0.2">
      <c r="A2350" t="s">
        <v>6149</v>
      </c>
      <c r="B2350" s="1">
        <v>42149</v>
      </c>
      <c r="C2350">
        <v>3.0653000000000001</v>
      </c>
    </row>
    <row r="2351" spans="1:3" x14ac:dyDescent="0.2">
      <c r="A2351" t="s">
        <v>6149</v>
      </c>
      <c r="B2351" s="1">
        <v>42150</v>
      </c>
      <c r="C2351">
        <v>3.1212</v>
      </c>
    </row>
    <row r="2352" spans="1:3" x14ac:dyDescent="0.2">
      <c r="A2352" t="s">
        <v>6149</v>
      </c>
      <c r="B2352" s="1">
        <v>42151</v>
      </c>
      <c r="C2352">
        <v>3.1351</v>
      </c>
    </row>
    <row r="2353" spans="1:3" x14ac:dyDescent="0.2">
      <c r="A2353" t="s">
        <v>6149</v>
      </c>
      <c r="B2353" s="1">
        <v>42152</v>
      </c>
      <c r="C2353">
        <v>3.1739999999999999</v>
      </c>
    </row>
    <row r="2354" spans="1:3" x14ac:dyDescent="0.2">
      <c r="A2354" t="s">
        <v>6149</v>
      </c>
      <c r="B2354" s="1">
        <v>42153</v>
      </c>
      <c r="C2354">
        <v>3.1747999999999998</v>
      </c>
    </row>
    <row r="2355" spans="1:3" x14ac:dyDescent="0.2">
      <c r="A2355" t="s">
        <v>6149</v>
      </c>
      <c r="B2355" s="1">
        <v>42154</v>
      </c>
      <c r="C2355">
        <v>3.1787999999999998</v>
      </c>
    </row>
    <row r="2356" spans="1:3" x14ac:dyDescent="0.2">
      <c r="A2356" t="s">
        <v>6149</v>
      </c>
      <c r="B2356" s="1">
        <v>42155</v>
      </c>
      <c r="C2356">
        <v>3.1787999999999998</v>
      </c>
    </row>
    <row r="2357" spans="1:3" x14ac:dyDescent="0.2">
      <c r="A2357" t="s">
        <v>6149</v>
      </c>
      <c r="B2357" s="1">
        <v>42156</v>
      </c>
      <c r="C2357">
        <v>3.1787999999999998</v>
      </c>
    </row>
    <row r="2358" spans="1:3" x14ac:dyDescent="0.2">
      <c r="A2358" t="s">
        <v>6149</v>
      </c>
      <c r="B2358" s="1">
        <v>42157</v>
      </c>
      <c r="C2358">
        <v>3.1789000000000001</v>
      </c>
    </row>
    <row r="2359" spans="1:3" x14ac:dyDescent="0.2">
      <c r="A2359" t="s">
        <v>6149</v>
      </c>
      <c r="B2359" s="1">
        <v>42158</v>
      </c>
      <c r="C2359">
        <v>3.1442999999999999</v>
      </c>
    </row>
    <row r="2360" spans="1:3" x14ac:dyDescent="0.2">
      <c r="A2360" t="s">
        <v>6149</v>
      </c>
      <c r="B2360" s="1">
        <v>42159</v>
      </c>
      <c r="C2360">
        <v>3.1183999999999998</v>
      </c>
    </row>
    <row r="2361" spans="1:3" x14ac:dyDescent="0.2">
      <c r="A2361" t="s">
        <v>6149</v>
      </c>
      <c r="B2361" s="1">
        <v>42160</v>
      </c>
      <c r="C2361">
        <v>3.1183999999999998</v>
      </c>
    </row>
    <row r="2362" spans="1:3" x14ac:dyDescent="0.2">
      <c r="A2362" t="s">
        <v>6149</v>
      </c>
      <c r="B2362" s="1">
        <v>42161</v>
      </c>
      <c r="C2362">
        <v>3.1684000000000001</v>
      </c>
    </row>
    <row r="2363" spans="1:3" x14ac:dyDescent="0.2">
      <c r="A2363" t="s">
        <v>6149</v>
      </c>
      <c r="B2363" s="1">
        <v>42162</v>
      </c>
      <c r="C2363">
        <v>3.1684000000000001</v>
      </c>
    </row>
    <row r="2364" spans="1:3" x14ac:dyDescent="0.2">
      <c r="A2364" t="s">
        <v>6149</v>
      </c>
      <c r="B2364" s="1">
        <v>42163</v>
      </c>
      <c r="C2364">
        <v>3.1684000000000001</v>
      </c>
    </row>
    <row r="2365" spans="1:3" x14ac:dyDescent="0.2">
      <c r="A2365" t="s">
        <v>6149</v>
      </c>
      <c r="B2365" s="1">
        <v>42164</v>
      </c>
      <c r="C2365">
        <v>3.1190000000000002</v>
      </c>
    </row>
    <row r="2366" spans="1:3" x14ac:dyDescent="0.2">
      <c r="A2366" t="s">
        <v>6149</v>
      </c>
      <c r="B2366" s="1">
        <v>42165</v>
      </c>
      <c r="C2366">
        <v>3.0991</v>
      </c>
    </row>
    <row r="2367" spans="1:3" x14ac:dyDescent="0.2">
      <c r="A2367" t="s">
        <v>6149</v>
      </c>
      <c r="B2367" s="1">
        <v>42166</v>
      </c>
      <c r="C2367">
        <v>3.0842999999999998</v>
      </c>
    </row>
    <row r="2368" spans="1:3" x14ac:dyDescent="0.2">
      <c r="A2368" t="s">
        <v>6149</v>
      </c>
      <c r="B2368" s="1">
        <v>42167</v>
      </c>
      <c r="C2368">
        <v>3.1514000000000002</v>
      </c>
    </row>
    <row r="2369" spans="1:3" x14ac:dyDescent="0.2">
      <c r="A2369" t="s">
        <v>6149</v>
      </c>
      <c r="B2369" s="1">
        <v>42168</v>
      </c>
      <c r="C2369">
        <v>3.1107</v>
      </c>
    </row>
    <row r="2370" spans="1:3" x14ac:dyDescent="0.2">
      <c r="A2370" t="s">
        <v>6149</v>
      </c>
      <c r="B2370" s="1">
        <v>42169</v>
      </c>
      <c r="C2370">
        <v>3.1107</v>
      </c>
    </row>
    <row r="2371" spans="1:3" x14ac:dyDescent="0.2">
      <c r="A2371" t="s">
        <v>6149</v>
      </c>
      <c r="B2371" s="1">
        <v>42170</v>
      </c>
      <c r="C2371">
        <v>3.1107</v>
      </c>
    </row>
    <row r="2372" spans="1:3" x14ac:dyDescent="0.2">
      <c r="A2372" t="s">
        <v>6149</v>
      </c>
      <c r="B2372" s="1">
        <v>42171</v>
      </c>
      <c r="C2372">
        <v>3.1036000000000001</v>
      </c>
    </row>
    <row r="2373" spans="1:3" x14ac:dyDescent="0.2">
      <c r="A2373" t="s">
        <v>6149</v>
      </c>
      <c r="B2373" s="1">
        <v>42172</v>
      </c>
      <c r="C2373">
        <v>3.1082000000000001</v>
      </c>
    </row>
    <row r="2374" spans="1:3" x14ac:dyDescent="0.2">
      <c r="A2374" t="s">
        <v>6149</v>
      </c>
      <c r="B2374" s="1">
        <v>42173</v>
      </c>
      <c r="C2374">
        <v>3.0989</v>
      </c>
    </row>
    <row r="2375" spans="1:3" x14ac:dyDescent="0.2">
      <c r="A2375" t="s">
        <v>6149</v>
      </c>
      <c r="B2375" s="1">
        <v>42174</v>
      </c>
      <c r="C2375">
        <v>3.0472000000000001</v>
      </c>
    </row>
    <row r="2376" spans="1:3" x14ac:dyDescent="0.2">
      <c r="A2376" t="s">
        <v>6149</v>
      </c>
      <c r="B2376" s="1">
        <v>42175</v>
      </c>
      <c r="C2376">
        <v>3.0788000000000002</v>
      </c>
    </row>
    <row r="2377" spans="1:3" x14ac:dyDescent="0.2">
      <c r="A2377" t="s">
        <v>6149</v>
      </c>
      <c r="B2377" s="1">
        <v>42176</v>
      </c>
      <c r="C2377">
        <v>3.0788000000000002</v>
      </c>
    </row>
    <row r="2378" spans="1:3" x14ac:dyDescent="0.2">
      <c r="A2378" t="s">
        <v>6149</v>
      </c>
      <c r="B2378" s="1">
        <v>42177</v>
      </c>
      <c r="C2378">
        <v>3.0788000000000002</v>
      </c>
    </row>
    <row r="2379" spans="1:3" x14ac:dyDescent="0.2">
      <c r="A2379" t="s">
        <v>6149</v>
      </c>
      <c r="B2379" s="1">
        <v>42178</v>
      </c>
      <c r="C2379">
        <v>3.0756999999999999</v>
      </c>
    </row>
    <row r="2380" spans="1:3" x14ac:dyDescent="0.2">
      <c r="A2380" t="s">
        <v>6149</v>
      </c>
      <c r="B2380" s="1">
        <v>42179</v>
      </c>
      <c r="C2380">
        <v>3.1042000000000001</v>
      </c>
    </row>
    <row r="2381" spans="1:3" x14ac:dyDescent="0.2">
      <c r="A2381" t="s">
        <v>6149</v>
      </c>
      <c r="B2381" s="1">
        <v>42180</v>
      </c>
      <c r="C2381">
        <v>3.0851999999999999</v>
      </c>
    </row>
    <row r="2382" spans="1:3" x14ac:dyDescent="0.2">
      <c r="A2382" t="s">
        <v>6149</v>
      </c>
      <c r="B2382" s="1">
        <v>42181</v>
      </c>
      <c r="C2382">
        <v>3.1015000000000001</v>
      </c>
    </row>
    <row r="2383" spans="1:3" x14ac:dyDescent="0.2">
      <c r="A2383" t="s">
        <v>6149</v>
      </c>
      <c r="B2383" s="1">
        <v>42182</v>
      </c>
      <c r="C2383">
        <v>3.1271</v>
      </c>
    </row>
    <row r="2384" spans="1:3" x14ac:dyDescent="0.2">
      <c r="A2384" t="s">
        <v>6149</v>
      </c>
      <c r="B2384" s="1">
        <v>42183</v>
      </c>
      <c r="C2384">
        <v>3.1271</v>
      </c>
    </row>
    <row r="2385" spans="1:3" x14ac:dyDescent="0.2">
      <c r="A2385" t="s">
        <v>6149</v>
      </c>
      <c r="B2385" s="1">
        <v>42184</v>
      </c>
      <c r="C2385">
        <v>3.1271</v>
      </c>
    </row>
    <row r="2386" spans="1:3" x14ac:dyDescent="0.2">
      <c r="A2386" t="s">
        <v>6149</v>
      </c>
      <c r="B2386" s="1">
        <v>42185</v>
      </c>
      <c r="C2386">
        <v>3.1389999999999998</v>
      </c>
    </row>
    <row r="2387" spans="1:3" x14ac:dyDescent="0.2">
      <c r="A2387" t="s">
        <v>6149</v>
      </c>
      <c r="B2387" s="1">
        <v>42186</v>
      </c>
      <c r="C2387">
        <v>3.1025999999999998</v>
      </c>
    </row>
    <row r="2388" spans="1:3" x14ac:dyDescent="0.2">
      <c r="A2388" t="s">
        <v>6149</v>
      </c>
      <c r="B2388" s="1">
        <v>42187</v>
      </c>
      <c r="C2388">
        <v>3.1191</v>
      </c>
    </row>
    <row r="2389" spans="1:3" x14ac:dyDescent="0.2">
      <c r="A2389" t="s">
        <v>6149</v>
      </c>
      <c r="B2389" s="1">
        <v>42188</v>
      </c>
      <c r="C2389">
        <v>3.1173000000000002</v>
      </c>
    </row>
    <row r="2390" spans="1:3" x14ac:dyDescent="0.2">
      <c r="A2390" t="s">
        <v>6149</v>
      </c>
      <c r="B2390" s="1">
        <v>42189</v>
      </c>
      <c r="C2390">
        <v>3.1271</v>
      </c>
    </row>
    <row r="2391" spans="1:3" x14ac:dyDescent="0.2">
      <c r="A2391" t="s">
        <v>6149</v>
      </c>
      <c r="B2391" s="1">
        <v>42190</v>
      </c>
      <c r="C2391">
        <v>3.1271</v>
      </c>
    </row>
    <row r="2392" spans="1:3" x14ac:dyDescent="0.2">
      <c r="A2392" t="s">
        <v>6149</v>
      </c>
      <c r="B2392" s="1">
        <v>42191</v>
      </c>
      <c r="C2392">
        <v>3.1271</v>
      </c>
    </row>
    <row r="2393" spans="1:3" x14ac:dyDescent="0.2">
      <c r="A2393" t="s">
        <v>6149</v>
      </c>
      <c r="B2393" s="1">
        <v>42192</v>
      </c>
      <c r="C2393">
        <v>3.1431</v>
      </c>
    </row>
    <row r="2394" spans="1:3" x14ac:dyDescent="0.2">
      <c r="A2394" t="s">
        <v>6149</v>
      </c>
      <c r="B2394" s="1">
        <v>42193</v>
      </c>
      <c r="C2394">
        <v>3.1808999999999998</v>
      </c>
    </row>
    <row r="2395" spans="1:3" x14ac:dyDescent="0.2">
      <c r="A2395" t="s">
        <v>6149</v>
      </c>
      <c r="B2395" s="1">
        <v>42194</v>
      </c>
      <c r="C2395">
        <v>3.2282000000000002</v>
      </c>
    </row>
    <row r="2396" spans="1:3" x14ac:dyDescent="0.2">
      <c r="A2396" t="s">
        <v>6149</v>
      </c>
      <c r="B2396" s="1">
        <v>42195</v>
      </c>
      <c r="C2396">
        <v>3.2162999999999999</v>
      </c>
    </row>
    <row r="2397" spans="1:3" x14ac:dyDescent="0.2">
      <c r="A2397" t="s">
        <v>6149</v>
      </c>
      <c r="B2397" s="1">
        <v>42196</v>
      </c>
      <c r="C2397">
        <v>3.1897000000000002</v>
      </c>
    </row>
    <row r="2398" spans="1:3" x14ac:dyDescent="0.2">
      <c r="A2398" t="s">
        <v>6149</v>
      </c>
      <c r="B2398" s="1">
        <v>42197</v>
      </c>
      <c r="C2398">
        <v>3.1897000000000002</v>
      </c>
    </row>
    <row r="2399" spans="1:3" x14ac:dyDescent="0.2">
      <c r="A2399" t="s">
        <v>6149</v>
      </c>
      <c r="B2399" s="1">
        <v>42198</v>
      </c>
      <c r="C2399">
        <v>3.1897000000000002</v>
      </c>
    </row>
    <row r="2400" spans="1:3" x14ac:dyDescent="0.2">
      <c r="A2400" t="s">
        <v>6149</v>
      </c>
      <c r="B2400" s="1">
        <v>42199</v>
      </c>
      <c r="C2400">
        <v>3.1594000000000002</v>
      </c>
    </row>
    <row r="2401" spans="1:3" x14ac:dyDescent="0.2">
      <c r="A2401" t="s">
        <v>6149</v>
      </c>
      <c r="B2401" s="1">
        <v>42200</v>
      </c>
      <c r="C2401">
        <v>3.1230000000000002</v>
      </c>
    </row>
    <row r="2402" spans="1:3" x14ac:dyDescent="0.2">
      <c r="A2402" t="s">
        <v>6149</v>
      </c>
      <c r="B2402" s="1">
        <v>42201</v>
      </c>
      <c r="C2402">
        <v>3.1532</v>
      </c>
    </row>
    <row r="2403" spans="1:3" x14ac:dyDescent="0.2">
      <c r="A2403" t="s">
        <v>6149</v>
      </c>
      <c r="B2403" s="1">
        <v>42202</v>
      </c>
      <c r="C2403">
        <v>3.1375000000000002</v>
      </c>
    </row>
    <row r="2404" spans="1:3" x14ac:dyDescent="0.2">
      <c r="A2404" t="s">
        <v>6149</v>
      </c>
      <c r="B2404" s="1">
        <v>42203</v>
      </c>
      <c r="C2404">
        <v>3.1831999999999998</v>
      </c>
    </row>
    <row r="2405" spans="1:3" x14ac:dyDescent="0.2">
      <c r="A2405" t="s">
        <v>6149</v>
      </c>
      <c r="B2405" s="1">
        <v>42204</v>
      </c>
      <c r="C2405">
        <v>3.1831999999999998</v>
      </c>
    </row>
    <row r="2406" spans="1:3" x14ac:dyDescent="0.2">
      <c r="A2406" t="s">
        <v>6149</v>
      </c>
      <c r="B2406" s="1">
        <v>42205</v>
      </c>
      <c r="C2406">
        <v>3.1831999999999998</v>
      </c>
    </row>
    <row r="2407" spans="1:3" x14ac:dyDescent="0.2">
      <c r="A2407" t="s">
        <v>6149</v>
      </c>
      <c r="B2407" s="1">
        <v>42206</v>
      </c>
      <c r="C2407">
        <v>3.2149000000000001</v>
      </c>
    </row>
    <row r="2408" spans="1:3" x14ac:dyDescent="0.2">
      <c r="A2408" t="s">
        <v>6149</v>
      </c>
      <c r="B2408" s="1">
        <v>42207</v>
      </c>
      <c r="C2408">
        <v>3.1812999999999998</v>
      </c>
    </row>
    <row r="2409" spans="1:3" x14ac:dyDescent="0.2">
      <c r="A2409" t="s">
        <v>6149</v>
      </c>
      <c r="B2409" s="1">
        <v>42208</v>
      </c>
      <c r="C2409">
        <v>3.2094</v>
      </c>
    </row>
    <row r="2410" spans="1:3" x14ac:dyDescent="0.2">
      <c r="A2410" t="s">
        <v>6149</v>
      </c>
      <c r="B2410" s="1">
        <v>42209</v>
      </c>
      <c r="C2410">
        <v>3.2850000000000001</v>
      </c>
    </row>
    <row r="2411" spans="1:3" x14ac:dyDescent="0.2">
      <c r="A2411" t="s">
        <v>6149</v>
      </c>
      <c r="B2411" s="1">
        <v>42210</v>
      </c>
      <c r="C2411">
        <v>3.3254000000000001</v>
      </c>
    </row>
    <row r="2412" spans="1:3" x14ac:dyDescent="0.2">
      <c r="A2412" t="s">
        <v>6149</v>
      </c>
      <c r="B2412" s="1">
        <v>42211</v>
      </c>
      <c r="C2412">
        <v>3.3254000000000001</v>
      </c>
    </row>
    <row r="2413" spans="1:3" x14ac:dyDescent="0.2">
      <c r="A2413" t="s">
        <v>6149</v>
      </c>
      <c r="B2413" s="1">
        <v>42212</v>
      </c>
      <c r="C2413">
        <v>3.3254000000000001</v>
      </c>
    </row>
    <row r="2414" spans="1:3" x14ac:dyDescent="0.2">
      <c r="A2414" t="s">
        <v>6149</v>
      </c>
      <c r="B2414" s="1">
        <v>42213</v>
      </c>
      <c r="C2414">
        <v>3.3557000000000001</v>
      </c>
    </row>
    <row r="2415" spans="1:3" x14ac:dyDescent="0.2">
      <c r="A2415" t="s">
        <v>6149</v>
      </c>
      <c r="B2415" s="1">
        <v>42214</v>
      </c>
      <c r="C2415">
        <v>3.3815</v>
      </c>
    </row>
    <row r="2416" spans="1:3" x14ac:dyDescent="0.2">
      <c r="A2416" t="s">
        <v>6149</v>
      </c>
      <c r="B2416" s="1">
        <v>42215</v>
      </c>
      <c r="C2416">
        <v>3.3418999999999999</v>
      </c>
    </row>
    <row r="2417" spans="1:3" x14ac:dyDescent="0.2">
      <c r="A2417" t="s">
        <v>6149</v>
      </c>
      <c r="B2417" s="1">
        <v>42216</v>
      </c>
      <c r="C2417">
        <v>3.3652000000000002</v>
      </c>
    </row>
    <row r="2418" spans="1:3" x14ac:dyDescent="0.2">
      <c r="A2418" t="s">
        <v>6149</v>
      </c>
      <c r="B2418" s="1">
        <v>42217</v>
      </c>
      <c r="C2418">
        <v>3.3940000000000001</v>
      </c>
    </row>
    <row r="2419" spans="1:3" x14ac:dyDescent="0.2">
      <c r="A2419" t="s">
        <v>6149</v>
      </c>
      <c r="B2419" s="1">
        <v>42218</v>
      </c>
      <c r="C2419">
        <v>3.3940000000000001</v>
      </c>
    </row>
    <row r="2420" spans="1:3" x14ac:dyDescent="0.2">
      <c r="A2420" t="s">
        <v>6149</v>
      </c>
      <c r="B2420" s="1">
        <v>42219</v>
      </c>
      <c r="C2420">
        <v>3.3940000000000001</v>
      </c>
    </row>
    <row r="2421" spans="1:3" x14ac:dyDescent="0.2">
      <c r="A2421" t="s">
        <v>6149</v>
      </c>
      <c r="B2421" s="1">
        <v>42220</v>
      </c>
      <c r="C2421">
        <v>3.4424999999999999</v>
      </c>
    </row>
    <row r="2422" spans="1:3" x14ac:dyDescent="0.2">
      <c r="A2422" t="s">
        <v>6149</v>
      </c>
      <c r="B2422" s="1">
        <v>42221</v>
      </c>
      <c r="C2422">
        <v>3.4674999999999998</v>
      </c>
    </row>
    <row r="2423" spans="1:3" x14ac:dyDescent="0.2">
      <c r="A2423" t="s">
        <v>6149</v>
      </c>
      <c r="B2423" s="1">
        <v>42222</v>
      </c>
      <c r="C2423">
        <v>3.4851000000000001</v>
      </c>
    </row>
    <row r="2424" spans="1:3" x14ac:dyDescent="0.2">
      <c r="A2424" t="s">
        <v>6149</v>
      </c>
      <c r="B2424" s="1">
        <v>42223</v>
      </c>
      <c r="C2424">
        <v>3.5347</v>
      </c>
    </row>
    <row r="2425" spans="1:3" x14ac:dyDescent="0.2">
      <c r="A2425" t="s">
        <v>6149</v>
      </c>
      <c r="B2425" s="1">
        <v>42224</v>
      </c>
      <c r="C2425">
        <v>3.5181</v>
      </c>
    </row>
    <row r="2426" spans="1:3" x14ac:dyDescent="0.2">
      <c r="A2426" t="s">
        <v>6149</v>
      </c>
      <c r="B2426" s="1">
        <v>42225</v>
      </c>
      <c r="C2426">
        <v>3.5181</v>
      </c>
    </row>
    <row r="2427" spans="1:3" x14ac:dyDescent="0.2">
      <c r="A2427" t="s">
        <v>6149</v>
      </c>
      <c r="B2427" s="1">
        <v>42226</v>
      </c>
      <c r="C2427">
        <v>3.5181</v>
      </c>
    </row>
    <row r="2428" spans="1:3" x14ac:dyDescent="0.2">
      <c r="A2428" t="s">
        <v>6149</v>
      </c>
      <c r="B2428" s="1">
        <v>42227</v>
      </c>
      <c r="C2428">
        <v>3.4908999999999999</v>
      </c>
    </row>
    <row r="2429" spans="1:3" x14ac:dyDescent="0.2">
      <c r="A2429" t="s">
        <v>6149</v>
      </c>
      <c r="B2429" s="1">
        <v>42228</v>
      </c>
      <c r="C2429">
        <v>3.4925000000000002</v>
      </c>
    </row>
    <row r="2430" spans="1:3" x14ac:dyDescent="0.2">
      <c r="A2430" t="s">
        <v>6149</v>
      </c>
      <c r="B2430" s="1">
        <v>42229</v>
      </c>
      <c r="C2430">
        <v>3.4826000000000001</v>
      </c>
    </row>
    <row r="2431" spans="1:3" x14ac:dyDescent="0.2">
      <c r="A2431" t="s">
        <v>6149</v>
      </c>
      <c r="B2431" s="1">
        <v>42230</v>
      </c>
      <c r="C2431">
        <v>3.5074000000000001</v>
      </c>
    </row>
    <row r="2432" spans="1:3" x14ac:dyDescent="0.2">
      <c r="A2432" t="s">
        <v>6149</v>
      </c>
      <c r="B2432" s="1">
        <v>42231</v>
      </c>
      <c r="C2432">
        <v>3.4761000000000002</v>
      </c>
    </row>
    <row r="2433" spans="1:3" x14ac:dyDescent="0.2">
      <c r="A2433" t="s">
        <v>6149</v>
      </c>
      <c r="B2433" s="1">
        <v>42232</v>
      </c>
      <c r="C2433">
        <v>3.4761000000000002</v>
      </c>
    </row>
    <row r="2434" spans="1:3" x14ac:dyDescent="0.2">
      <c r="A2434" t="s">
        <v>6149</v>
      </c>
      <c r="B2434" s="1">
        <v>42233</v>
      </c>
      <c r="C2434">
        <v>3.4761000000000002</v>
      </c>
    </row>
    <row r="2435" spans="1:3" x14ac:dyDescent="0.2">
      <c r="A2435" t="s">
        <v>6149</v>
      </c>
      <c r="B2435" s="1">
        <v>42234</v>
      </c>
      <c r="C2435">
        <v>3.4746000000000001</v>
      </c>
    </row>
    <row r="2436" spans="1:3" x14ac:dyDescent="0.2">
      <c r="A2436" t="s">
        <v>6149</v>
      </c>
      <c r="B2436" s="1">
        <v>42235</v>
      </c>
      <c r="C2436">
        <v>3.4811000000000001</v>
      </c>
    </row>
    <row r="2437" spans="1:3" x14ac:dyDescent="0.2">
      <c r="A2437" t="s">
        <v>6149</v>
      </c>
      <c r="B2437" s="1">
        <v>42236</v>
      </c>
      <c r="C2437">
        <v>3.4849000000000001</v>
      </c>
    </row>
    <row r="2438" spans="1:3" x14ac:dyDescent="0.2">
      <c r="A2438" t="s">
        <v>6149</v>
      </c>
      <c r="B2438" s="1">
        <v>42237</v>
      </c>
      <c r="C2438">
        <v>3.4750999999999999</v>
      </c>
    </row>
    <row r="2439" spans="1:3" x14ac:dyDescent="0.2">
      <c r="A2439" t="s">
        <v>6149</v>
      </c>
      <c r="B2439" s="1">
        <v>42238</v>
      </c>
      <c r="C2439">
        <v>3.4895999999999998</v>
      </c>
    </row>
    <row r="2440" spans="1:3" x14ac:dyDescent="0.2">
      <c r="A2440" t="s">
        <v>6149</v>
      </c>
      <c r="B2440" s="1">
        <v>42239</v>
      </c>
      <c r="C2440">
        <v>3.4895999999999998</v>
      </c>
    </row>
    <row r="2441" spans="1:3" x14ac:dyDescent="0.2">
      <c r="A2441" t="s">
        <v>6149</v>
      </c>
      <c r="B2441" s="1">
        <v>42240</v>
      </c>
      <c r="C2441">
        <v>3.4895999999999998</v>
      </c>
    </row>
    <row r="2442" spans="1:3" x14ac:dyDescent="0.2">
      <c r="A2442" t="s">
        <v>6149</v>
      </c>
      <c r="B2442" s="1">
        <v>42241</v>
      </c>
      <c r="C2442">
        <v>3.5493999999999999</v>
      </c>
    </row>
    <row r="2443" spans="1:3" x14ac:dyDescent="0.2">
      <c r="A2443" t="s">
        <v>6149</v>
      </c>
      <c r="B2443" s="1">
        <v>42242</v>
      </c>
      <c r="C2443">
        <v>3.5345</v>
      </c>
    </row>
    <row r="2444" spans="1:3" x14ac:dyDescent="0.2">
      <c r="A2444" t="s">
        <v>6149</v>
      </c>
      <c r="B2444" s="1">
        <v>42243</v>
      </c>
      <c r="C2444">
        <v>3.6326000000000001</v>
      </c>
    </row>
    <row r="2445" spans="1:3" x14ac:dyDescent="0.2">
      <c r="A2445" t="s">
        <v>6149</v>
      </c>
      <c r="B2445" s="1">
        <v>42244</v>
      </c>
      <c r="C2445">
        <v>3.5554999999999999</v>
      </c>
    </row>
    <row r="2446" spans="1:3" x14ac:dyDescent="0.2">
      <c r="A2446" t="s">
        <v>6149</v>
      </c>
      <c r="B2446" s="1">
        <v>42245</v>
      </c>
      <c r="C2446">
        <v>3.5790000000000002</v>
      </c>
    </row>
    <row r="2447" spans="1:3" x14ac:dyDescent="0.2">
      <c r="A2447" t="s">
        <v>6149</v>
      </c>
      <c r="B2447" s="1">
        <v>42246</v>
      </c>
      <c r="C2447">
        <v>3.5790000000000002</v>
      </c>
    </row>
    <row r="2448" spans="1:3" x14ac:dyDescent="0.2">
      <c r="A2448" t="s">
        <v>6149</v>
      </c>
      <c r="B2448" s="1">
        <v>42247</v>
      </c>
      <c r="C2448">
        <v>3.5790000000000002</v>
      </c>
    </row>
    <row r="2449" spans="1:3" x14ac:dyDescent="0.2">
      <c r="A2449" t="s">
        <v>6149</v>
      </c>
      <c r="B2449" s="1">
        <v>42248</v>
      </c>
      <c r="C2449">
        <v>3.6467000000000001</v>
      </c>
    </row>
    <row r="2450" spans="1:3" x14ac:dyDescent="0.2">
      <c r="A2450" t="s">
        <v>6149</v>
      </c>
      <c r="B2450" s="1">
        <v>42249</v>
      </c>
      <c r="C2450">
        <v>3.6724999999999999</v>
      </c>
    </row>
    <row r="2451" spans="1:3" x14ac:dyDescent="0.2">
      <c r="A2451" t="s">
        <v>6149</v>
      </c>
      <c r="B2451" s="1">
        <v>42250</v>
      </c>
      <c r="C2451">
        <v>3.7313999999999998</v>
      </c>
    </row>
    <row r="2452" spans="1:3" x14ac:dyDescent="0.2">
      <c r="A2452" t="s">
        <v>6149</v>
      </c>
      <c r="B2452" s="1">
        <v>42251</v>
      </c>
      <c r="C2452">
        <v>3.7759999999999998</v>
      </c>
    </row>
    <row r="2453" spans="1:3" x14ac:dyDescent="0.2">
      <c r="A2453" t="s">
        <v>6149</v>
      </c>
      <c r="B2453" s="1">
        <v>42252</v>
      </c>
      <c r="C2453">
        <v>3.7986</v>
      </c>
    </row>
    <row r="2454" spans="1:3" x14ac:dyDescent="0.2">
      <c r="A2454" t="s">
        <v>6149</v>
      </c>
      <c r="B2454" s="1">
        <v>42253</v>
      </c>
      <c r="C2454">
        <v>3.7986</v>
      </c>
    </row>
    <row r="2455" spans="1:3" x14ac:dyDescent="0.2">
      <c r="A2455" t="s">
        <v>6149</v>
      </c>
      <c r="B2455" s="1">
        <v>42254</v>
      </c>
      <c r="C2455">
        <v>3.7986</v>
      </c>
    </row>
    <row r="2456" spans="1:3" x14ac:dyDescent="0.2">
      <c r="A2456" t="s">
        <v>6149</v>
      </c>
      <c r="B2456" s="1">
        <v>42255</v>
      </c>
      <c r="C2456">
        <v>3.7986</v>
      </c>
    </row>
    <row r="2457" spans="1:3" x14ac:dyDescent="0.2">
      <c r="A2457" t="s">
        <v>6149</v>
      </c>
      <c r="B2457" s="1">
        <v>42256</v>
      </c>
      <c r="C2457">
        <v>3.8028</v>
      </c>
    </row>
    <row r="2458" spans="1:3" x14ac:dyDescent="0.2">
      <c r="A2458" t="s">
        <v>6149</v>
      </c>
      <c r="B2458" s="1">
        <v>42257</v>
      </c>
      <c r="C2458">
        <v>3.7869999999999999</v>
      </c>
    </row>
    <row r="2459" spans="1:3" x14ac:dyDescent="0.2">
      <c r="A2459" t="s">
        <v>6149</v>
      </c>
      <c r="B2459" s="1">
        <v>42258</v>
      </c>
      <c r="C2459">
        <v>3.8698000000000001</v>
      </c>
    </row>
    <row r="2460" spans="1:3" x14ac:dyDescent="0.2">
      <c r="A2460" t="s">
        <v>6149</v>
      </c>
      <c r="B2460" s="1">
        <v>42259</v>
      </c>
      <c r="C2460">
        <v>3.8698000000000001</v>
      </c>
    </row>
    <row r="2461" spans="1:3" x14ac:dyDescent="0.2">
      <c r="A2461" t="s">
        <v>6149</v>
      </c>
      <c r="B2461" s="1">
        <v>42260</v>
      </c>
      <c r="C2461">
        <v>3.8698000000000001</v>
      </c>
    </row>
    <row r="2462" spans="1:3" x14ac:dyDescent="0.2">
      <c r="A2462" t="s">
        <v>6149</v>
      </c>
      <c r="B2462" s="1">
        <v>42261</v>
      </c>
      <c r="C2462">
        <v>3.8698000000000001</v>
      </c>
    </row>
    <row r="2463" spans="1:3" x14ac:dyDescent="0.2">
      <c r="A2463" t="s">
        <v>6149</v>
      </c>
      <c r="B2463" s="1">
        <v>42262</v>
      </c>
      <c r="C2463">
        <v>3.8653</v>
      </c>
    </row>
    <row r="2464" spans="1:3" x14ac:dyDescent="0.2">
      <c r="A2464" t="s">
        <v>6149</v>
      </c>
      <c r="B2464" s="1">
        <v>42263</v>
      </c>
      <c r="C2464">
        <v>3.8599000000000001</v>
      </c>
    </row>
    <row r="2465" spans="1:3" x14ac:dyDescent="0.2">
      <c r="A2465" t="s">
        <v>6149</v>
      </c>
      <c r="B2465" s="1">
        <v>42264</v>
      </c>
      <c r="C2465">
        <v>3.8368000000000002</v>
      </c>
    </row>
    <row r="2466" spans="1:3" x14ac:dyDescent="0.2">
      <c r="A2466" t="s">
        <v>6149</v>
      </c>
      <c r="B2466" s="1">
        <v>42265</v>
      </c>
      <c r="C2466">
        <v>3.8921000000000001</v>
      </c>
    </row>
    <row r="2467" spans="1:3" x14ac:dyDescent="0.2">
      <c r="A2467" t="s">
        <v>6149</v>
      </c>
      <c r="B2467" s="1">
        <v>42266</v>
      </c>
      <c r="C2467">
        <v>3.9020999999999999</v>
      </c>
    </row>
    <row r="2468" spans="1:3" x14ac:dyDescent="0.2">
      <c r="A2468" t="s">
        <v>6149</v>
      </c>
      <c r="B2468" s="1">
        <v>42267</v>
      </c>
      <c r="C2468">
        <v>3.9020999999999999</v>
      </c>
    </row>
    <row r="2469" spans="1:3" x14ac:dyDescent="0.2">
      <c r="A2469" t="s">
        <v>6149</v>
      </c>
      <c r="B2469" s="1">
        <v>42268</v>
      </c>
      <c r="C2469">
        <v>3.9020999999999999</v>
      </c>
    </row>
    <row r="2470" spans="1:3" x14ac:dyDescent="0.2">
      <c r="A2470" t="s">
        <v>6149</v>
      </c>
      <c r="B2470" s="1">
        <v>42269</v>
      </c>
      <c r="C2470">
        <v>3.9821</v>
      </c>
    </row>
    <row r="2471" spans="1:3" x14ac:dyDescent="0.2">
      <c r="A2471" t="s">
        <v>6149</v>
      </c>
      <c r="B2471" s="1">
        <v>42270</v>
      </c>
      <c r="C2471">
        <v>4.0425000000000004</v>
      </c>
    </row>
    <row r="2472" spans="1:3" x14ac:dyDescent="0.2">
      <c r="A2472" t="s">
        <v>6149</v>
      </c>
      <c r="B2472" s="1">
        <v>42271</v>
      </c>
      <c r="C2472">
        <v>4.1040999999999999</v>
      </c>
    </row>
    <row r="2473" spans="1:3" x14ac:dyDescent="0.2">
      <c r="A2473" t="s">
        <v>6149</v>
      </c>
      <c r="B2473" s="1">
        <v>42272</v>
      </c>
      <c r="C2473">
        <v>4.1948999999999996</v>
      </c>
    </row>
    <row r="2474" spans="1:3" x14ac:dyDescent="0.2">
      <c r="A2474" t="s">
        <v>6149</v>
      </c>
      <c r="B2474" s="1">
        <v>42273</v>
      </c>
      <c r="C2474">
        <v>3.9479000000000002</v>
      </c>
    </row>
    <row r="2475" spans="1:3" x14ac:dyDescent="0.2">
      <c r="A2475" t="s">
        <v>6149</v>
      </c>
      <c r="B2475" s="1">
        <v>42274</v>
      </c>
      <c r="C2475">
        <v>3.9479000000000002</v>
      </c>
    </row>
    <row r="2476" spans="1:3" x14ac:dyDescent="0.2">
      <c r="A2476" t="s">
        <v>6149</v>
      </c>
      <c r="B2476" s="1">
        <v>42275</v>
      </c>
      <c r="C2476">
        <v>3.9479000000000002</v>
      </c>
    </row>
    <row r="2477" spans="1:3" x14ac:dyDescent="0.2">
      <c r="A2477" t="s">
        <v>6149</v>
      </c>
      <c r="B2477" s="1">
        <v>42276</v>
      </c>
      <c r="C2477">
        <v>4.0099</v>
      </c>
    </row>
    <row r="2478" spans="1:3" x14ac:dyDescent="0.2">
      <c r="A2478" t="s">
        <v>6149</v>
      </c>
      <c r="B2478" s="1">
        <v>42277</v>
      </c>
      <c r="C2478">
        <v>4.1172000000000004</v>
      </c>
    </row>
    <row r="2479" spans="1:3" x14ac:dyDescent="0.2">
      <c r="A2479" t="s">
        <v>6149</v>
      </c>
      <c r="B2479" s="1">
        <v>42278</v>
      </c>
      <c r="C2479">
        <v>3.9729000000000001</v>
      </c>
    </row>
    <row r="2480" spans="1:3" x14ac:dyDescent="0.2">
      <c r="A2480" t="s">
        <v>6149</v>
      </c>
      <c r="B2480" s="1">
        <v>42279</v>
      </c>
      <c r="C2480">
        <v>3.9794</v>
      </c>
    </row>
    <row r="2481" spans="1:3" x14ac:dyDescent="0.2">
      <c r="A2481" t="s">
        <v>6149</v>
      </c>
      <c r="B2481" s="1">
        <v>42280</v>
      </c>
      <c r="C2481">
        <v>4.0010000000000003</v>
      </c>
    </row>
    <row r="2482" spans="1:3" x14ac:dyDescent="0.2">
      <c r="A2482" t="s">
        <v>6149</v>
      </c>
      <c r="B2482" s="1">
        <v>42281</v>
      </c>
      <c r="C2482">
        <v>4.0010000000000003</v>
      </c>
    </row>
    <row r="2483" spans="1:3" x14ac:dyDescent="0.2">
      <c r="A2483" t="s">
        <v>6149</v>
      </c>
      <c r="B2483" s="1">
        <v>42282</v>
      </c>
      <c r="C2483">
        <v>4.0010000000000003</v>
      </c>
    </row>
    <row r="2484" spans="1:3" x14ac:dyDescent="0.2">
      <c r="A2484" t="s">
        <v>6149</v>
      </c>
      <c r="B2484" s="1">
        <v>42283</v>
      </c>
      <c r="C2484">
        <v>3.9140999999999999</v>
      </c>
    </row>
    <row r="2485" spans="1:3" x14ac:dyDescent="0.2">
      <c r="A2485" t="s">
        <v>6149</v>
      </c>
      <c r="B2485" s="1">
        <v>42284</v>
      </c>
      <c r="C2485">
        <v>3.8567</v>
      </c>
    </row>
    <row r="2486" spans="1:3" x14ac:dyDescent="0.2">
      <c r="A2486" t="s">
        <v>6149</v>
      </c>
      <c r="B2486" s="1">
        <v>42285</v>
      </c>
      <c r="C2486">
        <v>3.806</v>
      </c>
    </row>
    <row r="2487" spans="1:3" x14ac:dyDescent="0.2">
      <c r="A2487" t="s">
        <v>6149</v>
      </c>
      <c r="B2487" s="1">
        <v>42286</v>
      </c>
      <c r="C2487">
        <v>3.8517000000000001</v>
      </c>
    </row>
    <row r="2488" spans="1:3" x14ac:dyDescent="0.2">
      <c r="A2488" t="s">
        <v>6149</v>
      </c>
      <c r="B2488" s="1">
        <v>42287</v>
      </c>
      <c r="C2488">
        <v>3.7385999999999999</v>
      </c>
    </row>
    <row r="2489" spans="1:3" x14ac:dyDescent="0.2">
      <c r="A2489" t="s">
        <v>6149</v>
      </c>
      <c r="B2489" s="1">
        <v>42288</v>
      </c>
      <c r="C2489">
        <v>3.7385999999999999</v>
      </c>
    </row>
    <row r="2490" spans="1:3" x14ac:dyDescent="0.2">
      <c r="A2490" t="s">
        <v>6149</v>
      </c>
      <c r="B2490" s="1">
        <v>42289</v>
      </c>
      <c r="C2490">
        <v>3.7385999999999999</v>
      </c>
    </row>
    <row r="2491" spans="1:3" x14ac:dyDescent="0.2">
      <c r="A2491" t="s">
        <v>6149</v>
      </c>
      <c r="B2491" s="1">
        <v>42290</v>
      </c>
      <c r="C2491">
        <v>3.7385999999999999</v>
      </c>
    </row>
    <row r="2492" spans="1:3" x14ac:dyDescent="0.2">
      <c r="A2492" t="s">
        <v>6149</v>
      </c>
      <c r="B2492" s="1">
        <v>42291</v>
      </c>
      <c r="C2492">
        <v>3.8250000000000002</v>
      </c>
    </row>
    <row r="2493" spans="1:3" x14ac:dyDescent="0.2">
      <c r="A2493" t="s">
        <v>6149</v>
      </c>
      <c r="B2493" s="1">
        <v>42292</v>
      </c>
      <c r="C2493">
        <v>3.8506999999999998</v>
      </c>
    </row>
    <row r="2494" spans="1:3" x14ac:dyDescent="0.2">
      <c r="A2494" t="s">
        <v>6149</v>
      </c>
      <c r="B2494" s="1">
        <v>42293</v>
      </c>
      <c r="C2494">
        <v>3.8344</v>
      </c>
    </row>
    <row r="2495" spans="1:3" x14ac:dyDescent="0.2">
      <c r="A2495" t="s">
        <v>6149</v>
      </c>
      <c r="B2495" s="1">
        <v>42294</v>
      </c>
      <c r="C2495">
        <v>3.8437999999999999</v>
      </c>
    </row>
    <row r="2496" spans="1:3" x14ac:dyDescent="0.2">
      <c r="A2496" t="s">
        <v>6149</v>
      </c>
      <c r="B2496" s="1">
        <v>42295</v>
      </c>
      <c r="C2496">
        <v>3.8437999999999999</v>
      </c>
    </row>
    <row r="2497" spans="1:3" x14ac:dyDescent="0.2">
      <c r="A2497" t="s">
        <v>6149</v>
      </c>
      <c r="B2497" s="1">
        <v>42296</v>
      </c>
      <c r="C2497">
        <v>3.8437999999999999</v>
      </c>
    </row>
    <row r="2498" spans="1:3" x14ac:dyDescent="0.2">
      <c r="A2498" t="s">
        <v>6149</v>
      </c>
      <c r="B2498" s="1">
        <v>42297</v>
      </c>
      <c r="C2498">
        <v>3.9015</v>
      </c>
    </row>
    <row r="2499" spans="1:3" x14ac:dyDescent="0.2">
      <c r="A2499" t="s">
        <v>6149</v>
      </c>
      <c r="B2499" s="1">
        <v>42298</v>
      </c>
      <c r="C2499">
        <v>3.8656000000000001</v>
      </c>
    </row>
    <row r="2500" spans="1:3" x14ac:dyDescent="0.2">
      <c r="A2500" t="s">
        <v>6149</v>
      </c>
      <c r="B2500" s="1">
        <v>42299</v>
      </c>
      <c r="C2500">
        <v>3.9386000000000001</v>
      </c>
    </row>
    <row r="2501" spans="1:3" x14ac:dyDescent="0.2">
      <c r="A2501" t="s">
        <v>6149</v>
      </c>
      <c r="B2501" s="1">
        <v>42300</v>
      </c>
      <c r="C2501">
        <v>3.9359999999999999</v>
      </c>
    </row>
    <row r="2502" spans="1:3" x14ac:dyDescent="0.2">
      <c r="A2502" t="s">
        <v>6149</v>
      </c>
      <c r="B2502" s="1">
        <v>42301</v>
      </c>
      <c r="C2502">
        <v>3.8988</v>
      </c>
    </row>
    <row r="2503" spans="1:3" x14ac:dyDescent="0.2">
      <c r="A2503" t="s">
        <v>6149</v>
      </c>
      <c r="B2503" s="1">
        <v>42302</v>
      </c>
      <c r="C2503">
        <v>3.8988</v>
      </c>
    </row>
    <row r="2504" spans="1:3" x14ac:dyDescent="0.2">
      <c r="A2504" t="s">
        <v>6149</v>
      </c>
      <c r="B2504" s="1">
        <v>42303</v>
      </c>
      <c r="C2504">
        <v>3.8988</v>
      </c>
    </row>
    <row r="2505" spans="1:3" x14ac:dyDescent="0.2">
      <c r="A2505" t="s">
        <v>6149</v>
      </c>
      <c r="B2505" s="1">
        <v>42304</v>
      </c>
      <c r="C2505">
        <v>3.8582000000000001</v>
      </c>
    </row>
    <row r="2506" spans="1:3" x14ac:dyDescent="0.2">
      <c r="A2506" t="s">
        <v>6149</v>
      </c>
      <c r="B2506" s="1">
        <v>42305</v>
      </c>
      <c r="C2506">
        <v>3.9114</v>
      </c>
    </row>
    <row r="2507" spans="1:3" x14ac:dyDescent="0.2">
      <c r="A2507" t="s">
        <v>6149</v>
      </c>
      <c r="B2507" s="1">
        <v>42306</v>
      </c>
      <c r="C2507">
        <v>3.8797000000000001</v>
      </c>
    </row>
    <row r="2508" spans="1:3" x14ac:dyDescent="0.2">
      <c r="A2508" t="s">
        <v>6149</v>
      </c>
      <c r="B2508" s="1">
        <v>42307</v>
      </c>
      <c r="C2508">
        <v>3.9327999999999999</v>
      </c>
    </row>
    <row r="2509" spans="1:3" x14ac:dyDescent="0.2">
      <c r="A2509" t="s">
        <v>6149</v>
      </c>
      <c r="B2509" s="1">
        <v>42308</v>
      </c>
      <c r="C2509">
        <v>3.8589000000000002</v>
      </c>
    </row>
    <row r="2510" spans="1:3" x14ac:dyDescent="0.2">
      <c r="A2510" t="s">
        <v>6149</v>
      </c>
      <c r="B2510" s="1">
        <v>42309</v>
      </c>
      <c r="C2510">
        <v>3.8589000000000002</v>
      </c>
    </row>
    <row r="2511" spans="1:3" x14ac:dyDescent="0.2">
      <c r="A2511" t="s">
        <v>6149</v>
      </c>
      <c r="B2511" s="1">
        <v>42310</v>
      </c>
      <c r="C2511">
        <v>3.8589000000000002</v>
      </c>
    </row>
    <row r="2512" spans="1:3" x14ac:dyDescent="0.2">
      <c r="A2512" t="s">
        <v>6149</v>
      </c>
      <c r="B2512" s="1">
        <v>42311</v>
      </c>
      <c r="C2512">
        <v>3.8589000000000002</v>
      </c>
    </row>
    <row r="2513" spans="1:3" x14ac:dyDescent="0.2">
      <c r="A2513" t="s">
        <v>6149</v>
      </c>
      <c r="B2513" s="1">
        <v>42312</v>
      </c>
      <c r="C2513">
        <v>3.8126000000000002</v>
      </c>
    </row>
    <row r="2514" spans="1:3" x14ac:dyDescent="0.2">
      <c r="A2514" t="s">
        <v>6149</v>
      </c>
      <c r="B2514" s="1">
        <v>42313</v>
      </c>
      <c r="C2514">
        <v>3.7686999999999999</v>
      </c>
    </row>
    <row r="2515" spans="1:3" x14ac:dyDescent="0.2">
      <c r="A2515" t="s">
        <v>6149</v>
      </c>
      <c r="B2515" s="1">
        <v>42314</v>
      </c>
      <c r="C2515">
        <v>3.7892999999999999</v>
      </c>
    </row>
    <row r="2516" spans="1:3" x14ac:dyDescent="0.2">
      <c r="A2516" t="s">
        <v>6149</v>
      </c>
      <c r="B2516" s="1">
        <v>42315</v>
      </c>
      <c r="C2516">
        <v>3.8058999999999998</v>
      </c>
    </row>
    <row r="2517" spans="1:3" x14ac:dyDescent="0.2">
      <c r="A2517" t="s">
        <v>6149</v>
      </c>
      <c r="B2517" s="1">
        <v>42316</v>
      </c>
      <c r="C2517">
        <v>3.8058999999999998</v>
      </c>
    </row>
    <row r="2518" spans="1:3" x14ac:dyDescent="0.2">
      <c r="A2518" t="s">
        <v>6149</v>
      </c>
      <c r="B2518" s="1">
        <v>42317</v>
      </c>
      <c r="C2518">
        <v>3.8058999999999998</v>
      </c>
    </row>
    <row r="2519" spans="1:3" x14ac:dyDescent="0.2">
      <c r="A2519" t="s">
        <v>6149</v>
      </c>
      <c r="B2519" s="1">
        <v>42318</v>
      </c>
      <c r="C2519">
        <v>3.7928000000000002</v>
      </c>
    </row>
    <row r="2520" spans="1:3" x14ac:dyDescent="0.2">
      <c r="A2520" t="s">
        <v>6149</v>
      </c>
      <c r="B2520" s="1">
        <v>42319</v>
      </c>
      <c r="C2520">
        <v>3.7980999999999998</v>
      </c>
    </row>
    <row r="2521" spans="1:3" x14ac:dyDescent="0.2">
      <c r="A2521" t="s">
        <v>6149</v>
      </c>
      <c r="B2521" s="1">
        <v>42320</v>
      </c>
      <c r="C2521">
        <v>3.7326999999999999</v>
      </c>
    </row>
    <row r="2522" spans="1:3" x14ac:dyDescent="0.2">
      <c r="A2522" t="s">
        <v>6149</v>
      </c>
      <c r="B2522" s="1">
        <v>42321</v>
      </c>
      <c r="C2522">
        <v>3.7995999999999999</v>
      </c>
    </row>
    <row r="2523" spans="1:3" x14ac:dyDescent="0.2">
      <c r="A2523" t="s">
        <v>6149</v>
      </c>
      <c r="B2523" s="1">
        <v>42322</v>
      </c>
      <c r="C2523">
        <v>3.8022999999999998</v>
      </c>
    </row>
    <row r="2524" spans="1:3" x14ac:dyDescent="0.2">
      <c r="A2524" t="s">
        <v>6149</v>
      </c>
      <c r="B2524" s="1">
        <v>42323</v>
      </c>
      <c r="C2524">
        <v>3.8022999999999998</v>
      </c>
    </row>
    <row r="2525" spans="1:3" x14ac:dyDescent="0.2">
      <c r="A2525" t="s">
        <v>6149</v>
      </c>
      <c r="B2525" s="1">
        <v>42324</v>
      </c>
      <c r="C2525">
        <v>3.8022999999999998</v>
      </c>
    </row>
    <row r="2526" spans="1:3" x14ac:dyDescent="0.2">
      <c r="A2526" t="s">
        <v>6149</v>
      </c>
      <c r="B2526" s="1">
        <v>42325</v>
      </c>
      <c r="C2526">
        <v>3.8336000000000001</v>
      </c>
    </row>
    <row r="2527" spans="1:3" x14ac:dyDescent="0.2">
      <c r="A2527" t="s">
        <v>6149</v>
      </c>
      <c r="B2527" s="1">
        <v>42326</v>
      </c>
      <c r="C2527">
        <v>3.8052000000000001</v>
      </c>
    </row>
    <row r="2528" spans="1:3" x14ac:dyDescent="0.2">
      <c r="A2528" t="s">
        <v>6149</v>
      </c>
      <c r="B2528" s="1">
        <v>42327</v>
      </c>
      <c r="C2528">
        <v>3.7921</v>
      </c>
    </row>
    <row r="2529" spans="1:3" x14ac:dyDescent="0.2">
      <c r="A2529" t="s">
        <v>6149</v>
      </c>
      <c r="B2529" s="1">
        <v>42328</v>
      </c>
      <c r="C2529">
        <v>3.7442000000000002</v>
      </c>
    </row>
    <row r="2530" spans="1:3" x14ac:dyDescent="0.2">
      <c r="A2530" t="s">
        <v>6149</v>
      </c>
      <c r="B2530" s="1">
        <v>42329</v>
      </c>
      <c r="C2530">
        <v>3.7010000000000001</v>
      </c>
    </row>
    <row r="2531" spans="1:3" x14ac:dyDescent="0.2">
      <c r="A2531" t="s">
        <v>6149</v>
      </c>
      <c r="B2531" s="1">
        <v>42330</v>
      </c>
      <c r="C2531">
        <v>3.7010000000000001</v>
      </c>
    </row>
    <row r="2532" spans="1:3" x14ac:dyDescent="0.2">
      <c r="A2532" t="s">
        <v>6149</v>
      </c>
      <c r="B2532" s="1">
        <v>42331</v>
      </c>
      <c r="C2532">
        <v>3.7010000000000001</v>
      </c>
    </row>
    <row r="2533" spans="1:3" x14ac:dyDescent="0.2">
      <c r="A2533" t="s">
        <v>6149</v>
      </c>
      <c r="B2533" s="1">
        <v>42332</v>
      </c>
      <c r="C2533">
        <v>3.7231000000000001</v>
      </c>
    </row>
    <row r="2534" spans="1:3" x14ac:dyDescent="0.2">
      <c r="A2534" t="s">
        <v>6149</v>
      </c>
      <c r="B2534" s="1">
        <v>42333</v>
      </c>
      <c r="C2534">
        <v>3.7081</v>
      </c>
    </row>
    <row r="2535" spans="1:3" x14ac:dyDescent="0.2">
      <c r="A2535" t="s">
        <v>6149</v>
      </c>
      <c r="B2535" s="1">
        <v>42334</v>
      </c>
      <c r="C2535">
        <v>3.7688000000000001</v>
      </c>
    </row>
    <row r="2536" spans="1:3" x14ac:dyDescent="0.2">
      <c r="A2536" t="s">
        <v>6149</v>
      </c>
      <c r="B2536" s="1">
        <v>42335</v>
      </c>
      <c r="C2536">
        <v>3.7606000000000002</v>
      </c>
    </row>
    <row r="2537" spans="1:3" x14ac:dyDescent="0.2">
      <c r="A2537" t="s">
        <v>6149</v>
      </c>
      <c r="B2537" s="1">
        <v>42336</v>
      </c>
      <c r="C2537">
        <v>3.7399</v>
      </c>
    </row>
    <row r="2538" spans="1:3" x14ac:dyDescent="0.2">
      <c r="A2538" t="s">
        <v>6149</v>
      </c>
      <c r="B2538" s="1">
        <v>42337</v>
      </c>
      <c r="C2538">
        <v>3.7399</v>
      </c>
    </row>
    <row r="2539" spans="1:3" x14ac:dyDescent="0.2">
      <c r="A2539" t="s">
        <v>6149</v>
      </c>
      <c r="B2539" s="1">
        <v>42338</v>
      </c>
      <c r="C2539">
        <v>3.7399</v>
      </c>
    </row>
    <row r="2540" spans="1:3" x14ac:dyDescent="0.2">
      <c r="A2540" t="s">
        <v>6149</v>
      </c>
      <c r="B2540" s="1">
        <v>42339</v>
      </c>
      <c r="C2540">
        <v>3.8506</v>
      </c>
    </row>
    <row r="2541" spans="1:3" x14ac:dyDescent="0.2">
      <c r="A2541" t="s">
        <v>6149</v>
      </c>
      <c r="B2541" s="1">
        <v>42340</v>
      </c>
      <c r="C2541">
        <v>3.8744999999999998</v>
      </c>
    </row>
    <row r="2542" spans="1:3" x14ac:dyDescent="0.2">
      <c r="A2542" t="s">
        <v>6149</v>
      </c>
      <c r="B2542" s="1">
        <v>42341</v>
      </c>
      <c r="C2542">
        <v>3.8544999999999998</v>
      </c>
    </row>
    <row r="2543" spans="1:3" x14ac:dyDescent="0.2">
      <c r="A2543" t="s">
        <v>6149</v>
      </c>
      <c r="B2543" s="1">
        <v>42342</v>
      </c>
      <c r="C2543">
        <v>3.7970000000000002</v>
      </c>
    </row>
    <row r="2544" spans="1:3" x14ac:dyDescent="0.2">
      <c r="A2544" t="s">
        <v>6149</v>
      </c>
      <c r="B2544" s="1">
        <v>42343</v>
      </c>
      <c r="C2544">
        <v>3.7574999999999998</v>
      </c>
    </row>
    <row r="2545" spans="1:3" x14ac:dyDescent="0.2">
      <c r="A2545" t="s">
        <v>6149</v>
      </c>
      <c r="B2545" s="1">
        <v>42344</v>
      </c>
      <c r="C2545">
        <v>3.7574999999999998</v>
      </c>
    </row>
    <row r="2546" spans="1:3" x14ac:dyDescent="0.2">
      <c r="A2546" t="s">
        <v>6149</v>
      </c>
      <c r="B2546" s="1">
        <v>42345</v>
      </c>
      <c r="C2546">
        <v>3.7574999999999998</v>
      </c>
    </row>
    <row r="2547" spans="1:3" x14ac:dyDescent="0.2">
      <c r="A2547" t="s">
        <v>6149</v>
      </c>
      <c r="B2547" s="1">
        <v>42346</v>
      </c>
      <c r="C2547">
        <v>3.7475999999999998</v>
      </c>
    </row>
    <row r="2548" spans="1:3" x14ac:dyDescent="0.2">
      <c r="A2548" t="s">
        <v>6149</v>
      </c>
      <c r="B2548" s="1">
        <v>42347</v>
      </c>
      <c r="C2548">
        <v>3.7921</v>
      </c>
    </row>
    <row r="2549" spans="1:3" x14ac:dyDescent="0.2">
      <c r="A2549" t="s">
        <v>6149</v>
      </c>
      <c r="B2549" s="1">
        <v>42348</v>
      </c>
      <c r="C2549">
        <v>3.758</v>
      </c>
    </row>
    <row r="2550" spans="1:3" x14ac:dyDescent="0.2">
      <c r="A2550" t="s">
        <v>6149</v>
      </c>
      <c r="B2550" s="1">
        <v>42349</v>
      </c>
      <c r="C2550">
        <v>3.7685</v>
      </c>
    </row>
    <row r="2551" spans="1:3" x14ac:dyDescent="0.2">
      <c r="A2551" t="s">
        <v>6149</v>
      </c>
      <c r="B2551" s="1">
        <v>42350</v>
      </c>
      <c r="C2551">
        <v>3.8548</v>
      </c>
    </row>
    <row r="2552" spans="1:3" x14ac:dyDescent="0.2">
      <c r="A2552" t="s">
        <v>6149</v>
      </c>
      <c r="B2552" s="1">
        <v>42351</v>
      </c>
      <c r="C2552">
        <v>3.8548</v>
      </c>
    </row>
    <row r="2553" spans="1:3" x14ac:dyDescent="0.2">
      <c r="A2553" t="s">
        <v>6149</v>
      </c>
      <c r="B2553" s="1">
        <v>42352</v>
      </c>
      <c r="C2553">
        <v>3.8548</v>
      </c>
    </row>
    <row r="2554" spans="1:3" x14ac:dyDescent="0.2">
      <c r="A2554" t="s">
        <v>6149</v>
      </c>
      <c r="B2554" s="1">
        <v>42353</v>
      </c>
      <c r="C2554">
        <v>3.9022999999999999</v>
      </c>
    </row>
    <row r="2555" spans="1:3" x14ac:dyDescent="0.2">
      <c r="A2555" t="s">
        <v>6149</v>
      </c>
      <c r="B2555" s="1">
        <v>42354</v>
      </c>
      <c r="C2555">
        <v>3.8702999999999999</v>
      </c>
    </row>
    <row r="2556" spans="1:3" x14ac:dyDescent="0.2">
      <c r="A2556" t="s">
        <v>6149</v>
      </c>
      <c r="B2556" s="1">
        <v>42355</v>
      </c>
      <c r="C2556">
        <v>3.9357000000000002</v>
      </c>
    </row>
    <row r="2557" spans="1:3" x14ac:dyDescent="0.2">
      <c r="A2557" t="s">
        <v>6149</v>
      </c>
      <c r="B2557" s="1">
        <v>42356</v>
      </c>
      <c r="C2557">
        <v>3.8929</v>
      </c>
    </row>
    <row r="2558" spans="1:3" x14ac:dyDescent="0.2">
      <c r="A2558" t="s">
        <v>6149</v>
      </c>
      <c r="B2558" s="1">
        <v>42357</v>
      </c>
      <c r="C2558">
        <v>3.9062000000000001</v>
      </c>
    </row>
    <row r="2559" spans="1:3" x14ac:dyDescent="0.2">
      <c r="A2559" t="s">
        <v>6149</v>
      </c>
      <c r="B2559" s="1">
        <v>42358</v>
      </c>
      <c r="C2559">
        <v>3.9062000000000001</v>
      </c>
    </row>
    <row r="2560" spans="1:3" x14ac:dyDescent="0.2">
      <c r="A2560" t="s">
        <v>6149</v>
      </c>
      <c r="B2560" s="1">
        <v>42359</v>
      </c>
      <c r="C2560">
        <v>3.9062000000000001</v>
      </c>
    </row>
    <row r="2561" spans="1:3" x14ac:dyDescent="0.2">
      <c r="A2561" t="s">
        <v>6149</v>
      </c>
      <c r="B2561" s="1">
        <v>42360</v>
      </c>
      <c r="C2561">
        <v>3.9830999999999999</v>
      </c>
    </row>
    <row r="2562" spans="1:3" x14ac:dyDescent="0.2">
      <c r="A2562" t="s">
        <v>6149</v>
      </c>
      <c r="B2562" s="1">
        <v>42361</v>
      </c>
      <c r="C2562">
        <v>3.9769999999999999</v>
      </c>
    </row>
    <row r="2563" spans="1:3" x14ac:dyDescent="0.2">
      <c r="A2563" t="s">
        <v>6149</v>
      </c>
      <c r="B2563" s="1">
        <v>42362</v>
      </c>
      <c r="C2563">
        <v>3.9632000000000001</v>
      </c>
    </row>
    <row r="2564" spans="1:3" x14ac:dyDescent="0.2">
      <c r="A2564" t="s">
        <v>6149</v>
      </c>
      <c r="B2564" s="1">
        <v>42363</v>
      </c>
      <c r="C2564">
        <v>3.9523999999999999</v>
      </c>
    </row>
    <row r="2565" spans="1:3" x14ac:dyDescent="0.2">
      <c r="A2565" t="s">
        <v>6149</v>
      </c>
      <c r="B2565" s="1">
        <v>42364</v>
      </c>
      <c r="C2565">
        <v>3.9523999999999999</v>
      </c>
    </row>
    <row r="2566" spans="1:3" x14ac:dyDescent="0.2">
      <c r="A2566" t="s">
        <v>6149</v>
      </c>
      <c r="B2566" s="1">
        <v>42365</v>
      </c>
      <c r="C2566">
        <v>3.9523999999999999</v>
      </c>
    </row>
    <row r="2567" spans="1:3" x14ac:dyDescent="0.2">
      <c r="A2567" t="s">
        <v>6149</v>
      </c>
      <c r="B2567" s="1">
        <v>42366</v>
      </c>
      <c r="C2567">
        <v>3.9523999999999999</v>
      </c>
    </row>
    <row r="2568" spans="1:3" x14ac:dyDescent="0.2">
      <c r="A2568" t="s">
        <v>6149</v>
      </c>
      <c r="B2568" s="1">
        <v>42367</v>
      </c>
      <c r="C2568">
        <v>3.9186000000000001</v>
      </c>
    </row>
    <row r="2569" spans="1:3" x14ac:dyDescent="0.2">
      <c r="A2569" t="s">
        <v>6149</v>
      </c>
      <c r="B2569" s="1">
        <v>42368</v>
      </c>
      <c r="C2569">
        <v>3.8492000000000002</v>
      </c>
    </row>
    <row r="2570" spans="1:3" x14ac:dyDescent="0.2">
      <c r="A2570" t="s">
        <v>6149</v>
      </c>
      <c r="B2570" s="1">
        <v>42369</v>
      </c>
      <c r="C2570">
        <v>3.9047999999999998</v>
      </c>
    </row>
    <row r="2571" spans="1:3" x14ac:dyDescent="0.2">
      <c r="A2571" t="s">
        <v>6149</v>
      </c>
      <c r="B2571" s="1">
        <v>42370</v>
      </c>
      <c r="C2571">
        <v>3.9047999999999998</v>
      </c>
    </row>
    <row r="2572" spans="1:3" x14ac:dyDescent="0.2">
      <c r="A2572" t="s">
        <v>6149</v>
      </c>
      <c r="B2572" s="1">
        <v>42371</v>
      </c>
      <c r="C2572">
        <v>3.9047999999999998</v>
      </c>
    </row>
    <row r="2573" spans="1:3" x14ac:dyDescent="0.2">
      <c r="A2573" t="s">
        <v>6149</v>
      </c>
      <c r="B2573" s="1">
        <v>42372</v>
      </c>
      <c r="C2573">
        <v>3.9047999999999998</v>
      </c>
    </row>
    <row r="2574" spans="1:3" x14ac:dyDescent="0.2">
      <c r="A2574" t="s">
        <v>6149</v>
      </c>
      <c r="B2574" s="1">
        <v>42373</v>
      </c>
      <c r="C2574">
        <v>3.9047999999999998</v>
      </c>
    </row>
    <row r="2575" spans="1:3" x14ac:dyDescent="0.2">
      <c r="A2575" t="s">
        <v>6149</v>
      </c>
      <c r="B2575" s="1">
        <v>42374</v>
      </c>
      <c r="C2575">
        <v>4.0387000000000004</v>
      </c>
    </row>
    <row r="2576" spans="1:3" x14ac:dyDescent="0.2">
      <c r="A2576" t="s">
        <v>6149</v>
      </c>
      <c r="B2576" s="1">
        <v>42375</v>
      </c>
      <c r="C2576">
        <v>4.0114000000000001</v>
      </c>
    </row>
    <row r="2577" spans="1:3" x14ac:dyDescent="0.2">
      <c r="A2577" t="s">
        <v>6149</v>
      </c>
      <c r="B2577" s="1">
        <v>42376</v>
      </c>
      <c r="C2577">
        <v>4.0303000000000004</v>
      </c>
    </row>
    <row r="2578" spans="1:3" x14ac:dyDescent="0.2">
      <c r="A2578" t="s">
        <v>6149</v>
      </c>
      <c r="B2578" s="1">
        <v>42377</v>
      </c>
      <c r="C2578">
        <v>4.0475000000000003</v>
      </c>
    </row>
    <row r="2579" spans="1:3" x14ac:dyDescent="0.2">
      <c r="A2579" t="s">
        <v>6149</v>
      </c>
      <c r="B2579" s="1">
        <v>42378</v>
      </c>
      <c r="C2579">
        <v>4.0250000000000004</v>
      </c>
    </row>
    <row r="2580" spans="1:3" x14ac:dyDescent="0.2">
      <c r="A2580" t="s">
        <v>6149</v>
      </c>
      <c r="B2580" s="1">
        <v>42379</v>
      </c>
      <c r="C2580">
        <v>4.0250000000000004</v>
      </c>
    </row>
    <row r="2581" spans="1:3" x14ac:dyDescent="0.2">
      <c r="A2581" t="s">
        <v>6149</v>
      </c>
      <c r="B2581" s="1">
        <v>42380</v>
      </c>
      <c r="C2581">
        <v>4.0250000000000004</v>
      </c>
    </row>
    <row r="2582" spans="1:3" x14ac:dyDescent="0.2">
      <c r="A2582" t="s">
        <v>6149</v>
      </c>
      <c r="B2582" s="1">
        <v>42381</v>
      </c>
      <c r="C2582">
        <v>4.0152999999999999</v>
      </c>
    </row>
    <row r="2583" spans="1:3" x14ac:dyDescent="0.2">
      <c r="A2583" t="s">
        <v>6149</v>
      </c>
      <c r="B2583" s="1">
        <v>42382</v>
      </c>
      <c r="C2583">
        <v>4.0298999999999996</v>
      </c>
    </row>
    <row r="2584" spans="1:3" x14ac:dyDescent="0.2">
      <c r="A2584" t="s">
        <v>6149</v>
      </c>
      <c r="B2584" s="1">
        <v>42383</v>
      </c>
      <c r="C2584">
        <v>3.9863</v>
      </c>
    </row>
    <row r="2585" spans="1:3" x14ac:dyDescent="0.2">
      <c r="A2585" t="s">
        <v>6149</v>
      </c>
      <c r="B2585" s="1">
        <v>42384</v>
      </c>
      <c r="C2585">
        <v>4.0223000000000004</v>
      </c>
    </row>
    <row r="2586" spans="1:3" x14ac:dyDescent="0.2">
      <c r="A2586" t="s">
        <v>6149</v>
      </c>
      <c r="B2586" s="1">
        <v>42385</v>
      </c>
      <c r="C2586">
        <v>4.0401999999999996</v>
      </c>
    </row>
    <row r="2587" spans="1:3" x14ac:dyDescent="0.2">
      <c r="A2587" t="s">
        <v>6149</v>
      </c>
      <c r="B2587" s="1">
        <v>42386</v>
      </c>
      <c r="C2587">
        <v>4.0401999999999996</v>
      </c>
    </row>
    <row r="2588" spans="1:3" x14ac:dyDescent="0.2">
      <c r="A2588" t="s">
        <v>6149</v>
      </c>
      <c r="B2588" s="1">
        <v>42387</v>
      </c>
      <c r="C2588">
        <v>4.0401999999999996</v>
      </c>
    </row>
    <row r="2589" spans="1:3" x14ac:dyDescent="0.2">
      <c r="A2589" t="s">
        <v>6149</v>
      </c>
      <c r="B2589" s="1">
        <v>42388</v>
      </c>
      <c r="C2589">
        <v>4.0364000000000004</v>
      </c>
    </row>
    <row r="2590" spans="1:3" x14ac:dyDescent="0.2">
      <c r="A2590" t="s">
        <v>6149</v>
      </c>
      <c r="B2590" s="1">
        <v>42389</v>
      </c>
      <c r="C2590">
        <v>4.0303000000000004</v>
      </c>
    </row>
    <row r="2591" spans="1:3" x14ac:dyDescent="0.2">
      <c r="A2591" t="s">
        <v>6149</v>
      </c>
      <c r="B2591" s="1">
        <v>42390</v>
      </c>
      <c r="C2591">
        <v>4.0861000000000001</v>
      </c>
    </row>
    <row r="2592" spans="1:3" x14ac:dyDescent="0.2">
      <c r="A2592" t="s">
        <v>6149</v>
      </c>
      <c r="B2592" s="1">
        <v>42391</v>
      </c>
      <c r="C2592">
        <v>4.1558000000000002</v>
      </c>
    </row>
    <row r="2593" spans="1:3" x14ac:dyDescent="0.2">
      <c r="A2593" t="s">
        <v>6149</v>
      </c>
      <c r="B2593" s="1">
        <v>42392</v>
      </c>
      <c r="C2593">
        <v>4.1231999999999998</v>
      </c>
    </row>
    <row r="2594" spans="1:3" x14ac:dyDescent="0.2">
      <c r="A2594" t="s">
        <v>6149</v>
      </c>
      <c r="B2594" s="1">
        <v>42393</v>
      </c>
      <c r="C2594">
        <v>4.1231999999999998</v>
      </c>
    </row>
    <row r="2595" spans="1:3" x14ac:dyDescent="0.2">
      <c r="A2595" t="s">
        <v>6149</v>
      </c>
      <c r="B2595" s="1">
        <v>42394</v>
      </c>
      <c r="C2595">
        <v>4.1231999999999998</v>
      </c>
    </row>
    <row r="2596" spans="1:3" x14ac:dyDescent="0.2">
      <c r="A2596" t="s">
        <v>6149</v>
      </c>
      <c r="B2596" s="1">
        <v>42395</v>
      </c>
      <c r="C2596">
        <v>4.1002000000000001</v>
      </c>
    </row>
    <row r="2597" spans="1:3" x14ac:dyDescent="0.2">
      <c r="A2597" t="s">
        <v>6149</v>
      </c>
      <c r="B2597" s="1">
        <v>42396</v>
      </c>
      <c r="C2597">
        <v>4.0967000000000002</v>
      </c>
    </row>
    <row r="2598" spans="1:3" x14ac:dyDescent="0.2">
      <c r="A2598" t="s">
        <v>6149</v>
      </c>
      <c r="B2598" s="1">
        <v>42397</v>
      </c>
      <c r="C2598">
        <v>4.0448000000000004</v>
      </c>
    </row>
    <row r="2599" spans="1:3" x14ac:dyDescent="0.2">
      <c r="A2599" t="s">
        <v>6149</v>
      </c>
      <c r="B2599" s="1">
        <v>42398</v>
      </c>
      <c r="C2599">
        <v>4.0838000000000001</v>
      </c>
    </row>
    <row r="2600" spans="1:3" x14ac:dyDescent="0.2">
      <c r="A2600" t="s">
        <v>6149</v>
      </c>
      <c r="B2600" s="1">
        <v>42399</v>
      </c>
      <c r="C2600">
        <v>4.0427999999999997</v>
      </c>
    </row>
    <row r="2601" spans="1:3" x14ac:dyDescent="0.2">
      <c r="A2601" t="s">
        <v>6149</v>
      </c>
      <c r="B2601" s="1">
        <v>42400</v>
      </c>
      <c r="C2601">
        <v>4.0427999999999997</v>
      </c>
    </row>
    <row r="2602" spans="1:3" x14ac:dyDescent="0.2">
      <c r="A2602" t="s">
        <v>6149</v>
      </c>
      <c r="B2602" s="1">
        <v>42401</v>
      </c>
      <c r="C2602">
        <v>4.0427999999999997</v>
      </c>
    </row>
    <row r="2603" spans="1:3" x14ac:dyDescent="0.2">
      <c r="A2603" t="s">
        <v>6149</v>
      </c>
      <c r="B2603" s="1">
        <v>42402</v>
      </c>
      <c r="C2603">
        <v>3.9986000000000002</v>
      </c>
    </row>
    <row r="2604" spans="1:3" x14ac:dyDescent="0.2">
      <c r="A2604" t="s">
        <v>6149</v>
      </c>
      <c r="B2604" s="1">
        <v>42403</v>
      </c>
      <c r="C2604">
        <v>3.9918999999999998</v>
      </c>
    </row>
    <row r="2605" spans="1:3" x14ac:dyDescent="0.2">
      <c r="A2605" t="s">
        <v>6149</v>
      </c>
      <c r="B2605" s="1">
        <v>42404</v>
      </c>
      <c r="C2605">
        <v>3.9558</v>
      </c>
    </row>
    <row r="2606" spans="1:3" x14ac:dyDescent="0.2">
      <c r="A2606" t="s">
        <v>6149</v>
      </c>
      <c r="B2606" s="1">
        <v>42405</v>
      </c>
      <c r="C2606">
        <v>3.8653</v>
      </c>
    </row>
    <row r="2607" spans="1:3" x14ac:dyDescent="0.2">
      <c r="A2607" t="s">
        <v>6149</v>
      </c>
      <c r="B2607" s="1">
        <v>42406</v>
      </c>
      <c r="C2607">
        <v>3.8975</v>
      </c>
    </row>
    <row r="2608" spans="1:3" x14ac:dyDescent="0.2">
      <c r="A2608" t="s">
        <v>6149</v>
      </c>
      <c r="B2608" s="1">
        <v>42407</v>
      </c>
      <c r="C2608">
        <v>3.8975</v>
      </c>
    </row>
    <row r="2609" spans="1:3" x14ac:dyDescent="0.2">
      <c r="A2609" t="s">
        <v>6149</v>
      </c>
      <c r="B2609" s="1">
        <v>42408</v>
      </c>
      <c r="C2609">
        <v>3.8975</v>
      </c>
    </row>
    <row r="2610" spans="1:3" x14ac:dyDescent="0.2">
      <c r="A2610" t="s">
        <v>6149</v>
      </c>
      <c r="B2610" s="1">
        <v>42409</v>
      </c>
      <c r="C2610">
        <v>3.8975</v>
      </c>
    </row>
    <row r="2611" spans="1:3" x14ac:dyDescent="0.2">
      <c r="A2611" t="s">
        <v>6149</v>
      </c>
      <c r="B2611" s="1">
        <v>42410</v>
      </c>
      <c r="C2611">
        <v>3.8975</v>
      </c>
    </row>
    <row r="2612" spans="1:3" x14ac:dyDescent="0.2">
      <c r="A2612" t="s">
        <v>6149</v>
      </c>
      <c r="B2612" s="1">
        <v>42411</v>
      </c>
      <c r="C2612">
        <v>3.9411999999999998</v>
      </c>
    </row>
    <row r="2613" spans="1:3" x14ac:dyDescent="0.2">
      <c r="A2613" t="s">
        <v>6149</v>
      </c>
      <c r="B2613" s="1">
        <v>42412</v>
      </c>
      <c r="C2613">
        <v>3.9641999999999999</v>
      </c>
    </row>
    <row r="2614" spans="1:3" x14ac:dyDescent="0.2">
      <c r="A2614" t="s">
        <v>6149</v>
      </c>
      <c r="B2614" s="1">
        <v>42413</v>
      </c>
      <c r="C2614">
        <v>3.9891000000000001</v>
      </c>
    </row>
    <row r="2615" spans="1:3" x14ac:dyDescent="0.2">
      <c r="A2615" t="s">
        <v>6149</v>
      </c>
      <c r="B2615" s="1">
        <v>42414</v>
      </c>
      <c r="C2615">
        <v>3.9891000000000001</v>
      </c>
    </row>
    <row r="2616" spans="1:3" x14ac:dyDescent="0.2">
      <c r="A2616" t="s">
        <v>6149</v>
      </c>
      <c r="B2616" s="1">
        <v>42415</v>
      </c>
      <c r="C2616">
        <v>3.9891000000000001</v>
      </c>
    </row>
    <row r="2617" spans="1:3" x14ac:dyDescent="0.2">
      <c r="A2617" t="s">
        <v>6149</v>
      </c>
      <c r="B2617" s="1">
        <v>42416</v>
      </c>
      <c r="C2617">
        <v>3.9885000000000002</v>
      </c>
    </row>
    <row r="2618" spans="1:3" x14ac:dyDescent="0.2">
      <c r="A2618" t="s">
        <v>6149</v>
      </c>
      <c r="B2618" s="1">
        <v>42417</v>
      </c>
      <c r="C2618">
        <v>4.0213000000000001</v>
      </c>
    </row>
    <row r="2619" spans="1:3" x14ac:dyDescent="0.2">
      <c r="A2619" t="s">
        <v>6149</v>
      </c>
      <c r="B2619" s="1">
        <v>42418</v>
      </c>
      <c r="C2619">
        <v>4.0317999999999996</v>
      </c>
    </row>
    <row r="2620" spans="1:3" x14ac:dyDescent="0.2">
      <c r="A2620" t="s">
        <v>6149</v>
      </c>
      <c r="B2620" s="1">
        <v>42419</v>
      </c>
      <c r="C2620">
        <v>4.0091000000000001</v>
      </c>
    </row>
    <row r="2621" spans="1:3" x14ac:dyDescent="0.2">
      <c r="A2621" t="s">
        <v>6149</v>
      </c>
      <c r="B2621" s="1">
        <v>42420</v>
      </c>
      <c r="C2621">
        <v>4.0491999999999999</v>
      </c>
    </row>
    <row r="2622" spans="1:3" x14ac:dyDescent="0.2">
      <c r="A2622" t="s">
        <v>6149</v>
      </c>
      <c r="B2622" s="1">
        <v>42421</v>
      </c>
      <c r="C2622">
        <v>4.0491999999999999</v>
      </c>
    </row>
    <row r="2623" spans="1:3" x14ac:dyDescent="0.2">
      <c r="A2623" t="s">
        <v>6149</v>
      </c>
      <c r="B2623" s="1">
        <v>42422</v>
      </c>
      <c r="C2623">
        <v>4.0491999999999999</v>
      </c>
    </row>
    <row r="2624" spans="1:3" x14ac:dyDescent="0.2">
      <c r="A2624" t="s">
        <v>6149</v>
      </c>
      <c r="B2624" s="1">
        <v>42423</v>
      </c>
      <c r="C2624">
        <v>3.9618000000000002</v>
      </c>
    </row>
    <row r="2625" spans="1:3" x14ac:dyDescent="0.2">
      <c r="A2625" t="s">
        <v>6149</v>
      </c>
      <c r="B2625" s="1">
        <v>42424</v>
      </c>
      <c r="C2625">
        <v>3.9683999999999999</v>
      </c>
    </row>
    <row r="2626" spans="1:3" x14ac:dyDescent="0.2">
      <c r="A2626" t="s">
        <v>6149</v>
      </c>
      <c r="B2626" s="1">
        <v>42425</v>
      </c>
      <c r="C2626">
        <v>3.99</v>
      </c>
    </row>
    <row r="2627" spans="1:3" x14ac:dyDescent="0.2">
      <c r="A2627" t="s">
        <v>6149</v>
      </c>
      <c r="B2627" s="1">
        <v>42426</v>
      </c>
      <c r="C2627">
        <v>3.94</v>
      </c>
    </row>
    <row r="2628" spans="1:3" x14ac:dyDescent="0.2">
      <c r="A2628" t="s">
        <v>6149</v>
      </c>
      <c r="B2628" s="1">
        <v>42427</v>
      </c>
      <c r="C2628">
        <v>3.9578000000000002</v>
      </c>
    </row>
    <row r="2629" spans="1:3" x14ac:dyDescent="0.2">
      <c r="A2629" t="s">
        <v>6149</v>
      </c>
      <c r="B2629" s="1">
        <v>42428</v>
      </c>
      <c r="C2629">
        <v>3.9578000000000002</v>
      </c>
    </row>
    <row r="2630" spans="1:3" x14ac:dyDescent="0.2">
      <c r="A2630" t="s">
        <v>6149</v>
      </c>
      <c r="B2630" s="1">
        <v>42429</v>
      </c>
      <c r="C2630">
        <v>3.9578000000000002</v>
      </c>
    </row>
    <row r="2631" spans="1:3" x14ac:dyDescent="0.2">
      <c r="A2631" t="s">
        <v>6149</v>
      </c>
      <c r="B2631" s="1">
        <v>42430</v>
      </c>
      <c r="C2631">
        <v>3.9796</v>
      </c>
    </row>
    <row r="2632" spans="1:3" x14ac:dyDescent="0.2">
      <c r="A2632" t="s">
        <v>6149</v>
      </c>
      <c r="B2632" s="1">
        <v>42431</v>
      </c>
      <c r="C2632">
        <v>3.9912999999999998</v>
      </c>
    </row>
    <row r="2633" spans="1:3" x14ac:dyDescent="0.2">
      <c r="A2633" t="s">
        <v>6149</v>
      </c>
      <c r="B2633" s="1">
        <v>42432</v>
      </c>
      <c r="C2633">
        <v>3.9116</v>
      </c>
    </row>
    <row r="2634" spans="1:3" x14ac:dyDescent="0.2">
      <c r="A2634" t="s">
        <v>6149</v>
      </c>
      <c r="B2634" s="1">
        <v>42433</v>
      </c>
      <c r="C2634">
        <v>3.8504</v>
      </c>
    </row>
    <row r="2635" spans="1:3" x14ac:dyDescent="0.2">
      <c r="A2635" t="s">
        <v>6149</v>
      </c>
      <c r="B2635" s="1">
        <v>42434</v>
      </c>
      <c r="C2635">
        <v>3.7187999999999999</v>
      </c>
    </row>
    <row r="2636" spans="1:3" x14ac:dyDescent="0.2">
      <c r="A2636" t="s">
        <v>6149</v>
      </c>
      <c r="B2636" s="1">
        <v>42435</v>
      </c>
      <c r="C2636">
        <v>3.7187999999999999</v>
      </c>
    </row>
    <row r="2637" spans="1:3" x14ac:dyDescent="0.2">
      <c r="A2637" t="s">
        <v>6149</v>
      </c>
      <c r="B2637" s="1">
        <v>42436</v>
      </c>
      <c r="C2637">
        <v>3.7187999999999999</v>
      </c>
    </row>
    <row r="2638" spans="1:3" x14ac:dyDescent="0.2">
      <c r="A2638" t="s">
        <v>6149</v>
      </c>
      <c r="B2638" s="1">
        <v>42437</v>
      </c>
      <c r="C2638">
        <v>3.7713999999999999</v>
      </c>
    </row>
    <row r="2639" spans="1:3" x14ac:dyDescent="0.2">
      <c r="A2639" t="s">
        <v>6149</v>
      </c>
      <c r="B2639" s="1">
        <v>42438</v>
      </c>
      <c r="C2639">
        <v>3.7812999999999999</v>
      </c>
    </row>
    <row r="2640" spans="1:3" x14ac:dyDescent="0.2">
      <c r="A2640" t="s">
        <v>6149</v>
      </c>
      <c r="B2640" s="1">
        <v>42439</v>
      </c>
      <c r="C2640">
        <v>3.7037</v>
      </c>
    </row>
    <row r="2641" spans="1:3" x14ac:dyDescent="0.2">
      <c r="A2641" t="s">
        <v>6149</v>
      </c>
      <c r="B2641" s="1">
        <v>42440</v>
      </c>
      <c r="C2641">
        <v>3.67</v>
      </c>
    </row>
    <row r="2642" spans="1:3" x14ac:dyDescent="0.2">
      <c r="A2642" t="s">
        <v>6149</v>
      </c>
      <c r="B2642" s="1">
        <v>42441</v>
      </c>
      <c r="C2642">
        <v>3.6271</v>
      </c>
    </row>
    <row r="2643" spans="1:3" x14ac:dyDescent="0.2">
      <c r="A2643" t="s">
        <v>6149</v>
      </c>
      <c r="B2643" s="1">
        <v>42442</v>
      </c>
      <c r="C2643">
        <v>3.6271</v>
      </c>
    </row>
    <row r="2644" spans="1:3" x14ac:dyDescent="0.2">
      <c r="A2644" t="s">
        <v>6149</v>
      </c>
      <c r="B2644" s="1">
        <v>42443</v>
      </c>
      <c r="C2644">
        <v>3.6271</v>
      </c>
    </row>
    <row r="2645" spans="1:3" x14ac:dyDescent="0.2">
      <c r="A2645" t="s">
        <v>6149</v>
      </c>
      <c r="B2645" s="1">
        <v>42444</v>
      </c>
      <c r="C2645">
        <v>3.6238999999999999</v>
      </c>
    </row>
    <row r="2646" spans="1:3" x14ac:dyDescent="0.2">
      <c r="A2646" t="s">
        <v>6149</v>
      </c>
      <c r="B2646" s="1">
        <v>42445</v>
      </c>
      <c r="C2646">
        <v>3.7115999999999998</v>
      </c>
    </row>
    <row r="2647" spans="1:3" x14ac:dyDescent="0.2">
      <c r="A2647" t="s">
        <v>6149</v>
      </c>
      <c r="B2647" s="1">
        <v>42446</v>
      </c>
      <c r="C2647">
        <v>3.8079000000000001</v>
      </c>
    </row>
    <row r="2648" spans="1:3" x14ac:dyDescent="0.2">
      <c r="A2648" t="s">
        <v>6149</v>
      </c>
      <c r="B2648" s="1">
        <v>42447</v>
      </c>
      <c r="C2648">
        <v>3.6444999999999999</v>
      </c>
    </row>
    <row r="2649" spans="1:3" x14ac:dyDescent="0.2">
      <c r="A2649" t="s">
        <v>6149</v>
      </c>
      <c r="B2649" s="1">
        <v>42448</v>
      </c>
      <c r="C2649">
        <v>3.6145999999999998</v>
      </c>
    </row>
    <row r="2650" spans="1:3" x14ac:dyDescent="0.2">
      <c r="A2650" t="s">
        <v>6149</v>
      </c>
      <c r="B2650" s="1">
        <v>42449</v>
      </c>
      <c r="C2650">
        <v>3.6145999999999998</v>
      </c>
    </row>
    <row r="2651" spans="1:3" x14ac:dyDescent="0.2">
      <c r="A2651" t="s">
        <v>6149</v>
      </c>
      <c r="B2651" s="1">
        <v>42450</v>
      </c>
      <c r="C2651">
        <v>3.6145999999999998</v>
      </c>
    </row>
    <row r="2652" spans="1:3" x14ac:dyDescent="0.2">
      <c r="A2652" t="s">
        <v>6149</v>
      </c>
      <c r="B2652" s="1">
        <v>42451</v>
      </c>
      <c r="C2652">
        <v>3.6229</v>
      </c>
    </row>
    <row r="2653" spans="1:3" x14ac:dyDescent="0.2">
      <c r="A2653" t="s">
        <v>6149</v>
      </c>
      <c r="B2653" s="1">
        <v>42452</v>
      </c>
      <c r="C2653">
        <v>3.6073</v>
      </c>
    </row>
    <row r="2654" spans="1:3" x14ac:dyDescent="0.2">
      <c r="A2654" t="s">
        <v>6149</v>
      </c>
      <c r="B2654" s="1">
        <v>42453</v>
      </c>
      <c r="C2654">
        <v>3.6530999999999998</v>
      </c>
    </row>
    <row r="2655" spans="1:3" x14ac:dyDescent="0.2">
      <c r="A2655" t="s">
        <v>6149</v>
      </c>
      <c r="B2655" s="1">
        <v>42454</v>
      </c>
      <c r="C2655">
        <v>3.6947999999999999</v>
      </c>
    </row>
    <row r="2656" spans="1:3" x14ac:dyDescent="0.2">
      <c r="A2656" t="s">
        <v>6149</v>
      </c>
      <c r="B2656" s="1">
        <v>42455</v>
      </c>
      <c r="C2656">
        <v>3.6947999999999999</v>
      </c>
    </row>
    <row r="2657" spans="1:3" x14ac:dyDescent="0.2">
      <c r="A2657" t="s">
        <v>6149</v>
      </c>
      <c r="B2657" s="1">
        <v>42456</v>
      </c>
      <c r="C2657">
        <v>3.6947999999999999</v>
      </c>
    </row>
    <row r="2658" spans="1:3" x14ac:dyDescent="0.2">
      <c r="A2658" t="s">
        <v>6149</v>
      </c>
      <c r="B2658" s="1">
        <v>42457</v>
      </c>
      <c r="C2658">
        <v>3.6947999999999999</v>
      </c>
    </row>
    <row r="2659" spans="1:3" x14ac:dyDescent="0.2">
      <c r="A2659" t="s">
        <v>6149</v>
      </c>
      <c r="B2659" s="1">
        <v>42458</v>
      </c>
      <c r="C2659">
        <v>3.6408</v>
      </c>
    </row>
    <row r="2660" spans="1:3" x14ac:dyDescent="0.2">
      <c r="A2660" t="s">
        <v>6149</v>
      </c>
      <c r="B2660" s="1">
        <v>42459</v>
      </c>
      <c r="C2660">
        <v>3.6686999999999999</v>
      </c>
    </row>
    <row r="2661" spans="1:3" x14ac:dyDescent="0.2">
      <c r="A2661" t="s">
        <v>6149</v>
      </c>
      <c r="B2661" s="1">
        <v>42460</v>
      </c>
      <c r="C2661">
        <v>3.6116000000000001</v>
      </c>
    </row>
    <row r="2662" spans="1:3" x14ac:dyDescent="0.2">
      <c r="A2662" t="s">
        <v>6149</v>
      </c>
      <c r="B2662" s="1">
        <v>42461</v>
      </c>
      <c r="C2662">
        <v>3.5589</v>
      </c>
    </row>
    <row r="2663" spans="1:3" x14ac:dyDescent="0.2">
      <c r="A2663" t="s">
        <v>6149</v>
      </c>
      <c r="B2663" s="1">
        <v>42462</v>
      </c>
      <c r="C2663">
        <v>3.5798999999999999</v>
      </c>
    </row>
    <row r="2664" spans="1:3" x14ac:dyDescent="0.2">
      <c r="A2664" t="s">
        <v>6149</v>
      </c>
      <c r="B2664" s="1">
        <v>42463</v>
      </c>
      <c r="C2664">
        <v>3.5798999999999999</v>
      </c>
    </row>
    <row r="2665" spans="1:3" x14ac:dyDescent="0.2">
      <c r="A2665" t="s">
        <v>6149</v>
      </c>
      <c r="B2665" s="1">
        <v>42464</v>
      </c>
      <c r="C2665">
        <v>3.5798999999999999</v>
      </c>
    </row>
    <row r="2666" spans="1:3" x14ac:dyDescent="0.2">
      <c r="A2666" t="s">
        <v>6149</v>
      </c>
      <c r="B2666" s="1">
        <v>42465</v>
      </c>
      <c r="C2666">
        <v>3.5871</v>
      </c>
    </row>
    <row r="2667" spans="1:3" x14ac:dyDescent="0.2">
      <c r="A2667" t="s">
        <v>6149</v>
      </c>
      <c r="B2667" s="1">
        <v>42466</v>
      </c>
      <c r="C2667">
        <v>3.6581000000000001</v>
      </c>
    </row>
    <row r="2668" spans="1:3" x14ac:dyDescent="0.2">
      <c r="A2668" t="s">
        <v>6149</v>
      </c>
      <c r="B2668" s="1">
        <v>42467</v>
      </c>
      <c r="C2668">
        <v>3.6749000000000001</v>
      </c>
    </row>
    <row r="2669" spans="1:3" x14ac:dyDescent="0.2">
      <c r="A2669" t="s">
        <v>6149</v>
      </c>
      <c r="B2669" s="1">
        <v>42468</v>
      </c>
      <c r="C2669">
        <v>3.6920999999999999</v>
      </c>
    </row>
    <row r="2670" spans="1:3" x14ac:dyDescent="0.2">
      <c r="A2670" t="s">
        <v>6149</v>
      </c>
      <c r="B2670" s="1">
        <v>42469</v>
      </c>
      <c r="C2670">
        <v>3.6385000000000001</v>
      </c>
    </row>
    <row r="2671" spans="1:3" x14ac:dyDescent="0.2">
      <c r="A2671" t="s">
        <v>6149</v>
      </c>
      <c r="B2671" s="1">
        <v>42470</v>
      </c>
      <c r="C2671">
        <v>3.6385000000000001</v>
      </c>
    </row>
    <row r="2672" spans="1:3" x14ac:dyDescent="0.2">
      <c r="A2672" t="s">
        <v>6149</v>
      </c>
      <c r="B2672" s="1">
        <v>42471</v>
      </c>
      <c r="C2672">
        <v>3.6385000000000001</v>
      </c>
    </row>
    <row r="2673" spans="1:3" x14ac:dyDescent="0.2">
      <c r="A2673" t="s">
        <v>6149</v>
      </c>
      <c r="B2673" s="1">
        <v>42472</v>
      </c>
      <c r="C2673">
        <v>3.5284</v>
      </c>
    </row>
    <row r="2674" spans="1:3" x14ac:dyDescent="0.2">
      <c r="A2674" t="s">
        <v>6149</v>
      </c>
      <c r="B2674" s="1">
        <v>42473</v>
      </c>
      <c r="C2674">
        <v>3.5406</v>
      </c>
    </row>
    <row r="2675" spans="1:3" x14ac:dyDescent="0.2">
      <c r="A2675" t="s">
        <v>6149</v>
      </c>
      <c r="B2675" s="1">
        <v>42474</v>
      </c>
      <c r="C2675">
        <v>3.5428999999999999</v>
      </c>
    </row>
    <row r="2676" spans="1:3" x14ac:dyDescent="0.2">
      <c r="A2676" t="s">
        <v>6149</v>
      </c>
      <c r="B2676" s="1">
        <v>42475</v>
      </c>
      <c r="C2676">
        <v>3.5125999999999999</v>
      </c>
    </row>
    <row r="2677" spans="1:3" x14ac:dyDescent="0.2">
      <c r="A2677" t="s">
        <v>6149</v>
      </c>
      <c r="B2677" s="1">
        <v>42476</v>
      </c>
      <c r="C2677">
        <v>3.5276000000000001</v>
      </c>
    </row>
    <row r="2678" spans="1:3" x14ac:dyDescent="0.2">
      <c r="A2678" t="s">
        <v>6149</v>
      </c>
      <c r="B2678" s="1">
        <v>42477</v>
      </c>
      <c r="C2678">
        <v>3.5276000000000001</v>
      </c>
    </row>
    <row r="2679" spans="1:3" x14ac:dyDescent="0.2">
      <c r="A2679" t="s">
        <v>6149</v>
      </c>
      <c r="B2679" s="1">
        <v>42478</v>
      </c>
      <c r="C2679">
        <v>3.5276000000000001</v>
      </c>
    </row>
    <row r="2680" spans="1:3" x14ac:dyDescent="0.2">
      <c r="A2680" t="s">
        <v>6149</v>
      </c>
      <c r="B2680" s="1">
        <v>42479</v>
      </c>
      <c r="C2680">
        <v>3.5903999999999998</v>
      </c>
    </row>
    <row r="2681" spans="1:3" x14ac:dyDescent="0.2">
      <c r="A2681" t="s">
        <v>6149</v>
      </c>
      <c r="B2681" s="1">
        <v>42480</v>
      </c>
      <c r="C2681">
        <v>3.5537999999999998</v>
      </c>
    </row>
    <row r="2682" spans="1:3" x14ac:dyDescent="0.2">
      <c r="A2682" t="s">
        <v>6149</v>
      </c>
      <c r="B2682" s="1">
        <v>42481</v>
      </c>
      <c r="C2682">
        <v>3.5503</v>
      </c>
    </row>
    <row r="2683" spans="1:3" x14ac:dyDescent="0.2">
      <c r="A2683" t="s">
        <v>6149</v>
      </c>
      <c r="B2683" s="1">
        <v>42482</v>
      </c>
      <c r="C2683">
        <v>3.5503</v>
      </c>
    </row>
    <row r="2684" spans="1:3" x14ac:dyDescent="0.2">
      <c r="A2684" t="s">
        <v>6149</v>
      </c>
      <c r="B2684" s="1">
        <v>42483</v>
      </c>
      <c r="C2684">
        <v>3.5829</v>
      </c>
    </row>
    <row r="2685" spans="1:3" x14ac:dyDescent="0.2">
      <c r="A2685" t="s">
        <v>6149</v>
      </c>
      <c r="B2685" s="1">
        <v>42484</v>
      </c>
      <c r="C2685">
        <v>3.5829</v>
      </c>
    </row>
    <row r="2686" spans="1:3" x14ac:dyDescent="0.2">
      <c r="A2686" t="s">
        <v>6149</v>
      </c>
      <c r="B2686" s="1">
        <v>42485</v>
      </c>
      <c r="C2686">
        <v>3.5829</v>
      </c>
    </row>
    <row r="2687" spans="1:3" x14ac:dyDescent="0.2">
      <c r="A2687" t="s">
        <v>6149</v>
      </c>
      <c r="B2687" s="1">
        <v>42486</v>
      </c>
      <c r="C2687">
        <v>3.5472000000000001</v>
      </c>
    </row>
    <row r="2688" spans="1:3" x14ac:dyDescent="0.2">
      <c r="A2688" t="s">
        <v>6149</v>
      </c>
      <c r="B2688" s="1">
        <v>42487</v>
      </c>
      <c r="C2688">
        <v>3.5301</v>
      </c>
    </row>
    <row r="2689" spans="1:3" x14ac:dyDescent="0.2">
      <c r="A2689" t="s">
        <v>6149</v>
      </c>
      <c r="B2689" s="1">
        <v>42488</v>
      </c>
      <c r="C2689">
        <v>3.5295000000000001</v>
      </c>
    </row>
    <row r="2690" spans="1:3" x14ac:dyDescent="0.2">
      <c r="A2690" t="s">
        <v>6149</v>
      </c>
      <c r="B2690" s="1">
        <v>42489</v>
      </c>
      <c r="C2690">
        <v>3.4992000000000001</v>
      </c>
    </row>
    <row r="2691" spans="1:3" x14ac:dyDescent="0.2">
      <c r="A2691" t="s">
        <v>6149</v>
      </c>
      <c r="B2691" s="1">
        <v>42490</v>
      </c>
      <c r="C2691">
        <v>3.4508000000000001</v>
      </c>
    </row>
    <row r="2692" spans="1:3" x14ac:dyDescent="0.2">
      <c r="A2692" t="s">
        <v>6149</v>
      </c>
      <c r="B2692" s="1">
        <v>42491</v>
      </c>
      <c r="C2692">
        <v>3.4508000000000001</v>
      </c>
    </row>
    <row r="2693" spans="1:3" x14ac:dyDescent="0.2">
      <c r="A2693" t="s">
        <v>6149</v>
      </c>
      <c r="B2693" s="1">
        <v>42492</v>
      </c>
      <c r="C2693">
        <v>3.4508000000000001</v>
      </c>
    </row>
    <row r="2694" spans="1:3" x14ac:dyDescent="0.2">
      <c r="A2694" t="s">
        <v>6149</v>
      </c>
      <c r="B2694" s="1">
        <v>42493</v>
      </c>
      <c r="C2694">
        <v>3.4990999999999999</v>
      </c>
    </row>
    <row r="2695" spans="1:3" x14ac:dyDescent="0.2">
      <c r="A2695" t="s">
        <v>6149</v>
      </c>
      <c r="B2695" s="1">
        <v>42494</v>
      </c>
      <c r="C2695">
        <v>3.5550000000000002</v>
      </c>
    </row>
    <row r="2696" spans="1:3" x14ac:dyDescent="0.2">
      <c r="A2696" t="s">
        <v>6149</v>
      </c>
      <c r="B2696" s="1">
        <v>42495</v>
      </c>
      <c r="C2696">
        <v>3.5396999999999998</v>
      </c>
    </row>
    <row r="2697" spans="1:3" x14ac:dyDescent="0.2">
      <c r="A2697" t="s">
        <v>6149</v>
      </c>
      <c r="B2697" s="1">
        <v>42496</v>
      </c>
      <c r="C2697">
        <v>3.5295999999999998</v>
      </c>
    </row>
    <row r="2698" spans="1:3" x14ac:dyDescent="0.2">
      <c r="A2698" t="s">
        <v>6149</v>
      </c>
      <c r="B2698" s="1">
        <v>42497</v>
      </c>
      <c r="C2698">
        <v>3.5362</v>
      </c>
    </row>
    <row r="2699" spans="1:3" x14ac:dyDescent="0.2">
      <c r="A2699" t="s">
        <v>6149</v>
      </c>
      <c r="B2699" s="1">
        <v>42498</v>
      </c>
      <c r="C2699">
        <v>3.5362</v>
      </c>
    </row>
    <row r="2700" spans="1:3" x14ac:dyDescent="0.2">
      <c r="A2700" t="s">
        <v>6149</v>
      </c>
      <c r="B2700" s="1">
        <v>42499</v>
      </c>
      <c r="C2700">
        <v>3.5362</v>
      </c>
    </row>
    <row r="2701" spans="1:3" x14ac:dyDescent="0.2">
      <c r="A2701" t="s">
        <v>6149</v>
      </c>
      <c r="B2701" s="1">
        <v>42500</v>
      </c>
      <c r="C2701">
        <v>3.5387</v>
      </c>
    </row>
    <row r="2702" spans="1:3" x14ac:dyDescent="0.2">
      <c r="A2702" t="s">
        <v>6149</v>
      </c>
      <c r="B2702" s="1">
        <v>42501</v>
      </c>
      <c r="C2702">
        <v>3.4771999999999998</v>
      </c>
    </row>
    <row r="2703" spans="1:3" x14ac:dyDescent="0.2">
      <c r="A2703" t="s">
        <v>6149</v>
      </c>
      <c r="B2703" s="1">
        <v>42502</v>
      </c>
      <c r="C2703">
        <v>3.4645000000000001</v>
      </c>
    </row>
    <row r="2704" spans="1:3" x14ac:dyDescent="0.2">
      <c r="A2704" t="s">
        <v>6149</v>
      </c>
      <c r="B2704" s="1">
        <v>42503</v>
      </c>
      <c r="C2704">
        <v>3.4876999999999998</v>
      </c>
    </row>
    <row r="2705" spans="1:3" x14ac:dyDescent="0.2">
      <c r="A2705" t="s">
        <v>6149</v>
      </c>
      <c r="B2705" s="1">
        <v>42504</v>
      </c>
      <c r="C2705">
        <v>3.5041000000000002</v>
      </c>
    </row>
    <row r="2706" spans="1:3" x14ac:dyDescent="0.2">
      <c r="A2706" t="s">
        <v>6149</v>
      </c>
      <c r="B2706" s="1">
        <v>42505</v>
      </c>
      <c r="C2706">
        <v>3.5041000000000002</v>
      </c>
    </row>
    <row r="2707" spans="1:3" x14ac:dyDescent="0.2">
      <c r="A2707" t="s">
        <v>6149</v>
      </c>
      <c r="B2707" s="1">
        <v>42506</v>
      </c>
      <c r="C2707">
        <v>3.5041000000000002</v>
      </c>
    </row>
    <row r="2708" spans="1:3" x14ac:dyDescent="0.2">
      <c r="A2708" t="s">
        <v>6149</v>
      </c>
      <c r="B2708" s="1">
        <v>42507</v>
      </c>
      <c r="C2708">
        <v>3.5034999999999998</v>
      </c>
    </row>
    <row r="2709" spans="1:3" x14ac:dyDescent="0.2">
      <c r="A2709" t="s">
        <v>6149</v>
      </c>
      <c r="B2709" s="1">
        <v>42508</v>
      </c>
      <c r="C2709">
        <v>3.5036999999999998</v>
      </c>
    </row>
    <row r="2710" spans="1:3" x14ac:dyDescent="0.2">
      <c r="A2710" t="s">
        <v>6149</v>
      </c>
      <c r="B2710" s="1">
        <v>42509</v>
      </c>
      <c r="C2710">
        <v>3.5367999999999999</v>
      </c>
    </row>
    <row r="2711" spans="1:3" x14ac:dyDescent="0.2">
      <c r="A2711" t="s">
        <v>6149</v>
      </c>
      <c r="B2711" s="1">
        <v>42510</v>
      </c>
      <c r="C2711">
        <v>3.6002999999999998</v>
      </c>
    </row>
    <row r="2712" spans="1:3" x14ac:dyDescent="0.2">
      <c r="A2712" t="s">
        <v>6149</v>
      </c>
      <c r="B2712" s="1">
        <v>42511</v>
      </c>
      <c r="C2712">
        <v>3.5419</v>
      </c>
    </row>
    <row r="2713" spans="1:3" x14ac:dyDescent="0.2">
      <c r="A2713" t="s">
        <v>6149</v>
      </c>
      <c r="B2713" s="1">
        <v>42512</v>
      </c>
      <c r="C2713">
        <v>3.5419</v>
      </c>
    </row>
    <row r="2714" spans="1:3" x14ac:dyDescent="0.2">
      <c r="A2714" t="s">
        <v>6149</v>
      </c>
      <c r="B2714" s="1">
        <v>42513</v>
      </c>
      <c r="C2714">
        <v>3.5419</v>
      </c>
    </row>
    <row r="2715" spans="1:3" x14ac:dyDescent="0.2">
      <c r="A2715" t="s">
        <v>6149</v>
      </c>
      <c r="B2715" s="1">
        <v>42514</v>
      </c>
      <c r="C2715">
        <v>3.5659999999999998</v>
      </c>
    </row>
    <row r="2716" spans="1:3" x14ac:dyDescent="0.2">
      <c r="A2716" t="s">
        <v>6149</v>
      </c>
      <c r="B2716" s="1">
        <v>42515</v>
      </c>
      <c r="C2716">
        <v>3.5491000000000001</v>
      </c>
    </row>
    <row r="2717" spans="1:3" x14ac:dyDescent="0.2">
      <c r="A2717" t="s">
        <v>6149</v>
      </c>
      <c r="B2717" s="1">
        <v>42516</v>
      </c>
      <c r="C2717">
        <v>3.5804</v>
      </c>
    </row>
    <row r="2718" spans="1:3" x14ac:dyDescent="0.2">
      <c r="A2718" t="s">
        <v>6149</v>
      </c>
      <c r="B2718" s="1">
        <v>42517</v>
      </c>
      <c r="C2718">
        <v>3.5804</v>
      </c>
    </row>
    <row r="2719" spans="1:3" x14ac:dyDescent="0.2">
      <c r="A2719" t="s">
        <v>6149</v>
      </c>
      <c r="B2719" s="1">
        <v>42518</v>
      </c>
      <c r="C2719">
        <v>3.6168</v>
      </c>
    </row>
    <row r="2720" spans="1:3" x14ac:dyDescent="0.2">
      <c r="A2720" t="s">
        <v>6149</v>
      </c>
      <c r="B2720" s="1">
        <v>42519</v>
      </c>
      <c r="C2720">
        <v>3.6168</v>
      </c>
    </row>
    <row r="2721" spans="1:3" x14ac:dyDescent="0.2">
      <c r="A2721" t="s">
        <v>6149</v>
      </c>
      <c r="B2721" s="1">
        <v>42520</v>
      </c>
      <c r="C2721">
        <v>3.6168</v>
      </c>
    </row>
    <row r="2722" spans="1:3" x14ac:dyDescent="0.2">
      <c r="A2722" t="s">
        <v>6149</v>
      </c>
      <c r="B2722" s="1">
        <v>42521</v>
      </c>
      <c r="C2722">
        <v>3.5996999999999999</v>
      </c>
    </row>
    <row r="2723" spans="1:3" x14ac:dyDescent="0.2">
      <c r="A2723" t="s">
        <v>6149</v>
      </c>
      <c r="B2723" s="1">
        <v>42522</v>
      </c>
      <c r="C2723">
        <v>3.5951</v>
      </c>
    </row>
    <row r="2724" spans="1:3" x14ac:dyDescent="0.2">
      <c r="A2724" t="s">
        <v>6149</v>
      </c>
      <c r="B2724" s="1">
        <v>42523</v>
      </c>
      <c r="C2724">
        <v>3.6126</v>
      </c>
    </row>
    <row r="2725" spans="1:3" x14ac:dyDescent="0.2">
      <c r="A2725" t="s">
        <v>6149</v>
      </c>
      <c r="B2725" s="1">
        <v>42524</v>
      </c>
      <c r="C2725">
        <v>3.5960999999999999</v>
      </c>
    </row>
    <row r="2726" spans="1:3" x14ac:dyDescent="0.2">
      <c r="A2726" t="s">
        <v>6149</v>
      </c>
      <c r="B2726" s="1">
        <v>42525</v>
      </c>
      <c r="C2726">
        <v>3.5409000000000002</v>
      </c>
    </row>
    <row r="2727" spans="1:3" x14ac:dyDescent="0.2">
      <c r="A2727" t="s">
        <v>6149</v>
      </c>
      <c r="B2727" s="1">
        <v>42526</v>
      </c>
      <c r="C2727">
        <v>3.5409000000000002</v>
      </c>
    </row>
    <row r="2728" spans="1:3" x14ac:dyDescent="0.2">
      <c r="A2728" t="s">
        <v>6149</v>
      </c>
      <c r="B2728" s="1">
        <v>42527</v>
      </c>
      <c r="C2728">
        <v>3.5409000000000002</v>
      </c>
    </row>
    <row r="2729" spans="1:3" x14ac:dyDescent="0.2">
      <c r="A2729" t="s">
        <v>6149</v>
      </c>
      <c r="B2729" s="1">
        <v>42528</v>
      </c>
      <c r="C2729">
        <v>3.5097999999999998</v>
      </c>
    </row>
    <row r="2730" spans="1:3" x14ac:dyDescent="0.2">
      <c r="A2730" t="s">
        <v>6149</v>
      </c>
      <c r="B2730" s="1">
        <v>42529</v>
      </c>
      <c r="C2730">
        <v>3.4744999999999999</v>
      </c>
    </row>
    <row r="2731" spans="1:3" x14ac:dyDescent="0.2">
      <c r="A2731" t="s">
        <v>6149</v>
      </c>
      <c r="B2731" s="1">
        <v>42530</v>
      </c>
      <c r="C2731">
        <v>3.3898000000000001</v>
      </c>
    </row>
    <row r="2732" spans="1:3" x14ac:dyDescent="0.2">
      <c r="A2732" t="s">
        <v>6149</v>
      </c>
      <c r="B2732" s="1">
        <v>42531</v>
      </c>
      <c r="C2732">
        <v>3.3816999999999999</v>
      </c>
    </row>
    <row r="2733" spans="1:3" x14ac:dyDescent="0.2">
      <c r="A2733" t="s">
        <v>6149</v>
      </c>
      <c r="B2733" s="1">
        <v>42532</v>
      </c>
      <c r="C2733">
        <v>3.4260999999999999</v>
      </c>
    </row>
    <row r="2734" spans="1:3" x14ac:dyDescent="0.2">
      <c r="A2734" t="s">
        <v>6149</v>
      </c>
      <c r="B2734" s="1">
        <v>42533</v>
      </c>
      <c r="C2734">
        <v>3.4260999999999999</v>
      </c>
    </row>
    <row r="2735" spans="1:3" x14ac:dyDescent="0.2">
      <c r="A2735" t="s">
        <v>6149</v>
      </c>
      <c r="B2735" s="1">
        <v>42534</v>
      </c>
      <c r="C2735">
        <v>3.4260999999999999</v>
      </c>
    </row>
    <row r="2736" spans="1:3" x14ac:dyDescent="0.2">
      <c r="A2736" t="s">
        <v>6149</v>
      </c>
      <c r="B2736" s="1">
        <v>42535</v>
      </c>
      <c r="C2736">
        <v>3.4533</v>
      </c>
    </row>
    <row r="2737" spans="1:3" x14ac:dyDescent="0.2">
      <c r="A2737" t="s">
        <v>6149</v>
      </c>
      <c r="B2737" s="1">
        <v>42536</v>
      </c>
      <c r="C2737">
        <v>3.4839000000000002</v>
      </c>
    </row>
    <row r="2738" spans="1:3" x14ac:dyDescent="0.2">
      <c r="A2738" t="s">
        <v>6149</v>
      </c>
      <c r="B2738" s="1">
        <v>42537</v>
      </c>
      <c r="C2738">
        <v>3.4767999999999999</v>
      </c>
    </row>
    <row r="2739" spans="1:3" x14ac:dyDescent="0.2">
      <c r="A2739" t="s">
        <v>6149</v>
      </c>
      <c r="B2739" s="1">
        <v>42538</v>
      </c>
      <c r="C2739">
        <v>3.4904000000000002</v>
      </c>
    </row>
    <row r="2740" spans="1:3" x14ac:dyDescent="0.2">
      <c r="A2740" t="s">
        <v>6149</v>
      </c>
      <c r="B2740" s="1">
        <v>42539</v>
      </c>
      <c r="C2740">
        <v>3.4371999999999998</v>
      </c>
    </row>
    <row r="2741" spans="1:3" x14ac:dyDescent="0.2">
      <c r="A2741" t="s">
        <v>6149</v>
      </c>
      <c r="B2741" s="1">
        <v>42540</v>
      </c>
      <c r="C2741">
        <v>3.4371999999999998</v>
      </c>
    </row>
    <row r="2742" spans="1:3" x14ac:dyDescent="0.2">
      <c r="A2742" t="s">
        <v>6149</v>
      </c>
      <c r="B2742" s="1">
        <v>42541</v>
      </c>
      <c r="C2742">
        <v>3.4371999999999998</v>
      </c>
    </row>
    <row r="2743" spans="1:3" x14ac:dyDescent="0.2">
      <c r="A2743" t="s">
        <v>6149</v>
      </c>
      <c r="B2743" s="1">
        <v>42542</v>
      </c>
      <c r="C2743">
        <v>3.3835000000000002</v>
      </c>
    </row>
    <row r="2744" spans="1:3" x14ac:dyDescent="0.2">
      <c r="A2744" t="s">
        <v>6149</v>
      </c>
      <c r="B2744" s="1">
        <v>42543</v>
      </c>
      <c r="C2744">
        <v>3.3896999999999999</v>
      </c>
    </row>
    <row r="2745" spans="1:3" x14ac:dyDescent="0.2">
      <c r="A2745" t="s">
        <v>6149</v>
      </c>
      <c r="B2745" s="1">
        <v>42544</v>
      </c>
      <c r="C2745">
        <v>3.3883000000000001</v>
      </c>
    </row>
    <row r="2746" spans="1:3" x14ac:dyDescent="0.2">
      <c r="A2746" t="s">
        <v>6149</v>
      </c>
      <c r="B2746" s="1">
        <v>42545</v>
      </c>
      <c r="C2746">
        <v>3.3532999999999999</v>
      </c>
    </row>
    <row r="2747" spans="1:3" x14ac:dyDescent="0.2">
      <c r="A2747" t="s">
        <v>6149</v>
      </c>
      <c r="B2747" s="1">
        <v>42546</v>
      </c>
      <c r="C2747">
        <v>3.3772000000000002</v>
      </c>
    </row>
    <row r="2748" spans="1:3" x14ac:dyDescent="0.2">
      <c r="A2748" t="s">
        <v>6149</v>
      </c>
      <c r="B2748" s="1">
        <v>42547</v>
      </c>
      <c r="C2748">
        <v>3.3772000000000002</v>
      </c>
    </row>
    <row r="2749" spans="1:3" x14ac:dyDescent="0.2">
      <c r="A2749" t="s">
        <v>6149</v>
      </c>
      <c r="B2749" s="1">
        <v>42548</v>
      </c>
      <c r="C2749">
        <v>3.3772000000000002</v>
      </c>
    </row>
    <row r="2750" spans="1:3" x14ac:dyDescent="0.2">
      <c r="A2750" t="s">
        <v>6149</v>
      </c>
      <c r="B2750" s="1">
        <v>42549</v>
      </c>
      <c r="C2750">
        <v>3.3934000000000002</v>
      </c>
    </row>
    <row r="2751" spans="1:3" x14ac:dyDescent="0.2">
      <c r="A2751" t="s">
        <v>6149</v>
      </c>
      <c r="B2751" s="1">
        <v>42550</v>
      </c>
      <c r="C2751">
        <v>3.3267000000000002</v>
      </c>
    </row>
    <row r="2752" spans="1:3" x14ac:dyDescent="0.2">
      <c r="A2752" t="s">
        <v>6149</v>
      </c>
      <c r="B2752" s="1">
        <v>42551</v>
      </c>
      <c r="C2752">
        <v>3.2435</v>
      </c>
    </row>
    <row r="2753" spans="1:3" x14ac:dyDescent="0.2">
      <c r="A2753" t="s">
        <v>6149</v>
      </c>
      <c r="B2753" s="1">
        <v>42552</v>
      </c>
      <c r="C2753">
        <v>3.2098</v>
      </c>
    </row>
    <row r="2754" spans="1:3" x14ac:dyDescent="0.2">
      <c r="A2754" t="s">
        <v>6149</v>
      </c>
      <c r="B2754" s="1">
        <v>42553</v>
      </c>
      <c r="C2754">
        <v>3.2298</v>
      </c>
    </row>
    <row r="2755" spans="1:3" x14ac:dyDescent="0.2">
      <c r="A2755" t="s">
        <v>6149</v>
      </c>
      <c r="B2755" s="1">
        <v>42554</v>
      </c>
      <c r="C2755">
        <v>3.2298</v>
      </c>
    </row>
    <row r="2756" spans="1:3" x14ac:dyDescent="0.2">
      <c r="A2756" t="s">
        <v>6149</v>
      </c>
      <c r="B2756" s="1">
        <v>42555</v>
      </c>
      <c r="C2756">
        <v>3.2298</v>
      </c>
    </row>
    <row r="2757" spans="1:3" x14ac:dyDescent="0.2">
      <c r="A2757" t="s">
        <v>6149</v>
      </c>
      <c r="B2757" s="1">
        <v>42556</v>
      </c>
      <c r="C2757">
        <v>3.2480000000000002</v>
      </c>
    </row>
    <row r="2758" spans="1:3" x14ac:dyDescent="0.2">
      <c r="A2758" t="s">
        <v>6149</v>
      </c>
      <c r="B2758" s="1">
        <v>42557</v>
      </c>
      <c r="C2758">
        <v>3.2904</v>
      </c>
    </row>
    <row r="2759" spans="1:3" x14ac:dyDescent="0.2">
      <c r="A2759" t="s">
        <v>6149</v>
      </c>
      <c r="B2759" s="1">
        <v>42558</v>
      </c>
      <c r="C2759">
        <v>1</v>
      </c>
    </row>
    <row r="2760" spans="1:3" x14ac:dyDescent="0.2">
      <c r="A2760" t="s">
        <v>6149</v>
      </c>
      <c r="B2760" s="1">
        <v>42559</v>
      </c>
      <c r="C2760">
        <v>1</v>
      </c>
    </row>
    <row r="2761" spans="1:3" x14ac:dyDescent="0.2">
      <c r="A2761" t="s">
        <v>6149</v>
      </c>
      <c r="B2761" s="1">
        <v>42560</v>
      </c>
      <c r="C2761">
        <v>1</v>
      </c>
    </row>
    <row r="2762" spans="1:3" x14ac:dyDescent="0.2">
      <c r="A2762" t="s">
        <v>6149</v>
      </c>
      <c r="B2762" s="1">
        <v>42561</v>
      </c>
      <c r="C2762">
        <v>1</v>
      </c>
    </row>
    <row r="2763" spans="1:3" x14ac:dyDescent="0.2">
      <c r="A2763" t="s">
        <v>6149</v>
      </c>
      <c r="B2763" s="1">
        <v>42562</v>
      </c>
      <c r="C2763">
        <v>1</v>
      </c>
    </row>
    <row r="2764" spans="1:3" x14ac:dyDescent="0.2">
      <c r="A2764" t="s">
        <v>6149</v>
      </c>
      <c r="B2764" s="1">
        <v>42563</v>
      </c>
      <c r="C2764">
        <v>1</v>
      </c>
    </row>
    <row r="2765" spans="1:3" x14ac:dyDescent="0.2">
      <c r="A2765" t="s">
        <v>6149</v>
      </c>
      <c r="B2765" s="1">
        <v>42564</v>
      </c>
      <c r="C2765">
        <v>1</v>
      </c>
    </row>
    <row r="2766" spans="1:3" x14ac:dyDescent="0.2">
      <c r="A2766" t="s">
        <v>6149</v>
      </c>
      <c r="B2766" s="1">
        <v>42565</v>
      </c>
      <c r="C2766">
        <v>1</v>
      </c>
    </row>
    <row r="2767" spans="1:3" x14ac:dyDescent="0.2">
      <c r="A2767" t="s">
        <v>6149</v>
      </c>
      <c r="B2767" s="1">
        <v>42566</v>
      </c>
      <c r="C2767">
        <v>1</v>
      </c>
    </row>
    <row r="2768" spans="1:3" x14ac:dyDescent="0.2">
      <c r="A2768" t="s">
        <v>6149</v>
      </c>
      <c r="B2768" s="1">
        <v>42567</v>
      </c>
      <c r="C2768">
        <v>1</v>
      </c>
    </row>
    <row r="2769" spans="1:3" x14ac:dyDescent="0.2">
      <c r="A2769" t="s">
        <v>6149</v>
      </c>
      <c r="B2769" s="1">
        <v>42568</v>
      </c>
      <c r="C2769">
        <v>1</v>
      </c>
    </row>
    <row r="2770" spans="1:3" x14ac:dyDescent="0.2">
      <c r="A2770" t="s">
        <v>6149</v>
      </c>
      <c r="B2770" s="1">
        <v>42569</v>
      </c>
      <c r="C2770">
        <v>1</v>
      </c>
    </row>
    <row r="2771" spans="1:3" x14ac:dyDescent="0.2">
      <c r="A2771" t="s">
        <v>6149</v>
      </c>
      <c r="B2771" s="1">
        <v>42570</v>
      </c>
      <c r="C2771">
        <v>1</v>
      </c>
    </row>
    <row r="2772" spans="1:3" x14ac:dyDescent="0.2">
      <c r="A2772" t="s">
        <v>6149</v>
      </c>
      <c r="B2772" s="1">
        <v>42571</v>
      </c>
      <c r="C2772">
        <v>1</v>
      </c>
    </row>
    <row r="2773" spans="1:3" x14ac:dyDescent="0.2">
      <c r="A2773" t="s">
        <v>6149</v>
      </c>
      <c r="B2773" s="1">
        <v>42572</v>
      </c>
      <c r="C2773">
        <v>1</v>
      </c>
    </row>
    <row r="2774" spans="1:3" x14ac:dyDescent="0.2">
      <c r="A2774" t="s">
        <v>6149</v>
      </c>
      <c r="B2774" s="1">
        <v>42573</v>
      </c>
      <c r="C2774">
        <v>1</v>
      </c>
    </row>
    <row r="2775" spans="1:3" x14ac:dyDescent="0.2">
      <c r="A2775" t="s">
        <v>6149</v>
      </c>
      <c r="B2775" s="1">
        <v>42574</v>
      </c>
      <c r="C2775">
        <v>1</v>
      </c>
    </row>
    <row r="2776" spans="1:3" x14ac:dyDescent="0.2">
      <c r="A2776" t="s">
        <v>6149</v>
      </c>
      <c r="B2776" s="1">
        <v>42575</v>
      </c>
      <c r="C2776">
        <v>1</v>
      </c>
    </row>
    <row r="2777" spans="1:3" x14ac:dyDescent="0.2">
      <c r="A2777" t="s">
        <v>6149</v>
      </c>
      <c r="B2777" s="1">
        <v>42576</v>
      </c>
      <c r="C2777">
        <v>1</v>
      </c>
    </row>
    <row r="2778" spans="1:3" x14ac:dyDescent="0.2">
      <c r="A2778" t="s">
        <v>6149</v>
      </c>
      <c r="B2778" s="1">
        <v>42577</v>
      </c>
      <c r="C2778">
        <v>1</v>
      </c>
    </row>
    <row r="2779" spans="1:3" x14ac:dyDescent="0.2">
      <c r="A2779" t="s">
        <v>6149</v>
      </c>
      <c r="B2779" s="1">
        <v>42578</v>
      </c>
      <c r="C2779">
        <v>1</v>
      </c>
    </row>
    <row r="2780" spans="1:3" x14ac:dyDescent="0.2">
      <c r="A2780" t="s">
        <v>6149</v>
      </c>
      <c r="B2780" s="1">
        <v>42579</v>
      </c>
      <c r="C2780">
        <v>1</v>
      </c>
    </row>
    <row r="2781" spans="1:3" x14ac:dyDescent="0.2">
      <c r="A2781" t="s">
        <v>6149</v>
      </c>
      <c r="B2781" s="1">
        <v>42580</v>
      </c>
      <c r="C2781">
        <v>1</v>
      </c>
    </row>
    <row r="2782" spans="1:3" x14ac:dyDescent="0.2">
      <c r="A2782" t="s">
        <v>6149</v>
      </c>
      <c r="B2782" s="1">
        <v>42581</v>
      </c>
      <c r="C2782">
        <v>1</v>
      </c>
    </row>
    <row r="2783" spans="1:3" x14ac:dyDescent="0.2">
      <c r="A2783" t="s">
        <v>6149</v>
      </c>
      <c r="B2783" s="1">
        <v>42582</v>
      </c>
      <c r="C2783">
        <v>1</v>
      </c>
    </row>
    <row r="2784" spans="1:3" x14ac:dyDescent="0.2">
      <c r="A2784" t="s">
        <v>6149</v>
      </c>
      <c r="B2784" s="1">
        <v>42583</v>
      </c>
      <c r="C2784">
        <v>1</v>
      </c>
    </row>
    <row r="2785" spans="1:3" x14ac:dyDescent="0.2">
      <c r="A2785" t="s">
        <v>6149</v>
      </c>
      <c r="B2785" s="1">
        <v>42584</v>
      </c>
      <c r="C2785">
        <v>1</v>
      </c>
    </row>
    <row r="2786" spans="1:3" x14ac:dyDescent="0.2">
      <c r="A2786" t="s">
        <v>6149</v>
      </c>
      <c r="B2786" s="1">
        <v>42585</v>
      </c>
      <c r="C2786">
        <v>1</v>
      </c>
    </row>
    <row r="2787" spans="1:3" x14ac:dyDescent="0.2">
      <c r="A2787" t="s">
        <v>6149</v>
      </c>
      <c r="B2787" s="1">
        <v>42586</v>
      </c>
      <c r="C2787">
        <v>1</v>
      </c>
    </row>
    <row r="2788" spans="1:3" x14ac:dyDescent="0.2">
      <c r="A2788" t="s">
        <v>6149</v>
      </c>
      <c r="B2788" s="1">
        <v>42587</v>
      </c>
      <c r="C2788">
        <v>1</v>
      </c>
    </row>
    <row r="2789" spans="1:3" x14ac:dyDescent="0.2">
      <c r="A2789" t="s">
        <v>6149</v>
      </c>
      <c r="B2789" s="1">
        <v>42588</v>
      </c>
      <c r="C2789">
        <v>1</v>
      </c>
    </row>
    <row r="2790" spans="1:3" x14ac:dyDescent="0.2">
      <c r="A2790" t="s">
        <v>6149</v>
      </c>
      <c r="B2790" s="1">
        <v>42589</v>
      </c>
      <c r="C2790">
        <v>1</v>
      </c>
    </row>
    <row r="2791" spans="1:3" x14ac:dyDescent="0.2">
      <c r="A2791" t="s">
        <v>6149</v>
      </c>
      <c r="B2791" s="1">
        <v>42590</v>
      </c>
      <c r="C2791">
        <v>1</v>
      </c>
    </row>
    <row r="2792" spans="1:3" x14ac:dyDescent="0.2">
      <c r="A2792" t="s">
        <v>6149</v>
      </c>
      <c r="B2792" s="1">
        <v>42591</v>
      </c>
      <c r="C2792">
        <v>1</v>
      </c>
    </row>
    <row r="2793" spans="1:3" x14ac:dyDescent="0.2">
      <c r="A2793" t="s">
        <v>6149</v>
      </c>
      <c r="B2793" s="1">
        <v>42592</v>
      </c>
      <c r="C2793">
        <v>1</v>
      </c>
    </row>
    <row r="2794" spans="1:3" x14ac:dyDescent="0.2">
      <c r="A2794" t="s">
        <v>6149</v>
      </c>
      <c r="B2794" s="1">
        <v>42593</v>
      </c>
      <c r="C2794">
        <v>1</v>
      </c>
    </row>
    <row r="2795" spans="1:3" x14ac:dyDescent="0.2">
      <c r="A2795" t="s">
        <v>6149</v>
      </c>
      <c r="B2795" s="1">
        <v>42594</v>
      </c>
      <c r="C2795">
        <v>1</v>
      </c>
    </row>
    <row r="2796" spans="1:3" x14ac:dyDescent="0.2">
      <c r="A2796" t="s">
        <v>6149</v>
      </c>
      <c r="B2796" s="1">
        <v>43359</v>
      </c>
      <c r="C2796">
        <v>1</v>
      </c>
    </row>
    <row r="2797" spans="1:3" x14ac:dyDescent="0.2">
      <c r="A2797" t="s">
        <v>6149</v>
      </c>
      <c r="B2797" s="1">
        <v>43360</v>
      </c>
      <c r="C2797">
        <v>1</v>
      </c>
    </row>
    <row r="2798" spans="1:3" x14ac:dyDescent="0.2">
      <c r="A2798" t="s">
        <v>6149</v>
      </c>
      <c r="B2798" s="1">
        <v>43361</v>
      </c>
      <c r="C2798">
        <v>1</v>
      </c>
    </row>
    <row r="2799" spans="1:3" x14ac:dyDescent="0.2">
      <c r="A2799" t="s">
        <v>6149</v>
      </c>
      <c r="B2799" s="1">
        <v>43362</v>
      </c>
      <c r="C2799">
        <v>1</v>
      </c>
    </row>
    <row r="2800" spans="1:3" x14ac:dyDescent="0.2">
      <c r="A2800" t="s">
        <v>6149</v>
      </c>
      <c r="B2800" s="1">
        <v>43363</v>
      </c>
      <c r="C2800">
        <v>1</v>
      </c>
    </row>
    <row r="2801" spans="1:3" x14ac:dyDescent="0.2">
      <c r="A2801" t="s">
        <v>6149</v>
      </c>
      <c r="B2801" s="1">
        <v>43364</v>
      </c>
      <c r="C2801">
        <v>1</v>
      </c>
    </row>
    <row r="2802" spans="1:3" x14ac:dyDescent="0.2">
      <c r="A2802" t="s">
        <v>6149</v>
      </c>
      <c r="B2802" s="1">
        <v>43365</v>
      </c>
      <c r="C2802">
        <v>1</v>
      </c>
    </row>
    <row r="2803" spans="1:3" x14ac:dyDescent="0.2">
      <c r="A2803" t="s">
        <v>6149</v>
      </c>
      <c r="B2803" s="1">
        <v>43366</v>
      </c>
      <c r="C2803">
        <v>1</v>
      </c>
    </row>
    <row r="2804" spans="1:3" x14ac:dyDescent="0.2">
      <c r="A2804" t="s">
        <v>6149</v>
      </c>
      <c r="B2804" s="1">
        <v>43367</v>
      </c>
      <c r="C2804">
        <v>1</v>
      </c>
    </row>
    <row r="2805" spans="1:3" x14ac:dyDescent="0.2">
      <c r="A2805" t="s">
        <v>6149</v>
      </c>
      <c r="B2805" s="1">
        <v>43368</v>
      </c>
      <c r="C2805">
        <v>1</v>
      </c>
    </row>
    <row r="2806" spans="1:3" x14ac:dyDescent="0.2">
      <c r="A2806" t="s">
        <v>6149</v>
      </c>
      <c r="B2806" s="1">
        <v>43369</v>
      </c>
      <c r="C2806">
        <v>1</v>
      </c>
    </row>
    <row r="2807" spans="1:3" x14ac:dyDescent="0.2">
      <c r="A2807" t="s">
        <v>6149</v>
      </c>
      <c r="B2807" s="1">
        <v>43370</v>
      </c>
      <c r="C2807">
        <v>1</v>
      </c>
    </row>
    <row r="2808" spans="1:3" x14ac:dyDescent="0.2">
      <c r="A2808" t="s">
        <v>6149</v>
      </c>
      <c r="B2808" s="1">
        <v>43371</v>
      </c>
      <c r="C2808">
        <v>1</v>
      </c>
    </row>
    <row r="2809" spans="1:3" x14ac:dyDescent="0.2">
      <c r="A2809" t="s">
        <v>6149</v>
      </c>
      <c r="B2809" s="1">
        <v>43372</v>
      </c>
      <c r="C2809">
        <v>1</v>
      </c>
    </row>
    <row r="2810" spans="1:3" x14ac:dyDescent="0.2">
      <c r="A2810" t="s">
        <v>6149</v>
      </c>
      <c r="B2810" s="1">
        <v>43373</v>
      </c>
      <c r="C2810">
        <v>1</v>
      </c>
    </row>
    <row r="2811" spans="1:3" x14ac:dyDescent="0.2">
      <c r="A2811" t="s">
        <v>6149</v>
      </c>
      <c r="B2811" s="1">
        <v>43374</v>
      </c>
      <c r="C2811">
        <v>1</v>
      </c>
    </row>
    <row r="2812" spans="1:3" x14ac:dyDescent="0.2">
      <c r="A2812" t="s">
        <v>6149</v>
      </c>
      <c r="B2812" s="1">
        <v>43375</v>
      </c>
      <c r="C2812">
        <v>1</v>
      </c>
    </row>
    <row r="2813" spans="1:3" x14ac:dyDescent="0.2">
      <c r="A2813" t="s">
        <v>6149</v>
      </c>
      <c r="B2813" s="1">
        <v>43376</v>
      </c>
      <c r="C2813">
        <v>1</v>
      </c>
    </row>
    <row r="2814" spans="1:3" x14ac:dyDescent="0.2">
      <c r="A2814" t="s">
        <v>6149</v>
      </c>
      <c r="B2814" s="1">
        <v>43377</v>
      </c>
      <c r="C2814">
        <v>1</v>
      </c>
    </row>
    <row r="2815" spans="1:3" x14ac:dyDescent="0.2">
      <c r="A2815" t="s">
        <v>6149</v>
      </c>
      <c r="B2815" s="1">
        <v>43378</v>
      </c>
      <c r="C2815">
        <v>1</v>
      </c>
    </row>
    <row r="2816" spans="1:3" x14ac:dyDescent="0.2">
      <c r="A2816" t="s">
        <v>6149</v>
      </c>
      <c r="B2816" s="1">
        <v>43379</v>
      </c>
      <c r="C2816">
        <v>1</v>
      </c>
    </row>
    <row r="2817" spans="1:3" x14ac:dyDescent="0.2">
      <c r="A2817" t="s">
        <v>6149</v>
      </c>
      <c r="B2817" s="1">
        <v>43380</v>
      </c>
      <c r="C2817">
        <v>1</v>
      </c>
    </row>
    <row r="2818" spans="1:3" x14ac:dyDescent="0.2">
      <c r="A2818" t="s">
        <v>6149</v>
      </c>
      <c r="B2818" s="1">
        <v>43381</v>
      </c>
      <c r="C2818">
        <v>1</v>
      </c>
    </row>
    <row r="2819" spans="1:3" x14ac:dyDescent="0.2">
      <c r="A2819" t="s">
        <v>6149</v>
      </c>
      <c r="B2819" s="1">
        <v>43382</v>
      </c>
      <c r="C2819">
        <v>1</v>
      </c>
    </row>
    <row r="2820" spans="1:3" x14ac:dyDescent="0.2">
      <c r="A2820" t="s">
        <v>6149</v>
      </c>
      <c r="B2820" s="1">
        <v>43383</v>
      </c>
      <c r="C2820">
        <v>1</v>
      </c>
    </row>
    <row r="2821" spans="1:3" x14ac:dyDescent="0.2">
      <c r="A2821" t="s">
        <v>6149</v>
      </c>
      <c r="B2821" s="1">
        <v>43384</v>
      </c>
      <c r="C2821">
        <v>1</v>
      </c>
    </row>
    <row r="2822" spans="1:3" x14ac:dyDescent="0.2">
      <c r="A2822" t="s">
        <v>6149</v>
      </c>
      <c r="B2822" s="1">
        <v>43385</v>
      </c>
      <c r="C2822">
        <v>1</v>
      </c>
    </row>
    <row r="2823" spans="1:3" x14ac:dyDescent="0.2">
      <c r="A2823" t="s">
        <v>6149</v>
      </c>
      <c r="B2823" s="1">
        <v>43386</v>
      </c>
      <c r="C2823">
        <v>1</v>
      </c>
    </row>
    <row r="2824" spans="1:3" x14ac:dyDescent="0.2">
      <c r="A2824" t="s">
        <v>6149</v>
      </c>
      <c r="B2824" s="1">
        <v>43387</v>
      </c>
      <c r="C2824">
        <v>1</v>
      </c>
    </row>
    <row r="2825" spans="1:3" x14ac:dyDescent="0.2">
      <c r="A2825" t="s">
        <v>6149</v>
      </c>
      <c r="B2825" s="1">
        <v>43388</v>
      </c>
      <c r="C2825">
        <v>1</v>
      </c>
    </row>
    <row r="2826" spans="1:3" x14ac:dyDescent="0.2">
      <c r="A2826" t="s">
        <v>6149</v>
      </c>
      <c r="B2826" s="1">
        <v>43389</v>
      </c>
      <c r="C2826">
        <v>1</v>
      </c>
    </row>
    <row r="2827" spans="1:3" x14ac:dyDescent="0.2">
      <c r="A2827" t="s">
        <v>6149</v>
      </c>
      <c r="B2827" s="1">
        <v>43390</v>
      </c>
      <c r="C2827">
        <v>1</v>
      </c>
    </row>
    <row r="2828" spans="1:3" x14ac:dyDescent="0.2">
      <c r="A2828" t="s">
        <v>6149</v>
      </c>
      <c r="B2828" s="1">
        <v>43391</v>
      </c>
      <c r="C2828">
        <v>1</v>
      </c>
    </row>
    <row r="2829" spans="1:3" x14ac:dyDescent="0.2">
      <c r="A2829" t="s">
        <v>6149</v>
      </c>
      <c r="B2829" s="1">
        <v>43392</v>
      </c>
      <c r="C2829">
        <v>1</v>
      </c>
    </row>
    <row r="2830" spans="1:3" x14ac:dyDescent="0.2">
      <c r="A2830" t="s">
        <v>6149</v>
      </c>
      <c r="B2830" s="1">
        <v>43393</v>
      </c>
      <c r="C2830">
        <v>1</v>
      </c>
    </row>
    <row r="2831" spans="1:3" x14ac:dyDescent="0.2">
      <c r="A2831" t="s">
        <v>6149</v>
      </c>
      <c r="B2831" s="1">
        <v>43394</v>
      </c>
      <c r="C2831">
        <v>1</v>
      </c>
    </row>
    <row r="2832" spans="1:3" x14ac:dyDescent="0.2">
      <c r="A2832" t="s">
        <v>6149</v>
      </c>
      <c r="B2832" s="1">
        <v>43395</v>
      </c>
      <c r="C2832">
        <v>1</v>
      </c>
    </row>
    <row r="2833" spans="1:3" x14ac:dyDescent="0.2">
      <c r="A2833" t="s">
        <v>6149</v>
      </c>
      <c r="B2833" s="1">
        <v>43396</v>
      </c>
      <c r="C2833">
        <v>1</v>
      </c>
    </row>
    <row r="2834" spans="1:3" x14ac:dyDescent="0.2">
      <c r="A2834" t="s">
        <v>6149</v>
      </c>
      <c r="B2834" s="1">
        <v>43397</v>
      </c>
      <c r="C2834">
        <v>1</v>
      </c>
    </row>
    <row r="2835" spans="1:3" x14ac:dyDescent="0.2">
      <c r="A2835" t="s">
        <v>6149</v>
      </c>
      <c r="B2835" s="1">
        <v>43398</v>
      </c>
      <c r="C2835">
        <v>1</v>
      </c>
    </row>
    <row r="2836" spans="1:3" x14ac:dyDescent="0.2">
      <c r="A2836" t="s">
        <v>6149</v>
      </c>
      <c r="B2836" s="1">
        <v>43399</v>
      </c>
      <c r="C2836">
        <v>1</v>
      </c>
    </row>
    <row r="2837" spans="1:3" x14ac:dyDescent="0.2">
      <c r="A2837" t="s">
        <v>6149</v>
      </c>
      <c r="B2837" s="1">
        <v>43400</v>
      </c>
      <c r="C2837">
        <v>1</v>
      </c>
    </row>
    <row r="2838" spans="1:3" x14ac:dyDescent="0.2">
      <c r="A2838" t="s">
        <v>6149</v>
      </c>
      <c r="B2838" s="1">
        <v>43401</v>
      </c>
      <c r="C2838">
        <v>1</v>
      </c>
    </row>
    <row r="2839" spans="1:3" x14ac:dyDescent="0.2">
      <c r="A2839" t="s">
        <v>6149</v>
      </c>
      <c r="B2839" s="1">
        <v>43402</v>
      </c>
      <c r="C2839">
        <v>1</v>
      </c>
    </row>
    <row r="2840" spans="1:3" x14ac:dyDescent="0.2">
      <c r="A2840" t="s">
        <v>6149</v>
      </c>
      <c r="B2840" s="1">
        <v>43403</v>
      </c>
      <c r="C2840">
        <v>1</v>
      </c>
    </row>
    <row r="2841" spans="1:3" x14ac:dyDescent="0.2">
      <c r="A2841" t="s">
        <v>6149</v>
      </c>
      <c r="B2841" s="1">
        <v>43404</v>
      </c>
      <c r="C2841">
        <v>1</v>
      </c>
    </row>
    <row r="2842" spans="1:3" x14ac:dyDescent="0.2">
      <c r="A2842" t="s">
        <v>6149</v>
      </c>
      <c r="B2842" s="1">
        <v>43405</v>
      </c>
      <c r="C2842">
        <v>1</v>
      </c>
    </row>
    <row r="2843" spans="1:3" x14ac:dyDescent="0.2">
      <c r="A2843" t="s">
        <v>6149</v>
      </c>
      <c r="B2843" s="1">
        <v>43406</v>
      </c>
      <c r="C2843">
        <v>1</v>
      </c>
    </row>
    <row r="2844" spans="1:3" x14ac:dyDescent="0.2">
      <c r="A2844" t="s">
        <v>6149</v>
      </c>
      <c r="B2844" s="1">
        <v>43407</v>
      </c>
      <c r="C2844">
        <v>1</v>
      </c>
    </row>
    <row r="2845" spans="1:3" x14ac:dyDescent="0.2">
      <c r="A2845" t="s">
        <v>6149</v>
      </c>
      <c r="B2845" s="1">
        <v>43408</v>
      </c>
      <c r="C2845">
        <v>1</v>
      </c>
    </row>
    <row r="2846" spans="1:3" x14ac:dyDescent="0.2">
      <c r="A2846" t="s">
        <v>6149</v>
      </c>
      <c r="B2846" s="1">
        <v>43409</v>
      </c>
      <c r="C2846">
        <v>1</v>
      </c>
    </row>
    <row r="2847" spans="1:3" x14ac:dyDescent="0.2">
      <c r="A2847" t="s">
        <v>6149</v>
      </c>
      <c r="B2847" s="1">
        <v>43410</v>
      </c>
      <c r="C2847">
        <v>1</v>
      </c>
    </row>
    <row r="2848" spans="1:3" x14ac:dyDescent="0.2">
      <c r="A2848" t="s">
        <v>6149</v>
      </c>
      <c r="B2848" s="1">
        <v>43411</v>
      </c>
      <c r="C2848">
        <v>1</v>
      </c>
    </row>
    <row r="2849" spans="1:3" x14ac:dyDescent="0.2">
      <c r="A2849" t="s">
        <v>6149</v>
      </c>
      <c r="B2849" s="1">
        <v>43412</v>
      </c>
      <c r="C2849">
        <v>1</v>
      </c>
    </row>
    <row r="2850" spans="1:3" x14ac:dyDescent="0.2">
      <c r="A2850" t="s">
        <v>6149</v>
      </c>
      <c r="B2850" s="1">
        <v>43413</v>
      </c>
      <c r="C2850">
        <v>1</v>
      </c>
    </row>
    <row r="2851" spans="1:3" x14ac:dyDescent="0.2">
      <c r="A2851" t="s">
        <v>6149</v>
      </c>
      <c r="B2851" s="1">
        <v>43414</v>
      </c>
      <c r="C2851">
        <v>1</v>
      </c>
    </row>
    <row r="2852" spans="1:3" x14ac:dyDescent="0.2">
      <c r="A2852" t="s">
        <v>6149</v>
      </c>
      <c r="B2852" s="1">
        <v>43415</v>
      </c>
      <c r="C2852">
        <v>1</v>
      </c>
    </row>
    <row r="2853" spans="1:3" x14ac:dyDescent="0.2">
      <c r="A2853" t="s">
        <v>6149</v>
      </c>
      <c r="B2853" s="1">
        <v>43416</v>
      </c>
      <c r="C2853">
        <v>1</v>
      </c>
    </row>
    <row r="2854" spans="1:3" x14ac:dyDescent="0.2">
      <c r="A2854" t="s">
        <v>6149</v>
      </c>
      <c r="B2854" s="1">
        <v>43417</v>
      </c>
      <c r="C2854">
        <v>1</v>
      </c>
    </row>
    <row r="2855" spans="1:3" x14ac:dyDescent="0.2">
      <c r="A2855" t="s">
        <v>6149</v>
      </c>
      <c r="B2855" s="1">
        <v>43418</v>
      </c>
      <c r="C2855">
        <v>1</v>
      </c>
    </row>
    <row r="2856" spans="1:3" x14ac:dyDescent="0.2">
      <c r="A2856" t="s">
        <v>6149</v>
      </c>
      <c r="B2856" s="1">
        <v>43419</v>
      </c>
      <c r="C2856">
        <v>1</v>
      </c>
    </row>
    <row r="2857" spans="1:3" x14ac:dyDescent="0.2">
      <c r="A2857" t="s">
        <v>6149</v>
      </c>
      <c r="B2857" s="1">
        <v>43420</v>
      </c>
      <c r="C2857">
        <v>1</v>
      </c>
    </row>
    <row r="2858" spans="1:3" x14ac:dyDescent="0.2">
      <c r="A2858" t="s">
        <v>6149</v>
      </c>
      <c r="B2858" s="1">
        <v>43421</v>
      </c>
      <c r="C2858">
        <v>1</v>
      </c>
    </row>
    <row r="2859" spans="1:3" x14ac:dyDescent="0.2">
      <c r="A2859" t="s">
        <v>6149</v>
      </c>
      <c r="B2859" s="1">
        <v>43422</v>
      </c>
      <c r="C2859">
        <v>1</v>
      </c>
    </row>
    <row r="2860" spans="1:3" x14ac:dyDescent="0.2">
      <c r="A2860" t="s">
        <v>6149</v>
      </c>
      <c r="B2860" s="1">
        <v>43423</v>
      </c>
      <c r="C2860">
        <v>1</v>
      </c>
    </row>
    <row r="2861" spans="1:3" x14ac:dyDescent="0.2">
      <c r="A2861" t="s">
        <v>6149</v>
      </c>
      <c r="B2861" s="1">
        <v>43424</v>
      </c>
      <c r="C2861">
        <v>1</v>
      </c>
    </row>
    <row r="2862" spans="1:3" x14ac:dyDescent="0.2">
      <c r="A2862" t="s">
        <v>6149</v>
      </c>
      <c r="B2862" s="1">
        <v>43425</v>
      </c>
      <c r="C2862">
        <v>1</v>
      </c>
    </row>
    <row r="2863" spans="1:3" x14ac:dyDescent="0.2">
      <c r="A2863" t="s">
        <v>6149</v>
      </c>
      <c r="B2863" s="1">
        <v>43426</v>
      </c>
      <c r="C2863">
        <v>1</v>
      </c>
    </row>
    <row r="2864" spans="1:3" x14ac:dyDescent="0.2">
      <c r="A2864" t="s">
        <v>6149</v>
      </c>
      <c r="B2864" s="1">
        <v>43427</v>
      </c>
      <c r="C2864">
        <v>1</v>
      </c>
    </row>
    <row r="2865" spans="1:3" x14ac:dyDescent="0.2">
      <c r="A2865" t="s">
        <v>6149</v>
      </c>
      <c r="B2865" s="1">
        <v>43428</v>
      </c>
      <c r="C2865">
        <v>1</v>
      </c>
    </row>
    <row r="2866" spans="1:3" x14ac:dyDescent="0.2">
      <c r="A2866" t="s">
        <v>6149</v>
      </c>
      <c r="B2866" s="1">
        <v>43429</v>
      </c>
      <c r="C2866">
        <v>1</v>
      </c>
    </row>
    <row r="2867" spans="1:3" x14ac:dyDescent="0.2">
      <c r="A2867" t="s">
        <v>6149</v>
      </c>
      <c r="B2867" s="1">
        <v>43430</v>
      </c>
      <c r="C2867">
        <v>1</v>
      </c>
    </row>
    <row r="2868" spans="1:3" x14ac:dyDescent="0.2">
      <c r="A2868" t="s">
        <v>6149</v>
      </c>
      <c r="B2868" s="1">
        <v>43431</v>
      </c>
      <c r="C2868">
        <v>1</v>
      </c>
    </row>
    <row r="2869" spans="1:3" x14ac:dyDescent="0.2">
      <c r="A2869" t="s">
        <v>6149</v>
      </c>
      <c r="B2869" s="1">
        <v>43432</v>
      </c>
      <c r="C2869">
        <v>1</v>
      </c>
    </row>
    <row r="2870" spans="1:3" x14ac:dyDescent="0.2">
      <c r="A2870" t="s">
        <v>6149</v>
      </c>
      <c r="B2870" s="1">
        <v>43433</v>
      </c>
      <c r="C2870">
        <v>1</v>
      </c>
    </row>
    <row r="2871" spans="1:3" x14ac:dyDescent="0.2">
      <c r="A2871" t="s">
        <v>6149</v>
      </c>
      <c r="B2871" s="1">
        <v>43434</v>
      </c>
      <c r="C2871">
        <v>1</v>
      </c>
    </row>
    <row r="2872" spans="1:3" x14ac:dyDescent="0.2">
      <c r="A2872" t="s">
        <v>6149</v>
      </c>
      <c r="B2872" s="1">
        <v>43435</v>
      </c>
      <c r="C2872">
        <v>1</v>
      </c>
    </row>
    <row r="2873" spans="1:3" x14ac:dyDescent="0.2">
      <c r="A2873" t="s">
        <v>6149</v>
      </c>
      <c r="B2873" s="1">
        <v>43436</v>
      </c>
      <c r="C2873">
        <v>1</v>
      </c>
    </row>
    <row r="2874" spans="1:3" x14ac:dyDescent="0.2">
      <c r="A2874" t="s">
        <v>6149</v>
      </c>
      <c r="B2874" s="1">
        <v>43437</v>
      </c>
      <c r="C2874">
        <v>1</v>
      </c>
    </row>
    <row r="2875" spans="1:3" x14ac:dyDescent="0.2">
      <c r="A2875" t="s">
        <v>6149</v>
      </c>
      <c r="B2875" s="1">
        <v>43438</v>
      </c>
      <c r="C2875">
        <v>1</v>
      </c>
    </row>
    <row r="2876" spans="1:3" x14ac:dyDescent="0.2">
      <c r="A2876" t="s">
        <v>6149</v>
      </c>
      <c r="B2876" s="1">
        <v>43439</v>
      </c>
      <c r="C2876">
        <v>1</v>
      </c>
    </row>
    <row r="2877" spans="1:3" x14ac:dyDescent="0.2">
      <c r="A2877" t="s">
        <v>6149</v>
      </c>
      <c r="B2877" s="1">
        <v>43440</v>
      </c>
      <c r="C2877">
        <v>1</v>
      </c>
    </row>
    <row r="2878" spans="1:3" x14ac:dyDescent="0.2">
      <c r="A2878" t="s">
        <v>6149</v>
      </c>
      <c r="B2878" s="1">
        <v>43441</v>
      </c>
      <c r="C2878">
        <v>1</v>
      </c>
    </row>
    <row r="2879" spans="1:3" x14ac:dyDescent="0.2">
      <c r="A2879" t="s">
        <v>6149</v>
      </c>
      <c r="B2879" s="1">
        <v>43442</v>
      </c>
      <c r="C2879">
        <v>1</v>
      </c>
    </row>
    <row r="2880" spans="1:3" x14ac:dyDescent="0.2">
      <c r="A2880" t="s">
        <v>6149</v>
      </c>
      <c r="B2880" s="1">
        <v>43443</v>
      </c>
      <c r="C2880">
        <v>1</v>
      </c>
    </row>
    <row r="2881" spans="1:3" x14ac:dyDescent="0.2">
      <c r="A2881" t="s">
        <v>6149</v>
      </c>
      <c r="B2881" s="1">
        <v>43444</v>
      </c>
      <c r="C2881">
        <v>1</v>
      </c>
    </row>
    <row r="2882" spans="1:3" x14ac:dyDescent="0.2">
      <c r="A2882" t="s">
        <v>6149</v>
      </c>
      <c r="B2882" s="1">
        <v>43445</v>
      </c>
      <c r="C2882">
        <v>1</v>
      </c>
    </row>
    <row r="2883" spans="1:3" x14ac:dyDescent="0.2">
      <c r="A2883" t="s">
        <v>6149</v>
      </c>
      <c r="B2883" s="1">
        <v>43446</v>
      </c>
      <c r="C2883">
        <v>1</v>
      </c>
    </row>
    <row r="2884" spans="1:3" x14ac:dyDescent="0.2">
      <c r="A2884" t="s">
        <v>6149</v>
      </c>
      <c r="B2884" s="1">
        <v>43447</v>
      </c>
      <c r="C2884">
        <v>1</v>
      </c>
    </row>
    <row r="2885" spans="1:3" x14ac:dyDescent="0.2">
      <c r="A2885" t="s">
        <v>6149</v>
      </c>
      <c r="B2885" s="1">
        <v>43448</v>
      </c>
      <c r="C2885">
        <v>1</v>
      </c>
    </row>
    <row r="2886" spans="1:3" x14ac:dyDescent="0.2">
      <c r="A2886" t="s">
        <v>6149</v>
      </c>
      <c r="B2886" s="1">
        <v>43449</v>
      </c>
      <c r="C2886">
        <v>1</v>
      </c>
    </row>
    <row r="2887" spans="1:3" x14ac:dyDescent="0.2">
      <c r="A2887" t="s">
        <v>6149</v>
      </c>
      <c r="B2887" s="1">
        <v>43450</v>
      </c>
      <c r="C2887">
        <v>1</v>
      </c>
    </row>
    <row r="2888" spans="1:3" x14ac:dyDescent="0.2">
      <c r="A2888" t="s">
        <v>6149</v>
      </c>
      <c r="B2888" s="1">
        <v>43451</v>
      </c>
      <c r="C2888">
        <v>1</v>
      </c>
    </row>
    <row r="2889" spans="1:3" x14ac:dyDescent="0.2">
      <c r="A2889" t="s">
        <v>6149</v>
      </c>
      <c r="B2889" s="1">
        <v>43452</v>
      </c>
      <c r="C2889">
        <v>1</v>
      </c>
    </row>
    <row r="2890" spans="1:3" x14ac:dyDescent="0.2">
      <c r="A2890" t="s">
        <v>6149</v>
      </c>
      <c r="B2890" s="1">
        <v>43453</v>
      </c>
      <c r="C2890">
        <v>1</v>
      </c>
    </row>
    <row r="2891" spans="1:3" x14ac:dyDescent="0.2">
      <c r="A2891" t="s">
        <v>6149</v>
      </c>
      <c r="B2891" s="1">
        <v>43454</v>
      </c>
      <c r="C2891">
        <v>1</v>
      </c>
    </row>
    <row r="2892" spans="1:3" x14ac:dyDescent="0.2">
      <c r="A2892" t="s">
        <v>6149</v>
      </c>
      <c r="B2892" s="1">
        <v>43455</v>
      </c>
      <c r="C2892">
        <v>1</v>
      </c>
    </row>
    <row r="2893" spans="1:3" x14ac:dyDescent="0.2">
      <c r="A2893" t="s">
        <v>6149</v>
      </c>
      <c r="B2893" s="1">
        <v>43456</v>
      </c>
      <c r="C2893">
        <v>1</v>
      </c>
    </row>
    <row r="2894" spans="1:3" x14ac:dyDescent="0.2">
      <c r="A2894" t="s">
        <v>6149</v>
      </c>
      <c r="B2894" s="1">
        <v>43457</v>
      </c>
      <c r="C2894">
        <v>1</v>
      </c>
    </row>
    <row r="2895" spans="1:3" x14ac:dyDescent="0.2">
      <c r="A2895" t="s">
        <v>6149</v>
      </c>
      <c r="B2895" s="1">
        <v>43458</v>
      </c>
      <c r="C2895">
        <v>1</v>
      </c>
    </row>
    <row r="2896" spans="1:3" x14ac:dyDescent="0.2">
      <c r="A2896" t="s">
        <v>6149</v>
      </c>
      <c r="B2896" s="1">
        <v>43459</v>
      </c>
      <c r="C2896">
        <v>1</v>
      </c>
    </row>
    <row r="2897" spans="1:3" x14ac:dyDescent="0.2">
      <c r="A2897" t="s">
        <v>6149</v>
      </c>
      <c r="B2897" s="1">
        <v>43460</v>
      </c>
      <c r="C2897">
        <v>1</v>
      </c>
    </row>
    <row r="2898" spans="1:3" x14ac:dyDescent="0.2">
      <c r="A2898" t="s">
        <v>6149</v>
      </c>
      <c r="B2898" s="1">
        <v>43461</v>
      </c>
      <c r="C2898">
        <v>1</v>
      </c>
    </row>
    <row r="2899" spans="1:3" x14ac:dyDescent="0.2">
      <c r="A2899" t="s">
        <v>6149</v>
      </c>
      <c r="B2899" s="1">
        <v>43462</v>
      </c>
      <c r="C2899">
        <v>1</v>
      </c>
    </row>
    <row r="2900" spans="1:3" x14ac:dyDescent="0.2">
      <c r="A2900" t="s">
        <v>6149</v>
      </c>
      <c r="B2900" s="1">
        <v>43463</v>
      </c>
      <c r="C2900">
        <v>1</v>
      </c>
    </row>
    <row r="2901" spans="1:3" x14ac:dyDescent="0.2">
      <c r="A2901" t="s">
        <v>6149</v>
      </c>
      <c r="B2901" s="1">
        <v>43464</v>
      </c>
      <c r="C2901">
        <v>1</v>
      </c>
    </row>
    <row r="2902" spans="1:3" x14ac:dyDescent="0.2">
      <c r="A2902" t="s">
        <v>6149</v>
      </c>
      <c r="B2902" s="1">
        <v>43465</v>
      </c>
      <c r="C2902">
        <v>1</v>
      </c>
    </row>
    <row r="2903" spans="1:3" x14ac:dyDescent="0.2">
      <c r="A2903" t="s">
        <v>6149</v>
      </c>
      <c r="B2903" s="1">
        <v>43466</v>
      </c>
      <c r="C2903">
        <v>1</v>
      </c>
    </row>
    <row r="2904" spans="1:3" x14ac:dyDescent="0.2">
      <c r="A2904" t="s">
        <v>6149</v>
      </c>
      <c r="B2904" s="1">
        <v>43467</v>
      </c>
      <c r="C2904">
        <v>1</v>
      </c>
    </row>
    <row r="2905" spans="1:3" x14ac:dyDescent="0.2">
      <c r="A2905" t="s">
        <v>6149</v>
      </c>
      <c r="B2905" s="1">
        <v>43468</v>
      </c>
      <c r="C2905">
        <v>1</v>
      </c>
    </row>
    <row r="2906" spans="1:3" x14ac:dyDescent="0.2">
      <c r="A2906" t="s">
        <v>6149</v>
      </c>
      <c r="B2906" s="1">
        <v>43469</v>
      </c>
      <c r="C2906">
        <v>1</v>
      </c>
    </row>
    <row r="2907" spans="1:3" x14ac:dyDescent="0.2">
      <c r="A2907" t="s">
        <v>6149</v>
      </c>
      <c r="B2907" s="1">
        <v>43470</v>
      </c>
      <c r="C2907">
        <v>1</v>
      </c>
    </row>
    <row r="2908" spans="1:3" x14ac:dyDescent="0.2">
      <c r="A2908" t="s">
        <v>6149</v>
      </c>
      <c r="B2908" s="1">
        <v>43471</v>
      </c>
      <c r="C2908">
        <v>1</v>
      </c>
    </row>
    <row r="2909" spans="1:3" x14ac:dyDescent="0.2">
      <c r="A2909" t="s">
        <v>6149</v>
      </c>
      <c r="B2909" s="1">
        <v>43472</v>
      </c>
      <c r="C2909">
        <v>1</v>
      </c>
    </row>
    <row r="2910" spans="1:3" x14ac:dyDescent="0.2">
      <c r="A2910" t="s">
        <v>6149</v>
      </c>
      <c r="B2910" s="1">
        <v>43473</v>
      </c>
      <c r="C2910">
        <v>1</v>
      </c>
    </row>
    <row r="2911" spans="1:3" x14ac:dyDescent="0.2">
      <c r="A2911" t="s">
        <v>6149</v>
      </c>
      <c r="B2911" s="1">
        <v>43474</v>
      </c>
      <c r="C2911">
        <v>1</v>
      </c>
    </row>
    <row r="2912" spans="1:3" x14ac:dyDescent="0.2">
      <c r="A2912" t="s">
        <v>6149</v>
      </c>
      <c r="B2912" s="1">
        <v>43475</v>
      </c>
      <c r="C2912">
        <v>1</v>
      </c>
    </row>
    <row r="2913" spans="1:3" x14ac:dyDescent="0.2">
      <c r="A2913" t="s">
        <v>6149</v>
      </c>
      <c r="B2913" s="1">
        <v>43476</v>
      </c>
      <c r="C2913">
        <v>1</v>
      </c>
    </row>
    <row r="2914" spans="1:3" x14ac:dyDescent="0.2">
      <c r="A2914" t="s">
        <v>6149</v>
      </c>
      <c r="B2914" s="1">
        <v>43477</v>
      </c>
      <c r="C2914">
        <v>1</v>
      </c>
    </row>
    <row r="2915" spans="1:3" x14ac:dyDescent="0.2">
      <c r="A2915" t="s">
        <v>6149</v>
      </c>
      <c r="B2915" s="1">
        <v>43478</v>
      </c>
      <c r="C2915">
        <v>1</v>
      </c>
    </row>
    <row r="2916" spans="1:3" x14ac:dyDescent="0.2">
      <c r="A2916" t="s">
        <v>6149</v>
      </c>
      <c r="B2916" s="1">
        <v>43479</v>
      </c>
      <c r="C2916">
        <v>1</v>
      </c>
    </row>
    <row r="2917" spans="1:3" x14ac:dyDescent="0.2">
      <c r="A2917" t="s">
        <v>6149</v>
      </c>
      <c r="B2917" s="1">
        <v>43480</v>
      </c>
      <c r="C2917">
        <v>1</v>
      </c>
    </row>
    <row r="2918" spans="1:3" x14ac:dyDescent="0.2">
      <c r="A2918" t="s">
        <v>6149</v>
      </c>
      <c r="B2918" s="1">
        <v>43481</v>
      </c>
      <c r="C2918">
        <v>1</v>
      </c>
    </row>
    <row r="2919" spans="1:3" x14ac:dyDescent="0.2">
      <c r="A2919" t="s">
        <v>6149</v>
      </c>
      <c r="B2919" s="1">
        <v>43482</v>
      </c>
      <c r="C2919">
        <v>1</v>
      </c>
    </row>
    <row r="2920" spans="1:3" x14ac:dyDescent="0.2">
      <c r="A2920" t="s">
        <v>6149</v>
      </c>
      <c r="B2920" s="1">
        <v>43483</v>
      </c>
      <c r="C2920">
        <v>1</v>
      </c>
    </row>
    <row r="2921" spans="1:3" x14ac:dyDescent="0.2">
      <c r="A2921" t="s">
        <v>6149</v>
      </c>
      <c r="B2921" s="1">
        <v>43484</v>
      </c>
      <c r="C2921">
        <v>1</v>
      </c>
    </row>
    <row r="2922" spans="1:3" x14ac:dyDescent="0.2">
      <c r="A2922" t="s">
        <v>6149</v>
      </c>
      <c r="B2922" s="1">
        <v>43485</v>
      </c>
      <c r="C2922">
        <v>1</v>
      </c>
    </row>
    <row r="2923" spans="1:3" x14ac:dyDescent="0.2">
      <c r="A2923" t="s">
        <v>6149</v>
      </c>
      <c r="B2923" s="1">
        <v>43486</v>
      </c>
      <c r="C2923">
        <v>1</v>
      </c>
    </row>
    <row r="2924" spans="1:3" x14ac:dyDescent="0.2">
      <c r="A2924" t="s">
        <v>6149</v>
      </c>
      <c r="B2924" s="1">
        <v>43487</v>
      </c>
      <c r="C2924">
        <v>1</v>
      </c>
    </row>
    <row r="2925" spans="1:3" x14ac:dyDescent="0.2">
      <c r="A2925" t="s">
        <v>6149</v>
      </c>
      <c r="B2925" s="1">
        <v>43488</v>
      </c>
      <c r="C2925">
        <v>1</v>
      </c>
    </row>
    <row r="2926" spans="1:3" x14ac:dyDescent="0.2">
      <c r="A2926" t="s">
        <v>6149</v>
      </c>
      <c r="B2926" s="1">
        <v>43489</v>
      </c>
      <c r="C2926">
        <v>1</v>
      </c>
    </row>
    <row r="2927" spans="1:3" x14ac:dyDescent="0.2">
      <c r="A2927" t="s">
        <v>6149</v>
      </c>
      <c r="B2927" s="1">
        <v>43490</v>
      </c>
      <c r="C2927">
        <v>1</v>
      </c>
    </row>
    <row r="2928" spans="1:3" x14ac:dyDescent="0.2">
      <c r="A2928" t="s">
        <v>6149</v>
      </c>
      <c r="B2928" s="1">
        <v>43491</v>
      </c>
      <c r="C2928">
        <v>1</v>
      </c>
    </row>
    <row r="2929" spans="1:3" x14ac:dyDescent="0.2">
      <c r="A2929" t="s">
        <v>6149</v>
      </c>
      <c r="B2929" s="1">
        <v>43492</v>
      </c>
      <c r="C2929">
        <v>1</v>
      </c>
    </row>
    <row r="2930" spans="1:3" x14ac:dyDescent="0.2">
      <c r="A2930" t="s">
        <v>6149</v>
      </c>
      <c r="B2930" s="1">
        <v>43493</v>
      </c>
      <c r="C2930">
        <v>1</v>
      </c>
    </row>
    <row r="2931" spans="1:3" x14ac:dyDescent="0.2">
      <c r="A2931" t="s">
        <v>6149</v>
      </c>
      <c r="B2931" s="1">
        <v>43494</v>
      </c>
      <c r="C2931">
        <v>1</v>
      </c>
    </row>
    <row r="2932" spans="1:3" x14ac:dyDescent="0.2">
      <c r="A2932" t="s">
        <v>6149</v>
      </c>
      <c r="B2932" s="1">
        <v>43495</v>
      </c>
      <c r="C2932">
        <v>1</v>
      </c>
    </row>
    <row r="2933" spans="1:3" x14ac:dyDescent="0.2">
      <c r="A2933" t="s">
        <v>6149</v>
      </c>
      <c r="B2933" s="1">
        <v>43496</v>
      </c>
      <c r="C2933">
        <v>1</v>
      </c>
    </row>
    <row r="2934" spans="1:3" x14ac:dyDescent="0.2">
      <c r="A2934" t="s">
        <v>6149</v>
      </c>
      <c r="B2934" s="1">
        <v>43497</v>
      </c>
      <c r="C2934">
        <v>1</v>
      </c>
    </row>
    <row r="2935" spans="1:3" x14ac:dyDescent="0.2">
      <c r="A2935" t="s">
        <v>6149</v>
      </c>
      <c r="B2935" s="1">
        <v>43498</v>
      </c>
      <c r="C2935">
        <v>1</v>
      </c>
    </row>
    <row r="2936" spans="1:3" x14ac:dyDescent="0.2">
      <c r="A2936" t="s">
        <v>6149</v>
      </c>
      <c r="B2936" s="1">
        <v>43499</v>
      </c>
      <c r="C2936">
        <v>1</v>
      </c>
    </row>
    <row r="2937" spans="1:3" x14ac:dyDescent="0.2">
      <c r="A2937" t="s">
        <v>6149</v>
      </c>
      <c r="B2937" s="1">
        <v>43500</v>
      </c>
      <c r="C2937">
        <v>1</v>
      </c>
    </row>
    <row r="2938" spans="1:3" x14ac:dyDescent="0.2">
      <c r="A2938" t="s">
        <v>6149</v>
      </c>
      <c r="B2938" s="1">
        <v>43501</v>
      </c>
      <c r="C2938">
        <v>1</v>
      </c>
    </row>
    <row r="2939" spans="1:3" x14ac:dyDescent="0.2">
      <c r="A2939" t="s">
        <v>6149</v>
      </c>
      <c r="B2939" s="1">
        <v>43502</v>
      </c>
      <c r="C2939">
        <v>1</v>
      </c>
    </row>
    <row r="2940" spans="1:3" x14ac:dyDescent="0.2">
      <c r="A2940" t="s">
        <v>6149</v>
      </c>
      <c r="B2940" s="1">
        <v>43503</v>
      </c>
      <c r="C2940">
        <v>1</v>
      </c>
    </row>
    <row r="2941" spans="1:3" x14ac:dyDescent="0.2">
      <c r="A2941" t="s">
        <v>6149</v>
      </c>
      <c r="B2941" s="1">
        <v>43504</v>
      </c>
      <c r="C2941">
        <v>1</v>
      </c>
    </row>
    <row r="2942" spans="1:3" x14ac:dyDescent="0.2">
      <c r="A2942" t="s">
        <v>6149</v>
      </c>
      <c r="B2942" s="1">
        <v>43505</v>
      </c>
      <c r="C2942">
        <v>1</v>
      </c>
    </row>
    <row r="2943" spans="1:3" x14ac:dyDescent="0.2">
      <c r="A2943" t="s">
        <v>6149</v>
      </c>
      <c r="B2943" s="1">
        <v>43506</v>
      </c>
      <c r="C2943">
        <v>1</v>
      </c>
    </row>
    <row r="2944" spans="1:3" x14ac:dyDescent="0.2">
      <c r="A2944" t="s">
        <v>6149</v>
      </c>
      <c r="B2944" s="1">
        <v>43507</v>
      </c>
      <c r="C2944">
        <v>1</v>
      </c>
    </row>
    <row r="2945" spans="1:3" x14ac:dyDescent="0.2">
      <c r="A2945" t="s">
        <v>6149</v>
      </c>
      <c r="B2945" s="1">
        <v>43508</v>
      </c>
      <c r="C2945">
        <v>1</v>
      </c>
    </row>
    <row r="2946" spans="1:3" x14ac:dyDescent="0.2">
      <c r="A2946" t="s">
        <v>6149</v>
      </c>
      <c r="B2946" s="1">
        <v>43509</v>
      </c>
      <c r="C2946">
        <v>1</v>
      </c>
    </row>
    <row r="2947" spans="1:3" x14ac:dyDescent="0.2">
      <c r="A2947" t="s">
        <v>6149</v>
      </c>
      <c r="B2947" s="1">
        <v>43510</v>
      </c>
      <c r="C2947">
        <v>1</v>
      </c>
    </row>
    <row r="2948" spans="1:3" x14ac:dyDescent="0.2">
      <c r="A2948" t="s">
        <v>6149</v>
      </c>
      <c r="B2948" s="1">
        <v>43511</v>
      </c>
      <c r="C2948">
        <v>1</v>
      </c>
    </row>
    <row r="2949" spans="1:3" x14ac:dyDescent="0.2">
      <c r="A2949" t="s">
        <v>6149</v>
      </c>
      <c r="B2949" s="1">
        <v>43512</v>
      </c>
      <c r="C2949">
        <v>1</v>
      </c>
    </row>
    <row r="2950" spans="1:3" x14ac:dyDescent="0.2">
      <c r="A2950" t="s">
        <v>6149</v>
      </c>
      <c r="B2950" s="1">
        <v>43513</v>
      </c>
      <c r="C2950">
        <v>1</v>
      </c>
    </row>
    <row r="2951" spans="1:3" x14ac:dyDescent="0.2">
      <c r="A2951" t="s">
        <v>6149</v>
      </c>
      <c r="B2951" s="1">
        <v>43514</v>
      </c>
      <c r="C2951">
        <v>1</v>
      </c>
    </row>
    <row r="2952" spans="1:3" x14ac:dyDescent="0.2">
      <c r="A2952" t="s">
        <v>6149</v>
      </c>
      <c r="B2952" s="1">
        <v>43515</v>
      </c>
      <c r="C2952">
        <v>1</v>
      </c>
    </row>
    <row r="2953" spans="1:3" x14ac:dyDescent="0.2">
      <c r="A2953" t="s">
        <v>6149</v>
      </c>
      <c r="B2953" s="1">
        <v>43516</v>
      </c>
      <c r="C2953">
        <v>1</v>
      </c>
    </row>
    <row r="2954" spans="1:3" x14ac:dyDescent="0.2">
      <c r="A2954" t="s">
        <v>6149</v>
      </c>
      <c r="B2954" s="1">
        <v>43517</v>
      </c>
      <c r="C2954">
        <v>1</v>
      </c>
    </row>
    <row r="2955" spans="1:3" x14ac:dyDescent="0.2">
      <c r="A2955" t="s">
        <v>6149</v>
      </c>
      <c r="B2955" s="1">
        <v>43518</v>
      </c>
      <c r="C2955">
        <v>1</v>
      </c>
    </row>
    <row r="2956" spans="1:3" x14ac:dyDescent="0.2">
      <c r="A2956" t="s">
        <v>6149</v>
      </c>
      <c r="B2956" s="1">
        <v>43519</v>
      </c>
      <c r="C2956">
        <v>1</v>
      </c>
    </row>
    <row r="2957" spans="1:3" x14ac:dyDescent="0.2">
      <c r="A2957" t="s">
        <v>6149</v>
      </c>
      <c r="B2957" s="1">
        <v>43520</v>
      </c>
      <c r="C2957">
        <v>1</v>
      </c>
    </row>
    <row r="2958" spans="1:3" x14ac:dyDescent="0.2">
      <c r="A2958" t="s">
        <v>6149</v>
      </c>
      <c r="B2958" s="1">
        <v>43521</v>
      </c>
      <c r="C2958">
        <v>1</v>
      </c>
    </row>
    <row r="2959" spans="1:3" x14ac:dyDescent="0.2">
      <c r="A2959" t="s">
        <v>6149</v>
      </c>
      <c r="B2959" s="1">
        <v>43522</v>
      </c>
      <c r="C2959">
        <v>1</v>
      </c>
    </row>
    <row r="2960" spans="1:3" x14ac:dyDescent="0.2">
      <c r="A2960" t="s">
        <v>6149</v>
      </c>
      <c r="B2960" s="1">
        <v>43523</v>
      </c>
      <c r="C2960">
        <v>1</v>
      </c>
    </row>
    <row r="2961" spans="1:3" x14ac:dyDescent="0.2">
      <c r="A2961" t="s">
        <v>6149</v>
      </c>
      <c r="B2961" s="1">
        <v>43524</v>
      </c>
      <c r="C2961">
        <v>1</v>
      </c>
    </row>
    <row r="2962" spans="1:3" x14ac:dyDescent="0.2">
      <c r="A2962" t="s">
        <v>6149</v>
      </c>
      <c r="B2962" s="1">
        <v>43525</v>
      </c>
      <c r="C2962">
        <v>1</v>
      </c>
    </row>
    <row r="2963" spans="1:3" x14ac:dyDescent="0.2">
      <c r="A2963" t="s">
        <v>6149</v>
      </c>
      <c r="B2963" s="1">
        <v>43526</v>
      </c>
      <c r="C2963">
        <v>1</v>
      </c>
    </row>
    <row r="2964" spans="1:3" x14ac:dyDescent="0.2">
      <c r="A2964" t="s">
        <v>6149</v>
      </c>
      <c r="B2964" s="1">
        <v>43527</v>
      </c>
      <c r="C2964">
        <v>1</v>
      </c>
    </row>
    <row r="2965" spans="1:3" x14ac:dyDescent="0.2">
      <c r="A2965" t="s">
        <v>6149</v>
      </c>
      <c r="B2965" s="1">
        <v>43528</v>
      </c>
      <c r="C2965">
        <v>1</v>
      </c>
    </row>
    <row r="2966" spans="1:3" x14ac:dyDescent="0.2">
      <c r="A2966" t="s">
        <v>6149</v>
      </c>
      <c r="B2966" s="1">
        <v>43529</v>
      </c>
      <c r="C2966">
        <v>1</v>
      </c>
    </row>
    <row r="2967" spans="1:3" x14ac:dyDescent="0.2">
      <c r="A2967" t="s">
        <v>6149</v>
      </c>
      <c r="B2967" s="1">
        <v>43530</v>
      </c>
      <c r="C2967">
        <v>1</v>
      </c>
    </row>
    <row r="2968" spans="1:3" x14ac:dyDescent="0.2">
      <c r="A2968" t="s">
        <v>6149</v>
      </c>
      <c r="B2968" s="1">
        <v>43531</v>
      </c>
      <c r="C2968">
        <v>1</v>
      </c>
    </row>
    <row r="2969" spans="1:3" x14ac:dyDescent="0.2">
      <c r="A2969" t="s">
        <v>6149</v>
      </c>
      <c r="B2969" s="1">
        <v>43532</v>
      </c>
      <c r="C2969">
        <v>1</v>
      </c>
    </row>
    <row r="2970" spans="1:3" x14ac:dyDescent="0.2">
      <c r="A2970" t="s">
        <v>6149</v>
      </c>
      <c r="B2970" s="1">
        <v>43533</v>
      </c>
      <c r="C2970">
        <v>1</v>
      </c>
    </row>
    <row r="2971" spans="1:3" x14ac:dyDescent="0.2">
      <c r="A2971" t="s">
        <v>6149</v>
      </c>
      <c r="B2971" s="1">
        <v>43534</v>
      </c>
      <c r="C2971">
        <v>1</v>
      </c>
    </row>
    <row r="2972" spans="1:3" x14ac:dyDescent="0.2">
      <c r="A2972" t="s">
        <v>6149</v>
      </c>
      <c r="B2972" s="1">
        <v>43535</v>
      </c>
      <c r="C2972">
        <v>1</v>
      </c>
    </row>
    <row r="2973" spans="1:3" x14ac:dyDescent="0.2">
      <c r="A2973" t="s">
        <v>6149</v>
      </c>
      <c r="B2973" s="1">
        <v>43536</v>
      </c>
      <c r="C2973">
        <v>1</v>
      </c>
    </row>
    <row r="2974" spans="1:3" x14ac:dyDescent="0.2">
      <c r="A2974" t="s">
        <v>6149</v>
      </c>
      <c r="B2974" s="1">
        <v>43537</v>
      </c>
      <c r="C2974">
        <v>1</v>
      </c>
    </row>
    <row r="2975" spans="1:3" x14ac:dyDescent="0.2">
      <c r="A2975" t="s">
        <v>6149</v>
      </c>
      <c r="B2975" s="1">
        <v>43538</v>
      </c>
      <c r="C2975">
        <v>1</v>
      </c>
    </row>
    <row r="2976" spans="1:3" x14ac:dyDescent="0.2">
      <c r="A2976" t="s">
        <v>6149</v>
      </c>
      <c r="B2976" s="1">
        <v>43539</v>
      </c>
      <c r="C2976">
        <v>1</v>
      </c>
    </row>
    <row r="2977" spans="1:3" x14ac:dyDescent="0.2">
      <c r="A2977" t="s">
        <v>6149</v>
      </c>
      <c r="B2977" s="1">
        <v>43540</v>
      </c>
      <c r="C2977">
        <v>1</v>
      </c>
    </row>
    <row r="2978" spans="1:3" x14ac:dyDescent="0.2">
      <c r="A2978" t="s">
        <v>6149</v>
      </c>
      <c r="B2978" s="1">
        <v>43541</v>
      </c>
      <c r="C2978">
        <v>1</v>
      </c>
    </row>
    <row r="2979" spans="1:3" x14ac:dyDescent="0.2">
      <c r="A2979" t="s">
        <v>6149</v>
      </c>
      <c r="B2979" s="1">
        <v>43542</v>
      </c>
      <c r="C2979">
        <v>1</v>
      </c>
    </row>
    <row r="2980" spans="1:3" x14ac:dyDescent="0.2">
      <c r="A2980" t="s">
        <v>6149</v>
      </c>
      <c r="B2980" s="1">
        <v>43543</v>
      </c>
      <c r="C2980">
        <v>1</v>
      </c>
    </row>
    <row r="2981" spans="1:3" x14ac:dyDescent="0.2">
      <c r="A2981" t="s">
        <v>6149</v>
      </c>
      <c r="B2981" s="1">
        <v>43544</v>
      </c>
      <c r="C2981">
        <v>1</v>
      </c>
    </row>
    <row r="2982" spans="1:3" x14ac:dyDescent="0.2">
      <c r="A2982" t="s">
        <v>6149</v>
      </c>
      <c r="B2982" s="1">
        <v>43545</v>
      </c>
      <c r="C2982">
        <v>1</v>
      </c>
    </row>
    <row r="2983" spans="1:3" x14ac:dyDescent="0.2">
      <c r="A2983" t="s">
        <v>6149</v>
      </c>
      <c r="B2983" s="1">
        <v>43546</v>
      </c>
      <c r="C2983">
        <v>1</v>
      </c>
    </row>
    <row r="2984" spans="1:3" x14ac:dyDescent="0.2">
      <c r="A2984" t="s">
        <v>6149</v>
      </c>
      <c r="B2984" s="1">
        <v>43547</v>
      </c>
      <c r="C2984">
        <v>1</v>
      </c>
    </row>
    <row r="2985" spans="1:3" x14ac:dyDescent="0.2">
      <c r="A2985" t="s">
        <v>6149</v>
      </c>
      <c r="B2985" s="1">
        <v>43548</v>
      </c>
      <c r="C2985">
        <v>1</v>
      </c>
    </row>
    <row r="2986" spans="1:3" x14ac:dyDescent="0.2">
      <c r="A2986" t="s">
        <v>6149</v>
      </c>
      <c r="B2986" s="1">
        <v>43549</v>
      </c>
      <c r="C2986">
        <v>1</v>
      </c>
    </row>
    <row r="2987" spans="1:3" x14ac:dyDescent="0.2">
      <c r="A2987" t="s">
        <v>6149</v>
      </c>
      <c r="B2987" s="1">
        <v>43550</v>
      </c>
      <c r="C2987">
        <v>1</v>
      </c>
    </row>
    <row r="2988" spans="1:3" x14ac:dyDescent="0.2">
      <c r="A2988" t="s">
        <v>6149</v>
      </c>
      <c r="B2988" s="1">
        <v>43933</v>
      </c>
      <c r="C2988">
        <v>1</v>
      </c>
    </row>
    <row r="2989" spans="1:3" x14ac:dyDescent="0.2">
      <c r="A2989" t="s">
        <v>6149</v>
      </c>
      <c r="B2989" s="1">
        <v>43934</v>
      </c>
      <c r="C2989">
        <v>1</v>
      </c>
    </row>
    <row r="2990" spans="1:3" x14ac:dyDescent="0.2">
      <c r="A2990" t="s">
        <v>6149</v>
      </c>
      <c r="B2990" s="1">
        <v>43935</v>
      </c>
      <c r="C2990">
        <v>1</v>
      </c>
    </row>
    <row r="2991" spans="1:3" x14ac:dyDescent="0.2">
      <c r="A2991" t="s">
        <v>6149</v>
      </c>
      <c r="B2991" s="1">
        <v>43936</v>
      </c>
      <c r="C2991">
        <v>1</v>
      </c>
    </row>
    <row r="2992" spans="1:3" x14ac:dyDescent="0.2">
      <c r="A2992" t="s">
        <v>6149</v>
      </c>
      <c r="B2992" s="1">
        <v>43937</v>
      </c>
      <c r="C2992">
        <v>1</v>
      </c>
    </row>
    <row r="2993" spans="1:3" x14ac:dyDescent="0.2">
      <c r="A2993" t="s">
        <v>6149</v>
      </c>
      <c r="B2993" s="1">
        <v>43938</v>
      </c>
      <c r="C2993">
        <v>1</v>
      </c>
    </row>
    <row r="2994" spans="1:3" x14ac:dyDescent="0.2">
      <c r="A2994" t="s">
        <v>6149</v>
      </c>
      <c r="B2994" s="1">
        <v>43939</v>
      </c>
      <c r="C2994">
        <v>1</v>
      </c>
    </row>
    <row r="2995" spans="1:3" x14ac:dyDescent="0.2">
      <c r="A2995" t="s">
        <v>6149</v>
      </c>
      <c r="B2995" s="1">
        <v>43940</v>
      </c>
      <c r="C2995">
        <v>1</v>
      </c>
    </row>
    <row r="2996" spans="1:3" x14ac:dyDescent="0.2">
      <c r="A2996" t="s">
        <v>6149</v>
      </c>
      <c r="B2996" s="1">
        <v>43941</v>
      </c>
      <c r="C2996">
        <v>1</v>
      </c>
    </row>
    <row r="2997" spans="1:3" x14ac:dyDescent="0.2">
      <c r="A2997" t="s">
        <v>6149</v>
      </c>
      <c r="B2997" s="1">
        <v>43942</v>
      </c>
      <c r="C2997">
        <v>1</v>
      </c>
    </row>
    <row r="2998" spans="1:3" x14ac:dyDescent="0.2">
      <c r="A2998" t="s">
        <v>6149</v>
      </c>
      <c r="B2998" s="1">
        <v>43943</v>
      </c>
      <c r="C2998">
        <v>1</v>
      </c>
    </row>
    <row r="2999" spans="1:3" x14ac:dyDescent="0.2">
      <c r="A2999" t="s">
        <v>6149</v>
      </c>
      <c r="B2999" s="1">
        <v>43944</v>
      </c>
      <c r="C2999">
        <v>1</v>
      </c>
    </row>
    <row r="3000" spans="1:3" x14ac:dyDescent="0.2">
      <c r="A3000" t="s">
        <v>6149</v>
      </c>
      <c r="B3000" s="1">
        <v>43945</v>
      </c>
      <c r="C3000">
        <v>1</v>
      </c>
    </row>
    <row r="3001" spans="1:3" x14ac:dyDescent="0.2">
      <c r="A3001" t="s">
        <v>6149</v>
      </c>
      <c r="B3001" s="1">
        <v>43946</v>
      </c>
      <c r="C3001">
        <v>1</v>
      </c>
    </row>
    <row r="3002" spans="1:3" x14ac:dyDescent="0.2">
      <c r="A3002" t="s">
        <v>6149</v>
      </c>
      <c r="B3002" s="1">
        <v>43947</v>
      </c>
      <c r="C3002">
        <v>1</v>
      </c>
    </row>
    <row r="3003" spans="1:3" x14ac:dyDescent="0.2">
      <c r="A3003" t="s">
        <v>6149</v>
      </c>
      <c r="B3003" s="1">
        <v>43948</v>
      </c>
      <c r="C3003">
        <v>1</v>
      </c>
    </row>
    <row r="3004" spans="1:3" x14ac:dyDescent="0.2">
      <c r="A3004" t="s">
        <v>6149</v>
      </c>
      <c r="B3004" s="1">
        <v>43949</v>
      </c>
      <c r="C3004">
        <v>1</v>
      </c>
    </row>
    <row r="3005" spans="1:3" x14ac:dyDescent="0.2">
      <c r="A3005" t="s">
        <v>6149</v>
      </c>
      <c r="B3005" s="1">
        <v>43950</v>
      </c>
      <c r="C3005">
        <v>1</v>
      </c>
    </row>
    <row r="3006" spans="1:3" x14ac:dyDescent="0.2">
      <c r="A3006" t="s">
        <v>6149</v>
      </c>
      <c r="B3006" s="1">
        <v>43951</v>
      </c>
      <c r="C3006">
        <v>1</v>
      </c>
    </row>
    <row r="3007" spans="1:3" x14ac:dyDescent="0.2">
      <c r="A3007" t="s">
        <v>6149</v>
      </c>
      <c r="B3007" s="1">
        <v>43952</v>
      </c>
      <c r="C3007">
        <v>1</v>
      </c>
    </row>
    <row r="3008" spans="1:3" x14ac:dyDescent="0.2">
      <c r="A3008" t="s">
        <v>6149</v>
      </c>
      <c r="B3008" s="1">
        <v>43953</v>
      </c>
      <c r="C3008">
        <v>1</v>
      </c>
    </row>
    <row r="3009" spans="1:3" x14ac:dyDescent="0.2">
      <c r="A3009" t="s">
        <v>6149</v>
      </c>
      <c r="B3009" s="1">
        <v>43954</v>
      </c>
      <c r="C3009">
        <v>1</v>
      </c>
    </row>
    <row r="3010" spans="1:3" x14ac:dyDescent="0.2">
      <c r="A3010" t="s">
        <v>6149</v>
      </c>
      <c r="B3010" s="1">
        <v>43955</v>
      </c>
      <c r="C3010">
        <v>1</v>
      </c>
    </row>
    <row r="3011" spans="1:3" x14ac:dyDescent="0.2">
      <c r="A3011" t="s">
        <v>6149</v>
      </c>
      <c r="B3011" s="1">
        <v>43956</v>
      </c>
      <c r="C3011">
        <v>1</v>
      </c>
    </row>
    <row r="3012" spans="1:3" x14ac:dyDescent="0.2">
      <c r="A3012" t="s">
        <v>6149</v>
      </c>
      <c r="B3012" s="1">
        <v>43957</v>
      </c>
      <c r="C3012">
        <v>1</v>
      </c>
    </row>
    <row r="3013" spans="1:3" x14ac:dyDescent="0.2">
      <c r="A3013" t="s">
        <v>6149</v>
      </c>
      <c r="B3013" s="1">
        <v>43958</v>
      </c>
      <c r="C3013">
        <v>1</v>
      </c>
    </row>
    <row r="3014" spans="1:3" x14ac:dyDescent="0.2">
      <c r="A3014" t="s">
        <v>6149</v>
      </c>
      <c r="B3014" s="1">
        <v>43959</v>
      </c>
      <c r="C3014">
        <v>1</v>
      </c>
    </row>
    <row r="3015" spans="1:3" x14ac:dyDescent="0.2">
      <c r="A3015" t="s">
        <v>6149</v>
      </c>
      <c r="B3015" s="1">
        <v>43960</v>
      </c>
      <c r="C3015">
        <v>1</v>
      </c>
    </row>
    <row r="3016" spans="1:3" x14ac:dyDescent="0.2">
      <c r="A3016" t="s">
        <v>6149</v>
      </c>
      <c r="B3016" s="1">
        <v>43961</v>
      </c>
      <c r="C3016">
        <v>1</v>
      </c>
    </row>
    <row r="3017" spans="1:3" x14ac:dyDescent="0.2">
      <c r="A3017" t="s">
        <v>6149</v>
      </c>
      <c r="B3017" s="1">
        <v>43962</v>
      </c>
      <c r="C3017">
        <v>1</v>
      </c>
    </row>
    <row r="3018" spans="1:3" x14ac:dyDescent="0.2">
      <c r="A3018" t="s">
        <v>6149</v>
      </c>
      <c r="B3018" s="1">
        <v>43963</v>
      </c>
      <c r="C3018">
        <v>1</v>
      </c>
    </row>
    <row r="3019" spans="1:3" x14ac:dyDescent="0.2">
      <c r="A3019" t="s">
        <v>6149</v>
      </c>
      <c r="B3019" s="1">
        <v>43964</v>
      </c>
      <c r="C3019">
        <v>1</v>
      </c>
    </row>
    <row r="3020" spans="1:3" x14ac:dyDescent="0.2">
      <c r="A3020" t="s">
        <v>6149</v>
      </c>
      <c r="B3020" s="1">
        <v>43965</v>
      </c>
      <c r="C3020">
        <v>1</v>
      </c>
    </row>
    <row r="3021" spans="1:3" x14ac:dyDescent="0.2">
      <c r="A3021" t="s">
        <v>6149</v>
      </c>
      <c r="B3021" s="1">
        <v>43966</v>
      </c>
      <c r="C3021">
        <v>1</v>
      </c>
    </row>
    <row r="3022" spans="1:3" x14ac:dyDescent="0.2">
      <c r="A3022" t="s">
        <v>6149</v>
      </c>
      <c r="B3022" s="1">
        <v>43967</v>
      </c>
      <c r="C3022">
        <v>1</v>
      </c>
    </row>
    <row r="3023" spans="1:3" x14ac:dyDescent="0.2">
      <c r="A3023" t="s">
        <v>6149</v>
      </c>
      <c r="B3023" s="1">
        <v>43968</v>
      </c>
      <c r="C3023">
        <v>1</v>
      </c>
    </row>
    <row r="3024" spans="1:3" x14ac:dyDescent="0.2">
      <c r="A3024" t="s">
        <v>6149</v>
      </c>
      <c r="B3024" s="1">
        <v>43969</v>
      </c>
      <c r="C3024">
        <v>1</v>
      </c>
    </row>
    <row r="3025" spans="1:3" x14ac:dyDescent="0.2">
      <c r="A3025" t="s">
        <v>6149</v>
      </c>
      <c r="B3025" s="1">
        <v>43970</v>
      </c>
      <c r="C3025">
        <v>1</v>
      </c>
    </row>
    <row r="3026" spans="1:3" x14ac:dyDescent="0.2">
      <c r="A3026" t="s">
        <v>6149</v>
      </c>
      <c r="B3026" s="1">
        <v>43971</v>
      </c>
      <c r="C3026">
        <v>1</v>
      </c>
    </row>
    <row r="3027" spans="1:3" x14ac:dyDescent="0.2">
      <c r="A3027" t="s">
        <v>6149</v>
      </c>
      <c r="B3027" s="1">
        <v>43972</v>
      </c>
      <c r="C3027">
        <v>1</v>
      </c>
    </row>
    <row r="3028" spans="1:3" x14ac:dyDescent="0.2">
      <c r="A3028" t="s">
        <v>6149</v>
      </c>
      <c r="B3028" s="1">
        <v>43973</v>
      </c>
      <c r="C3028">
        <v>1</v>
      </c>
    </row>
    <row r="3029" spans="1:3" x14ac:dyDescent="0.2">
      <c r="A3029" t="s">
        <v>6149</v>
      </c>
      <c r="B3029" s="1">
        <v>43974</v>
      </c>
      <c r="C3029">
        <v>1</v>
      </c>
    </row>
    <row r="3030" spans="1:3" x14ac:dyDescent="0.2">
      <c r="A3030" t="s">
        <v>6149</v>
      </c>
      <c r="B3030" s="1">
        <v>43975</v>
      </c>
      <c r="C3030">
        <v>1</v>
      </c>
    </row>
    <row r="3031" spans="1:3" x14ac:dyDescent="0.2">
      <c r="A3031" t="s">
        <v>6149</v>
      </c>
      <c r="B3031" s="1">
        <v>43976</v>
      </c>
      <c r="C3031">
        <v>1</v>
      </c>
    </row>
    <row r="3032" spans="1:3" x14ac:dyDescent="0.2">
      <c r="A3032" t="s">
        <v>6149</v>
      </c>
      <c r="B3032" s="1">
        <v>43977</v>
      </c>
      <c r="C3032">
        <v>1</v>
      </c>
    </row>
    <row r="3033" spans="1:3" x14ac:dyDescent="0.2">
      <c r="A3033" t="s">
        <v>6149</v>
      </c>
      <c r="B3033" s="1">
        <v>43978</v>
      </c>
      <c r="C3033">
        <v>1</v>
      </c>
    </row>
    <row r="3034" spans="1:3" x14ac:dyDescent="0.2">
      <c r="A3034" t="s">
        <v>6149</v>
      </c>
      <c r="B3034" s="1">
        <v>43979</v>
      </c>
      <c r="C3034">
        <v>1</v>
      </c>
    </row>
    <row r="3035" spans="1:3" x14ac:dyDescent="0.2">
      <c r="A3035" t="s">
        <v>6149</v>
      </c>
      <c r="B3035" s="1">
        <v>43980</v>
      </c>
      <c r="C3035">
        <v>1</v>
      </c>
    </row>
    <row r="3036" spans="1:3" x14ac:dyDescent="0.2">
      <c r="A3036" t="s">
        <v>6149</v>
      </c>
      <c r="B3036" s="1">
        <v>43981</v>
      </c>
      <c r="C3036">
        <v>1</v>
      </c>
    </row>
    <row r="3037" spans="1:3" x14ac:dyDescent="0.2">
      <c r="A3037" t="s">
        <v>6149</v>
      </c>
      <c r="B3037" s="1">
        <v>43982</v>
      </c>
      <c r="C3037">
        <v>1</v>
      </c>
    </row>
    <row r="3038" spans="1:3" x14ac:dyDescent="0.2">
      <c r="A3038" t="s">
        <v>6149</v>
      </c>
      <c r="B3038" s="1">
        <v>43983</v>
      </c>
      <c r="C3038">
        <v>1</v>
      </c>
    </row>
    <row r="3039" spans="1:3" x14ac:dyDescent="0.2">
      <c r="A3039" t="s">
        <v>6149</v>
      </c>
      <c r="B3039" s="1">
        <v>43984</v>
      </c>
      <c r="C3039">
        <v>1</v>
      </c>
    </row>
    <row r="3040" spans="1:3" x14ac:dyDescent="0.2">
      <c r="A3040" t="s">
        <v>6149</v>
      </c>
      <c r="B3040" s="1">
        <v>43985</v>
      </c>
      <c r="C3040">
        <v>1</v>
      </c>
    </row>
    <row r="3041" spans="1:3" x14ac:dyDescent="0.2">
      <c r="A3041" t="s">
        <v>6149</v>
      </c>
      <c r="B3041" s="1">
        <v>43986</v>
      </c>
      <c r="C3041">
        <v>1</v>
      </c>
    </row>
    <row r="3042" spans="1:3" x14ac:dyDescent="0.2">
      <c r="A3042" t="s">
        <v>6149</v>
      </c>
      <c r="B3042" s="1">
        <v>43987</v>
      </c>
      <c r="C3042">
        <v>1</v>
      </c>
    </row>
    <row r="3043" spans="1:3" x14ac:dyDescent="0.2">
      <c r="A3043" t="s">
        <v>6149</v>
      </c>
      <c r="B3043" s="1">
        <v>43988</v>
      </c>
      <c r="C3043">
        <v>1</v>
      </c>
    </row>
    <row r="3044" spans="1:3" x14ac:dyDescent="0.2">
      <c r="A3044" t="s">
        <v>6149</v>
      </c>
      <c r="B3044" s="1">
        <v>43989</v>
      </c>
      <c r="C3044">
        <v>1</v>
      </c>
    </row>
    <row r="3045" spans="1:3" x14ac:dyDescent="0.2">
      <c r="A3045" t="s">
        <v>6149</v>
      </c>
      <c r="B3045" s="1">
        <v>43990</v>
      </c>
      <c r="C3045">
        <v>1</v>
      </c>
    </row>
    <row r="3046" spans="1:3" x14ac:dyDescent="0.2">
      <c r="A3046" t="s">
        <v>6149</v>
      </c>
      <c r="B3046" s="1">
        <v>43991</v>
      </c>
      <c r="C3046">
        <v>1</v>
      </c>
    </row>
    <row r="3047" spans="1:3" x14ac:dyDescent="0.2">
      <c r="A3047" t="s">
        <v>6149</v>
      </c>
      <c r="B3047" s="1">
        <v>43992</v>
      </c>
      <c r="C3047">
        <v>1</v>
      </c>
    </row>
    <row r="3048" spans="1:3" x14ac:dyDescent="0.2">
      <c r="A3048" t="s">
        <v>6149</v>
      </c>
      <c r="B3048" s="1">
        <v>43993</v>
      </c>
      <c r="C3048">
        <v>1</v>
      </c>
    </row>
    <row r="3049" spans="1:3" x14ac:dyDescent="0.2">
      <c r="A3049" t="s">
        <v>6149</v>
      </c>
      <c r="B3049" s="1">
        <v>43994</v>
      </c>
      <c r="C3049">
        <v>1</v>
      </c>
    </row>
    <row r="3050" spans="1:3" x14ac:dyDescent="0.2">
      <c r="A3050" t="s">
        <v>6149</v>
      </c>
      <c r="B3050" s="1">
        <v>43995</v>
      </c>
      <c r="C3050">
        <v>1</v>
      </c>
    </row>
    <row r="3051" spans="1:3" x14ac:dyDescent="0.2">
      <c r="A3051" t="s">
        <v>6149</v>
      </c>
      <c r="B3051" s="1">
        <v>43996</v>
      </c>
      <c r="C3051">
        <v>1</v>
      </c>
    </row>
    <row r="3052" spans="1:3" x14ac:dyDescent="0.2">
      <c r="A3052" t="s">
        <v>6149</v>
      </c>
      <c r="B3052" s="1">
        <v>43997</v>
      </c>
      <c r="C3052">
        <v>1</v>
      </c>
    </row>
    <row r="3053" spans="1:3" x14ac:dyDescent="0.2">
      <c r="A3053" t="s">
        <v>6149</v>
      </c>
      <c r="B3053" s="1">
        <v>43998</v>
      </c>
      <c r="C3053">
        <v>1</v>
      </c>
    </row>
    <row r="3054" spans="1:3" x14ac:dyDescent="0.2">
      <c r="A3054" t="s">
        <v>6149</v>
      </c>
      <c r="B3054" s="1">
        <v>43999</v>
      </c>
      <c r="C3054">
        <v>1</v>
      </c>
    </row>
    <row r="3055" spans="1:3" x14ac:dyDescent="0.2">
      <c r="A3055" t="s">
        <v>6149</v>
      </c>
      <c r="B3055" s="1">
        <v>44000</v>
      </c>
      <c r="C3055">
        <v>1</v>
      </c>
    </row>
    <row r="3056" spans="1:3" x14ac:dyDescent="0.2">
      <c r="A3056" t="s">
        <v>6149</v>
      </c>
      <c r="B3056" s="1">
        <v>44001</v>
      </c>
      <c r="C3056">
        <v>1</v>
      </c>
    </row>
    <row r="3057" spans="1:3" x14ac:dyDescent="0.2">
      <c r="A3057" t="s">
        <v>6149</v>
      </c>
      <c r="B3057" s="1">
        <v>44002</v>
      </c>
      <c r="C3057">
        <v>1</v>
      </c>
    </row>
    <row r="3058" spans="1:3" x14ac:dyDescent="0.2">
      <c r="A3058" t="s">
        <v>6149</v>
      </c>
      <c r="B3058" s="1">
        <v>44003</v>
      </c>
      <c r="C3058">
        <v>1</v>
      </c>
    </row>
    <row r="3059" spans="1:3" x14ac:dyDescent="0.2">
      <c r="A3059" t="s">
        <v>6149</v>
      </c>
      <c r="B3059" s="1">
        <v>44004</v>
      </c>
      <c r="C3059">
        <v>1</v>
      </c>
    </row>
    <row r="3060" spans="1:3" x14ac:dyDescent="0.2">
      <c r="A3060" t="s">
        <v>6149</v>
      </c>
      <c r="B3060" s="1">
        <v>44005</v>
      </c>
      <c r="C3060">
        <v>1</v>
      </c>
    </row>
    <row r="3061" spans="1:3" x14ac:dyDescent="0.2">
      <c r="A3061" t="s">
        <v>6149</v>
      </c>
      <c r="B3061" s="1">
        <v>44006</v>
      </c>
      <c r="C3061">
        <v>1</v>
      </c>
    </row>
    <row r="3062" spans="1:3" x14ac:dyDescent="0.2">
      <c r="A3062" t="s">
        <v>6149</v>
      </c>
      <c r="B3062" s="1">
        <v>44007</v>
      </c>
      <c r="C3062">
        <v>1</v>
      </c>
    </row>
    <row r="3063" spans="1:3" x14ac:dyDescent="0.2">
      <c r="A3063" t="s">
        <v>6149</v>
      </c>
      <c r="B3063" s="1">
        <v>44008</v>
      </c>
      <c r="C3063">
        <v>1</v>
      </c>
    </row>
    <row r="3064" spans="1:3" x14ac:dyDescent="0.2">
      <c r="A3064" t="s">
        <v>6149</v>
      </c>
      <c r="B3064" s="1">
        <v>44009</v>
      </c>
      <c r="C3064">
        <v>1</v>
      </c>
    </row>
    <row r="3065" spans="1:3" x14ac:dyDescent="0.2">
      <c r="A3065" t="s">
        <v>6149</v>
      </c>
      <c r="B3065" s="1">
        <v>44010</v>
      </c>
      <c r="C3065">
        <v>1</v>
      </c>
    </row>
    <row r="3066" spans="1:3" x14ac:dyDescent="0.2">
      <c r="A3066" t="s">
        <v>6149</v>
      </c>
      <c r="B3066" s="1">
        <v>44011</v>
      </c>
      <c r="C3066">
        <v>1</v>
      </c>
    </row>
    <row r="3067" spans="1:3" x14ac:dyDescent="0.2">
      <c r="A3067" t="s">
        <v>6149</v>
      </c>
      <c r="B3067" s="1">
        <v>44012</v>
      </c>
      <c r="C3067">
        <v>1</v>
      </c>
    </row>
    <row r="3068" spans="1:3" x14ac:dyDescent="0.2">
      <c r="A3068" t="s">
        <v>6149</v>
      </c>
      <c r="B3068" s="1">
        <v>44013</v>
      </c>
      <c r="C3068">
        <v>1</v>
      </c>
    </row>
    <row r="3069" spans="1:3" x14ac:dyDescent="0.2">
      <c r="A3069" t="s">
        <v>6149</v>
      </c>
      <c r="B3069" s="1">
        <v>44014</v>
      </c>
      <c r="C3069">
        <v>1</v>
      </c>
    </row>
    <row r="3070" spans="1:3" x14ac:dyDescent="0.2">
      <c r="A3070" t="s">
        <v>6149</v>
      </c>
      <c r="B3070" s="1">
        <v>44015</v>
      </c>
      <c r="C3070">
        <v>1</v>
      </c>
    </row>
    <row r="3071" spans="1:3" x14ac:dyDescent="0.2">
      <c r="A3071" t="s">
        <v>6149</v>
      </c>
      <c r="B3071" s="1">
        <v>44016</v>
      </c>
      <c r="C3071">
        <v>1</v>
      </c>
    </row>
    <row r="3072" spans="1:3" x14ac:dyDescent="0.2">
      <c r="A3072" t="s">
        <v>6149</v>
      </c>
      <c r="B3072" s="1">
        <v>44017</v>
      </c>
      <c r="C3072">
        <v>1</v>
      </c>
    </row>
    <row r="3073" spans="1:3" x14ac:dyDescent="0.2">
      <c r="A3073" t="s">
        <v>6149</v>
      </c>
      <c r="B3073" s="1">
        <v>44018</v>
      </c>
      <c r="C3073">
        <v>1</v>
      </c>
    </row>
    <row r="3074" spans="1:3" x14ac:dyDescent="0.2">
      <c r="A3074" t="s">
        <v>6149</v>
      </c>
      <c r="B3074" s="1">
        <v>44019</v>
      </c>
      <c r="C3074">
        <v>1</v>
      </c>
    </row>
    <row r="3075" spans="1:3" x14ac:dyDescent="0.2">
      <c r="A3075" t="s">
        <v>6149</v>
      </c>
      <c r="B3075" s="1">
        <v>44020</v>
      </c>
      <c r="C3075">
        <v>1</v>
      </c>
    </row>
    <row r="3076" spans="1:3" x14ac:dyDescent="0.2">
      <c r="A3076" t="s">
        <v>6149</v>
      </c>
      <c r="B3076" s="1">
        <v>44021</v>
      </c>
      <c r="C3076">
        <v>1</v>
      </c>
    </row>
    <row r="3077" spans="1:3" x14ac:dyDescent="0.2">
      <c r="A3077" t="s">
        <v>6149</v>
      </c>
      <c r="B3077" s="1">
        <v>44022</v>
      </c>
      <c r="C3077">
        <v>1</v>
      </c>
    </row>
    <row r="3078" spans="1:3" x14ac:dyDescent="0.2">
      <c r="A3078" t="s">
        <v>6149</v>
      </c>
      <c r="B3078" s="1">
        <v>44023</v>
      </c>
      <c r="C3078">
        <v>1</v>
      </c>
    </row>
    <row r="3079" spans="1:3" x14ac:dyDescent="0.2">
      <c r="A3079" t="s">
        <v>6149</v>
      </c>
      <c r="B3079" s="1">
        <v>44024</v>
      </c>
      <c r="C3079">
        <v>1</v>
      </c>
    </row>
    <row r="3080" spans="1:3" x14ac:dyDescent="0.2">
      <c r="A3080" t="s">
        <v>6149</v>
      </c>
      <c r="B3080" s="1">
        <v>44025</v>
      </c>
      <c r="C3080">
        <v>1</v>
      </c>
    </row>
    <row r="3081" spans="1:3" x14ac:dyDescent="0.2">
      <c r="A3081" t="s">
        <v>6149</v>
      </c>
      <c r="B3081" s="1">
        <v>44026</v>
      </c>
      <c r="C3081">
        <v>1</v>
      </c>
    </row>
    <row r="3082" spans="1:3" x14ac:dyDescent="0.2">
      <c r="A3082" t="s">
        <v>6149</v>
      </c>
      <c r="B3082" s="1">
        <v>44027</v>
      </c>
      <c r="C3082">
        <v>1</v>
      </c>
    </row>
    <row r="3083" spans="1:3" x14ac:dyDescent="0.2">
      <c r="A3083" t="s">
        <v>6149</v>
      </c>
      <c r="B3083" s="1">
        <v>44028</v>
      </c>
      <c r="C3083">
        <v>1</v>
      </c>
    </row>
    <row r="3084" spans="1:3" x14ac:dyDescent="0.2">
      <c r="A3084" t="s">
        <v>6149</v>
      </c>
      <c r="B3084" s="1">
        <v>44029</v>
      </c>
      <c r="C3084">
        <v>1</v>
      </c>
    </row>
    <row r="3085" spans="1:3" x14ac:dyDescent="0.2">
      <c r="A3085" t="s">
        <v>6149</v>
      </c>
      <c r="B3085" s="1">
        <v>44030</v>
      </c>
      <c r="C3085">
        <v>1</v>
      </c>
    </row>
    <row r="3086" spans="1:3" x14ac:dyDescent="0.2">
      <c r="A3086" t="s">
        <v>6149</v>
      </c>
      <c r="B3086" s="1">
        <v>44031</v>
      </c>
      <c r="C3086">
        <v>1</v>
      </c>
    </row>
    <row r="3087" spans="1:3" x14ac:dyDescent="0.2">
      <c r="A3087" t="s">
        <v>6149</v>
      </c>
      <c r="B3087" s="1">
        <v>44032</v>
      </c>
      <c r="C3087">
        <v>1</v>
      </c>
    </row>
    <row r="3088" spans="1:3" x14ac:dyDescent="0.2">
      <c r="A3088" t="s">
        <v>6149</v>
      </c>
      <c r="B3088" s="1">
        <v>44033</v>
      </c>
      <c r="C3088">
        <v>1</v>
      </c>
    </row>
    <row r="3089" spans="1:3" x14ac:dyDescent="0.2">
      <c r="A3089" t="s">
        <v>6149</v>
      </c>
      <c r="B3089" s="1">
        <v>44034</v>
      </c>
      <c r="C3089">
        <v>1</v>
      </c>
    </row>
    <row r="3090" spans="1:3" x14ac:dyDescent="0.2">
      <c r="A3090" t="s">
        <v>6149</v>
      </c>
      <c r="B3090" s="1">
        <v>44035</v>
      </c>
      <c r="C3090">
        <v>1</v>
      </c>
    </row>
    <row r="3091" spans="1:3" x14ac:dyDescent="0.2">
      <c r="A3091" t="s">
        <v>6149</v>
      </c>
      <c r="B3091" s="1">
        <v>44036</v>
      </c>
      <c r="C3091">
        <v>1</v>
      </c>
    </row>
    <row r="3092" spans="1:3" x14ac:dyDescent="0.2">
      <c r="A3092" t="s">
        <v>6149</v>
      </c>
      <c r="B3092" s="1">
        <v>44037</v>
      </c>
      <c r="C3092">
        <v>1</v>
      </c>
    </row>
    <row r="3093" spans="1:3" x14ac:dyDescent="0.2">
      <c r="A3093" t="s">
        <v>6149</v>
      </c>
      <c r="B3093" s="1">
        <v>44038</v>
      </c>
      <c r="C3093">
        <v>1</v>
      </c>
    </row>
    <row r="3094" spans="1:3" x14ac:dyDescent="0.2">
      <c r="A3094" t="s">
        <v>6149</v>
      </c>
      <c r="B3094" s="1">
        <v>44039</v>
      </c>
      <c r="C3094">
        <v>1</v>
      </c>
    </row>
    <row r="3095" spans="1:3" x14ac:dyDescent="0.2">
      <c r="A3095" t="s">
        <v>6149</v>
      </c>
      <c r="B3095" s="1">
        <v>44040</v>
      </c>
      <c r="C3095">
        <v>1</v>
      </c>
    </row>
    <row r="3096" spans="1:3" x14ac:dyDescent="0.2">
      <c r="A3096" t="s">
        <v>6149</v>
      </c>
      <c r="B3096" s="1">
        <v>44041</v>
      </c>
      <c r="C3096">
        <v>1</v>
      </c>
    </row>
    <row r="3097" spans="1:3" x14ac:dyDescent="0.2">
      <c r="A3097" t="s">
        <v>6149</v>
      </c>
      <c r="B3097" s="1">
        <v>44042</v>
      </c>
      <c r="C3097">
        <v>1</v>
      </c>
    </row>
    <row r="3098" spans="1:3" x14ac:dyDescent="0.2">
      <c r="A3098" t="s">
        <v>6149</v>
      </c>
      <c r="B3098" s="1">
        <v>44043</v>
      </c>
      <c r="C3098">
        <v>1</v>
      </c>
    </row>
    <row r="3099" spans="1:3" x14ac:dyDescent="0.2">
      <c r="A3099" t="s">
        <v>6149</v>
      </c>
      <c r="B3099" s="1">
        <v>44044</v>
      </c>
      <c r="C3099">
        <v>1</v>
      </c>
    </row>
    <row r="3100" spans="1:3" x14ac:dyDescent="0.2">
      <c r="A3100" t="s">
        <v>6149</v>
      </c>
      <c r="B3100" s="1">
        <v>44045</v>
      </c>
      <c r="C3100">
        <v>1</v>
      </c>
    </row>
    <row r="3101" spans="1:3" x14ac:dyDescent="0.2">
      <c r="A3101" t="s">
        <v>6149</v>
      </c>
      <c r="B3101" s="1">
        <v>44046</v>
      </c>
      <c r="C3101">
        <v>1</v>
      </c>
    </row>
    <row r="3102" spans="1:3" x14ac:dyDescent="0.2">
      <c r="A3102" t="s">
        <v>6149</v>
      </c>
      <c r="B3102" s="1">
        <v>44047</v>
      </c>
      <c r="C3102">
        <v>1</v>
      </c>
    </row>
    <row r="3103" spans="1:3" x14ac:dyDescent="0.2">
      <c r="A3103" t="s">
        <v>6149</v>
      </c>
      <c r="B3103" s="1">
        <v>44048</v>
      </c>
      <c r="C3103">
        <v>1</v>
      </c>
    </row>
    <row r="3104" spans="1:3" x14ac:dyDescent="0.2">
      <c r="A3104" t="s">
        <v>6149</v>
      </c>
      <c r="B3104" s="1">
        <v>44049</v>
      </c>
      <c r="C3104">
        <v>1</v>
      </c>
    </row>
    <row r="3105" spans="1:3" x14ac:dyDescent="0.2">
      <c r="A3105" t="s">
        <v>6149</v>
      </c>
      <c r="B3105" s="1">
        <v>44050</v>
      </c>
      <c r="C3105">
        <v>1</v>
      </c>
    </row>
    <row r="3106" spans="1:3" x14ac:dyDescent="0.2">
      <c r="A3106" t="s">
        <v>6149</v>
      </c>
      <c r="B3106" s="1">
        <v>44051</v>
      </c>
      <c r="C3106">
        <v>1</v>
      </c>
    </row>
    <row r="3107" spans="1:3" x14ac:dyDescent="0.2">
      <c r="A3107" t="s">
        <v>6149</v>
      </c>
      <c r="B3107" s="1">
        <v>44052</v>
      </c>
      <c r="C3107">
        <v>1</v>
      </c>
    </row>
    <row r="3108" spans="1:3" x14ac:dyDescent="0.2">
      <c r="A3108" t="s">
        <v>6149</v>
      </c>
      <c r="B3108" s="1">
        <v>44053</v>
      </c>
      <c r="C3108">
        <v>1</v>
      </c>
    </row>
    <row r="3109" spans="1:3" x14ac:dyDescent="0.2">
      <c r="A3109" t="s">
        <v>6149</v>
      </c>
      <c r="B3109" s="1">
        <v>44054</v>
      </c>
      <c r="C3109">
        <v>1</v>
      </c>
    </row>
    <row r="3110" spans="1:3" x14ac:dyDescent="0.2">
      <c r="A3110" t="s">
        <v>6149</v>
      </c>
      <c r="B3110" s="1">
        <v>44055</v>
      </c>
      <c r="C3110">
        <v>1</v>
      </c>
    </row>
    <row r="3111" spans="1:3" x14ac:dyDescent="0.2">
      <c r="A3111" t="s">
        <v>6149</v>
      </c>
      <c r="B3111" s="1">
        <v>44056</v>
      </c>
      <c r="C3111">
        <v>1</v>
      </c>
    </row>
    <row r="3112" spans="1:3" x14ac:dyDescent="0.2">
      <c r="A3112" t="s">
        <v>6149</v>
      </c>
      <c r="B3112" s="1">
        <v>44057</v>
      </c>
      <c r="C3112">
        <v>1</v>
      </c>
    </row>
    <row r="3113" spans="1:3" x14ac:dyDescent="0.2">
      <c r="A3113" t="s">
        <v>6149</v>
      </c>
      <c r="B3113" s="1">
        <v>44058</v>
      </c>
      <c r="C3113">
        <v>1</v>
      </c>
    </row>
    <row r="3114" spans="1:3" x14ac:dyDescent="0.2">
      <c r="A3114" t="s">
        <v>6149</v>
      </c>
      <c r="B3114" s="1">
        <v>44059</v>
      </c>
      <c r="C3114">
        <v>1</v>
      </c>
    </row>
    <row r="3115" spans="1:3" x14ac:dyDescent="0.2">
      <c r="A3115" t="s">
        <v>6149</v>
      </c>
      <c r="B3115" s="1">
        <v>44060</v>
      </c>
      <c r="C3115">
        <v>1</v>
      </c>
    </row>
    <row r="3116" spans="1:3" x14ac:dyDescent="0.2">
      <c r="A3116" t="s">
        <v>6149</v>
      </c>
      <c r="B3116" s="1">
        <v>44061</v>
      </c>
      <c r="C3116">
        <v>1</v>
      </c>
    </row>
    <row r="3117" spans="1:3" x14ac:dyDescent="0.2">
      <c r="A3117" t="s">
        <v>6149</v>
      </c>
      <c r="B3117" s="1">
        <v>44062</v>
      </c>
      <c r="C3117">
        <v>1</v>
      </c>
    </row>
    <row r="3118" spans="1:3" x14ac:dyDescent="0.2">
      <c r="A3118" t="s">
        <v>6149</v>
      </c>
      <c r="B3118" s="1">
        <v>44063</v>
      </c>
      <c r="C3118">
        <v>1</v>
      </c>
    </row>
    <row r="3119" spans="1:3" x14ac:dyDescent="0.2">
      <c r="A3119" t="s">
        <v>6149</v>
      </c>
      <c r="B3119" s="1">
        <v>44064</v>
      </c>
      <c r="C3119">
        <v>1</v>
      </c>
    </row>
    <row r="3120" spans="1:3" x14ac:dyDescent="0.2">
      <c r="A3120" t="s">
        <v>6149</v>
      </c>
      <c r="B3120" s="1">
        <v>44065</v>
      </c>
      <c r="C3120">
        <v>1</v>
      </c>
    </row>
    <row r="3121" spans="1:3" x14ac:dyDescent="0.2">
      <c r="A3121" t="s">
        <v>6149</v>
      </c>
      <c r="B3121" s="1">
        <v>44066</v>
      </c>
      <c r="C3121">
        <v>1</v>
      </c>
    </row>
    <row r="3122" spans="1:3" x14ac:dyDescent="0.2">
      <c r="A3122" t="s">
        <v>6149</v>
      </c>
      <c r="B3122" s="1">
        <v>44067</v>
      </c>
      <c r="C3122">
        <v>1</v>
      </c>
    </row>
    <row r="3123" spans="1:3" x14ac:dyDescent="0.2">
      <c r="A3123" t="s">
        <v>6149</v>
      </c>
      <c r="B3123" s="1">
        <v>44068</v>
      </c>
      <c r="C3123">
        <v>1</v>
      </c>
    </row>
    <row r="3124" spans="1:3" x14ac:dyDescent="0.2">
      <c r="A3124" t="s">
        <v>6149</v>
      </c>
      <c r="B3124" s="1">
        <v>44069</v>
      </c>
      <c r="C3124">
        <v>1</v>
      </c>
    </row>
    <row r="3125" spans="1:3" x14ac:dyDescent="0.2">
      <c r="A3125" t="s">
        <v>6149</v>
      </c>
      <c r="B3125" s="1">
        <v>44070</v>
      </c>
      <c r="C3125">
        <v>1</v>
      </c>
    </row>
    <row r="3126" spans="1:3" x14ac:dyDescent="0.2">
      <c r="A3126" t="s">
        <v>6149</v>
      </c>
      <c r="B3126" s="1">
        <v>44071</v>
      </c>
      <c r="C3126">
        <v>1</v>
      </c>
    </row>
    <row r="3127" spans="1:3" x14ac:dyDescent="0.2">
      <c r="A3127" t="s">
        <v>6149</v>
      </c>
      <c r="B3127" s="1">
        <v>44072</v>
      </c>
      <c r="C3127">
        <v>1</v>
      </c>
    </row>
    <row r="3128" spans="1:3" x14ac:dyDescent="0.2">
      <c r="A3128" t="s">
        <v>6149</v>
      </c>
      <c r="B3128" s="1">
        <v>44073</v>
      </c>
      <c r="C3128">
        <v>1</v>
      </c>
    </row>
    <row r="3129" spans="1:3" x14ac:dyDescent="0.2">
      <c r="A3129" t="s">
        <v>6149</v>
      </c>
      <c r="B3129" s="1">
        <v>44074</v>
      </c>
      <c r="C3129">
        <v>1</v>
      </c>
    </row>
    <row r="3130" spans="1:3" x14ac:dyDescent="0.2">
      <c r="A3130" t="s">
        <v>6149</v>
      </c>
      <c r="B3130" s="1">
        <v>44075</v>
      </c>
      <c r="C3130">
        <v>1</v>
      </c>
    </row>
    <row r="3131" spans="1:3" x14ac:dyDescent="0.2">
      <c r="A3131" t="s">
        <v>6149</v>
      </c>
      <c r="B3131" s="1">
        <v>44076</v>
      </c>
      <c r="C3131">
        <v>1</v>
      </c>
    </row>
    <row r="3132" spans="1:3" x14ac:dyDescent="0.2">
      <c r="A3132" t="s">
        <v>6149</v>
      </c>
      <c r="B3132" s="1">
        <v>44077</v>
      </c>
      <c r="C3132">
        <v>1</v>
      </c>
    </row>
    <row r="3133" spans="1:3" x14ac:dyDescent="0.2">
      <c r="A3133" t="s">
        <v>6149</v>
      </c>
      <c r="B3133" s="1">
        <v>44078</v>
      </c>
      <c r="C3133">
        <v>1</v>
      </c>
    </row>
    <row r="3134" spans="1:3" x14ac:dyDescent="0.2">
      <c r="A3134" t="s">
        <v>6149</v>
      </c>
      <c r="B3134" s="1">
        <v>44079</v>
      </c>
      <c r="C3134">
        <v>1</v>
      </c>
    </row>
    <row r="3135" spans="1:3" x14ac:dyDescent="0.2">
      <c r="A3135" t="s">
        <v>6149</v>
      </c>
      <c r="B3135" s="1">
        <v>44080</v>
      </c>
      <c r="C3135">
        <v>1</v>
      </c>
    </row>
    <row r="3136" spans="1:3" x14ac:dyDescent="0.2">
      <c r="A3136" t="s">
        <v>6149</v>
      </c>
      <c r="B3136" s="1">
        <v>44081</v>
      </c>
      <c r="C3136">
        <v>1</v>
      </c>
    </row>
    <row r="3137" spans="1:3" x14ac:dyDescent="0.2">
      <c r="A3137" t="s">
        <v>6149</v>
      </c>
      <c r="B3137" s="1">
        <v>44082</v>
      </c>
      <c r="C3137">
        <v>1</v>
      </c>
    </row>
    <row r="3138" spans="1:3" x14ac:dyDescent="0.2">
      <c r="A3138" t="s">
        <v>6149</v>
      </c>
      <c r="B3138" s="1">
        <v>44083</v>
      </c>
      <c r="C3138">
        <v>1</v>
      </c>
    </row>
    <row r="3139" spans="1:3" x14ac:dyDescent="0.2">
      <c r="A3139" t="s">
        <v>6149</v>
      </c>
      <c r="B3139" s="1">
        <v>44084</v>
      </c>
      <c r="C3139">
        <v>1</v>
      </c>
    </row>
    <row r="3140" spans="1:3" x14ac:dyDescent="0.2">
      <c r="A3140" t="s">
        <v>6149</v>
      </c>
      <c r="B3140" s="1">
        <v>44085</v>
      </c>
      <c r="C3140">
        <v>1</v>
      </c>
    </row>
    <row r="3141" spans="1:3" x14ac:dyDescent="0.2">
      <c r="A3141" t="s">
        <v>6149</v>
      </c>
      <c r="B3141" s="1">
        <v>44086</v>
      </c>
      <c r="C3141">
        <v>1</v>
      </c>
    </row>
    <row r="3142" spans="1:3" x14ac:dyDescent="0.2">
      <c r="A3142" t="s">
        <v>6149</v>
      </c>
      <c r="B3142" s="1">
        <v>44087</v>
      </c>
      <c r="C3142">
        <v>1</v>
      </c>
    </row>
    <row r="3143" spans="1:3" x14ac:dyDescent="0.2">
      <c r="A3143" t="s">
        <v>6149</v>
      </c>
      <c r="B3143" s="1">
        <v>44088</v>
      </c>
      <c r="C3143">
        <v>1</v>
      </c>
    </row>
    <row r="3144" spans="1:3" x14ac:dyDescent="0.2">
      <c r="A3144" t="s">
        <v>6149</v>
      </c>
      <c r="B3144" s="1">
        <v>44089</v>
      </c>
      <c r="C3144">
        <v>1</v>
      </c>
    </row>
    <row r="3145" spans="1:3" x14ac:dyDescent="0.2">
      <c r="A3145" t="s">
        <v>6149</v>
      </c>
      <c r="B3145" s="1">
        <v>44090</v>
      </c>
      <c r="C3145">
        <v>1</v>
      </c>
    </row>
    <row r="3146" spans="1:3" x14ac:dyDescent="0.2">
      <c r="A3146" t="s">
        <v>6149</v>
      </c>
      <c r="B3146" s="1">
        <v>44091</v>
      </c>
      <c r="C3146">
        <v>1</v>
      </c>
    </row>
    <row r="3147" spans="1:3" x14ac:dyDescent="0.2">
      <c r="A3147" t="s">
        <v>6149</v>
      </c>
      <c r="B3147" s="1">
        <v>44092</v>
      </c>
      <c r="C3147">
        <v>1</v>
      </c>
    </row>
    <row r="3148" spans="1:3" x14ac:dyDescent="0.2">
      <c r="A3148" t="s">
        <v>6149</v>
      </c>
      <c r="B3148" s="1">
        <v>44093</v>
      </c>
      <c r="C3148">
        <v>1</v>
      </c>
    </row>
    <row r="3149" spans="1:3" x14ac:dyDescent="0.2">
      <c r="A3149" t="s">
        <v>6149</v>
      </c>
      <c r="B3149" s="1">
        <v>44094</v>
      </c>
      <c r="C3149">
        <v>1</v>
      </c>
    </row>
    <row r="3150" spans="1:3" x14ac:dyDescent="0.2">
      <c r="A3150" t="s">
        <v>6149</v>
      </c>
      <c r="B3150" s="1">
        <v>44095</v>
      </c>
      <c r="C3150">
        <v>1</v>
      </c>
    </row>
    <row r="3151" spans="1:3" x14ac:dyDescent="0.2">
      <c r="A3151" t="s">
        <v>6149</v>
      </c>
      <c r="B3151" s="1">
        <v>44096</v>
      </c>
      <c r="C3151">
        <v>1</v>
      </c>
    </row>
    <row r="3152" spans="1:3" x14ac:dyDescent="0.2">
      <c r="A3152" t="s">
        <v>6149</v>
      </c>
      <c r="B3152" s="1">
        <v>44097</v>
      </c>
      <c r="C3152">
        <v>1</v>
      </c>
    </row>
    <row r="3153" spans="1:3" x14ac:dyDescent="0.2">
      <c r="A3153" t="s">
        <v>6149</v>
      </c>
      <c r="B3153" s="1">
        <v>44098</v>
      </c>
      <c r="C3153">
        <v>1</v>
      </c>
    </row>
    <row r="3154" spans="1:3" x14ac:dyDescent="0.2">
      <c r="A3154" t="s">
        <v>6149</v>
      </c>
      <c r="B3154" s="1">
        <v>44099</v>
      </c>
      <c r="C3154">
        <v>1</v>
      </c>
    </row>
    <row r="3155" spans="1:3" x14ac:dyDescent="0.2">
      <c r="A3155" t="s">
        <v>6149</v>
      </c>
      <c r="B3155" s="1">
        <v>44100</v>
      </c>
      <c r="C3155">
        <v>1</v>
      </c>
    </row>
    <row r="3156" spans="1:3" x14ac:dyDescent="0.2">
      <c r="A3156" t="s">
        <v>6149</v>
      </c>
      <c r="B3156" s="1">
        <v>44101</v>
      </c>
      <c r="C3156">
        <v>1</v>
      </c>
    </row>
    <row r="3157" spans="1:3" x14ac:dyDescent="0.2">
      <c r="A3157" t="s">
        <v>6149</v>
      </c>
      <c r="B3157" s="1">
        <v>44102</v>
      </c>
      <c r="C3157">
        <v>1</v>
      </c>
    </row>
    <row r="3158" spans="1:3" x14ac:dyDescent="0.2">
      <c r="A3158" t="s">
        <v>6149</v>
      </c>
      <c r="B3158" s="1">
        <v>44103</v>
      </c>
      <c r="C3158">
        <v>1</v>
      </c>
    </row>
    <row r="3159" spans="1:3" x14ac:dyDescent="0.2">
      <c r="A3159" t="s">
        <v>6149</v>
      </c>
      <c r="B3159" s="1">
        <v>44104</v>
      </c>
      <c r="C3159">
        <v>1</v>
      </c>
    </row>
    <row r="3160" spans="1:3" x14ac:dyDescent="0.2">
      <c r="A3160" t="s">
        <v>6149</v>
      </c>
      <c r="B3160" s="1">
        <v>44105</v>
      </c>
      <c r="C3160">
        <v>1</v>
      </c>
    </row>
    <row r="3161" spans="1:3" x14ac:dyDescent="0.2">
      <c r="A3161" t="s">
        <v>6149</v>
      </c>
      <c r="B3161" s="1">
        <v>44106</v>
      </c>
      <c r="C3161">
        <v>1</v>
      </c>
    </row>
    <row r="3162" spans="1:3" x14ac:dyDescent="0.2">
      <c r="A3162" t="s">
        <v>6149</v>
      </c>
      <c r="B3162" s="1">
        <v>44107</v>
      </c>
      <c r="C3162">
        <v>1</v>
      </c>
    </row>
    <row r="3163" spans="1:3" x14ac:dyDescent="0.2">
      <c r="A3163" t="s">
        <v>6149</v>
      </c>
      <c r="B3163" s="1">
        <v>44108</v>
      </c>
      <c r="C3163">
        <v>1</v>
      </c>
    </row>
    <row r="3164" spans="1:3" x14ac:dyDescent="0.2">
      <c r="A3164" t="s">
        <v>6149</v>
      </c>
      <c r="B3164" s="1">
        <v>44109</v>
      </c>
      <c r="C3164">
        <v>1</v>
      </c>
    </row>
    <row r="3165" spans="1:3" x14ac:dyDescent="0.2">
      <c r="A3165" t="s">
        <v>6149</v>
      </c>
      <c r="B3165" s="1">
        <v>44110</v>
      </c>
      <c r="C3165">
        <v>1</v>
      </c>
    </row>
    <row r="3166" spans="1:3" x14ac:dyDescent="0.2">
      <c r="A3166" t="s">
        <v>6149</v>
      </c>
      <c r="B3166" s="1">
        <v>44111</v>
      </c>
      <c r="C3166">
        <v>1</v>
      </c>
    </row>
    <row r="3167" spans="1:3" x14ac:dyDescent="0.2">
      <c r="A3167" t="s">
        <v>6149</v>
      </c>
      <c r="B3167" s="1">
        <v>44112</v>
      </c>
      <c r="C3167">
        <v>1</v>
      </c>
    </row>
    <row r="3168" spans="1:3" x14ac:dyDescent="0.2">
      <c r="A3168" t="s">
        <v>6149</v>
      </c>
      <c r="B3168" s="1">
        <v>44113</v>
      </c>
      <c r="C3168">
        <v>1</v>
      </c>
    </row>
    <row r="3169" spans="1:3" x14ac:dyDescent="0.2">
      <c r="A3169" t="s">
        <v>6149</v>
      </c>
      <c r="B3169" s="1">
        <v>44114</v>
      </c>
      <c r="C3169">
        <v>1</v>
      </c>
    </row>
    <row r="3170" spans="1:3" x14ac:dyDescent="0.2">
      <c r="A3170" t="s">
        <v>6149</v>
      </c>
      <c r="B3170" s="1">
        <v>44115</v>
      </c>
      <c r="C3170">
        <v>1</v>
      </c>
    </row>
    <row r="3171" spans="1:3" x14ac:dyDescent="0.2">
      <c r="A3171" t="s">
        <v>6149</v>
      </c>
      <c r="B3171" s="1">
        <v>44116</v>
      </c>
      <c r="C3171">
        <v>1</v>
      </c>
    </row>
    <row r="3172" spans="1:3" x14ac:dyDescent="0.2">
      <c r="A3172" t="s">
        <v>6149</v>
      </c>
      <c r="B3172" s="1">
        <v>44117</v>
      </c>
      <c r="C3172">
        <v>1</v>
      </c>
    </row>
    <row r="3173" spans="1:3" x14ac:dyDescent="0.2">
      <c r="A3173" t="s">
        <v>6149</v>
      </c>
      <c r="B3173" s="1">
        <v>44118</v>
      </c>
      <c r="C3173">
        <v>1</v>
      </c>
    </row>
    <row r="3174" spans="1:3" x14ac:dyDescent="0.2">
      <c r="A3174" t="s">
        <v>6149</v>
      </c>
      <c r="B3174" s="1">
        <v>44119</v>
      </c>
      <c r="C3174">
        <v>1</v>
      </c>
    </row>
    <row r="3175" spans="1:3" x14ac:dyDescent="0.2">
      <c r="A3175" t="s">
        <v>6149</v>
      </c>
      <c r="B3175" s="1">
        <v>44120</v>
      </c>
      <c r="C3175">
        <v>1</v>
      </c>
    </row>
    <row r="3176" spans="1:3" x14ac:dyDescent="0.2">
      <c r="A3176" t="s">
        <v>6149</v>
      </c>
      <c r="B3176" s="1">
        <v>44121</v>
      </c>
      <c r="C3176">
        <v>1</v>
      </c>
    </row>
    <row r="3177" spans="1:3" x14ac:dyDescent="0.2">
      <c r="A3177" t="s">
        <v>6149</v>
      </c>
      <c r="B3177" s="1">
        <v>44122</v>
      </c>
      <c r="C3177">
        <v>1</v>
      </c>
    </row>
    <row r="3178" spans="1:3" x14ac:dyDescent="0.2">
      <c r="A3178" t="s">
        <v>6149</v>
      </c>
      <c r="B3178" s="1">
        <v>43551</v>
      </c>
      <c r="C3178">
        <v>1</v>
      </c>
    </row>
    <row r="3179" spans="1:3" x14ac:dyDescent="0.2">
      <c r="A3179" t="s">
        <v>6149</v>
      </c>
      <c r="B3179" s="1">
        <v>43552</v>
      </c>
      <c r="C3179">
        <v>1</v>
      </c>
    </row>
    <row r="3180" spans="1:3" x14ac:dyDescent="0.2">
      <c r="A3180" t="s">
        <v>6149</v>
      </c>
      <c r="B3180" s="1">
        <v>43553</v>
      </c>
      <c r="C3180">
        <v>1</v>
      </c>
    </row>
    <row r="3181" spans="1:3" x14ac:dyDescent="0.2">
      <c r="A3181" t="s">
        <v>6149</v>
      </c>
      <c r="B3181" s="1">
        <v>43554</v>
      </c>
      <c r="C3181">
        <v>1</v>
      </c>
    </row>
    <row r="3182" spans="1:3" x14ac:dyDescent="0.2">
      <c r="A3182" t="s">
        <v>6149</v>
      </c>
      <c r="B3182" s="1">
        <v>43555</v>
      </c>
      <c r="C3182">
        <v>1</v>
      </c>
    </row>
    <row r="3183" spans="1:3" x14ac:dyDescent="0.2">
      <c r="A3183" t="s">
        <v>6149</v>
      </c>
      <c r="B3183" s="1">
        <v>43556</v>
      </c>
      <c r="C3183">
        <v>1</v>
      </c>
    </row>
    <row r="3184" spans="1:3" x14ac:dyDescent="0.2">
      <c r="A3184" t="s">
        <v>6149</v>
      </c>
      <c r="B3184" s="1">
        <v>43557</v>
      </c>
      <c r="C3184">
        <v>1</v>
      </c>
    </row>
    <row r="3185" spans="1:3" x14ac:dyDescent="0.2">
      <c r="A3185" t="s">
        <v>6149</v>
      </c>
      <c r="B3185" s="1">
        <v>43558</v>
      </c>
      <c r="C3185">
        <v>1</v>
      </c>
    </row>
    <row r="3186" spans="1:3" x14ac:dyDescent="0.2">
      <c r="A3186" t="s">
        <v>6149</v>
      </c>
      <c r="B3186" s="1">
        <v>43559</v>
      </c>
      <c r="C3186">
        <v>1</v>
      </c>
    </row>
    <row r="3187" spans="1:3" x14ac:dyDescent="0.2">
      <c r="A3187" t="s">
        <v>6149</v>
      </c>
      <c r="B3187" s="1">
        <v>43560</v>
      </c>
      <c r="C3187">
        <v>1</v>
      </c>
    </row>
    <row r="3188" spans="1:3" x14ac:dyDescent="0.2">
      <c r="A3188" t="s">
        <v>6149</v>
      </c>
      <c r="B3188" s="1">
        <v>43561</v>
      </c>
      <c r="C3188">
        <v>1</v>
      </c>
    </row>
    <row r="3189" spans="1:3" x14ac:dyDescent="0.2">
      <c r="A3189" t="s">
        <v>6149</v>
      </c>
      <c r="B3189" s="1">
        <v>43562</v>
      </c>
      <c r="C3189">
        <v>1</v>
      </c>
    </row>
    <row r="3190" spans="1:3" x14ac:dyDescent="0.2">
      <c r="A3190" t="s">
        <v>6149</v>
      </c>
      <c r="B3190" s="1">
        <v>43563</v>
      </c>
      <c r="C3190">
        <v>1</v>
      </c>
    </row>
    <row r="3191" spans="1:3" x14ac:dyDescent="0.2">
      <c r="A3191" t="s">
        <v>6149</v>
      </c>
      <c r="B3191" s="1">
        <v>43564</v>
      </c>
      <c r="C3191">
        <v>1</v>
      </c>
    </row>
    <row r="3192" spans="1:3" x14ac:dyDescent="0.2">
      <c r="A3192" t="s">
        <v>6149</v>
      </c>
      <c r="B3192" s="1">
        <v>43565</v>
      </c>
      <c r="C3192">
        <v>1</v>
      </c>
    </row>
    <row r="3193" spans="1:3" x14ac:dyDescent="0.2">
      <c r="A3193" t="s">
        <v>6149</v>
      </c>
      <c r="B3193" s="1">
        <v>43566</v>
      </c>
      <c r="C3193">
        <v>1</v>
      </c>
    </row>
    <row r="3194" spans="1:3" x14ac:dyDescent="0.2">
      <c r="A3194" t="s">
        <v>6149</v>
      </c>
      <c r="B3194" s="1">
        <v>43567</v>
      </c>
      <c r="C3194">
        <v>1</v>
      </c>
    </row>
    <row r="3195" spans="1:3" x14ac:dyDescent="0.2">
      <c r="A3195" t="s">
        <v>6149</v>
      </c>
      <c r="B3195" s="1">
        <v>43568</v>
      </c>
      <c r="C3195">
        <v>1</v>
      </c>
    </row>
    <row r="3196" spans="1:3" x14ac:dyDescent="0.2">
      <c r="A3196" t="s">
        <v>6149</v>
      </c>
      <c r="B3196" s="1">
        <v>43569</v>
      </c>
      <c r="C3196">
        <v>1</v>
      </c>
    </row>
    <row r="3197" spans="1:3" x14ac:dyDescent="0.2">
      <c r="A3197" t="s">
        <v>6149</v>
      </c>
      <c r="B3197" s="1">
        <v>43570</v>
      </c>
      <c r="C3197">
        <v>1</v>
      </c>
    </row>
    <row r="3198" spans="1:3" x14ac:dyDescent="0.2">
      <c r="A3198" t="s">
        <v>6149</v>
      </c>
      <c r="B3198" s="1">
        <v>43571</v>
      </c>
      <c r="C3198">
        <v>1</v>
      </c>
    </row>
    <row r="3199" spans="1:3" x14ac:dyDescent="0.2">
      <c r="A3199" t="s">
        <v>6149</v>
      </c>
      <c r="B3199" s="1">
        <v>43572</v>
      </c>
      <c r="C3199">
        <v>1</v>
      </c>
    </row>
    <row r="3200" spans="1:3" x14ac:dyDescent="0.2">
      <c r="A3200" t="s">
        <v>6149</v>
      </c>
      <c r="B3200" s="1">
        <v>43573</v>
      </c>
      <c r="C3200">
        <v>1</v>
      </c>
    </row>
    <row r="3201" spans="1:3" x14ac:dyDescent="0.2">
      <c r="A3201" t="s">
        <v>6149</v>
      </c>
      <c r="B3201" s="1">
        <v>43574</v>
      </c>
      <c r="C3201">
        <v>1</v>
      </c>
    </row>
    <row r="3202" spans="1:3" x14ac:dyDescent="0.2">
      <c r="A3202" t="s">
        <v>6149</v>
      </c>
      <c r="B3202" s="1">
        <v>43575</v>
      </c>
      <c r="C3202">
        <v>1</v>
      </c>
    </row>
    <row r="3203" spans="1:3" x14ac:dyDescent="0.2">
      <c r="A3203" t="s">
        <v>6149</v>
      </c>
      <c r="B3203" s="1">
        <v>43576</v>
      </c>
      <c r="C3203">
        <v>1</v>
      </c>
    </row>
    <row r="3204" spans="1:3" x14ac:dyDescent="0.2">
      <c r="A3204" t="s">
        <v>6149</v>
      </c>
      <c r="B3204" s="1">
        <v>43577</v>
      </c>
      <c r="C3204">
        <v>1</v>
      </c>
    </row>
    <row r="3205" spans="1:3" x14ac:dyDescent="0.2">
      <c r="A3205" t="s">
        <v>6149</v>
      </c>
      <c r="B3205" s="1">
        <v>43578</v>
      </c>
      <c r="C3205">
        <v>1</v>
      </c>
    </row>
    <row r="3206" spans="1:3" x14ac:dyDescent="0.2">
      <c r="A3206" t="s">
        <v>6149</v>
      </c>
      <c r="B3206" s="1">
        <v>43579</v>
      </c>
      <c r="C3206">
        <v>1</v>
      </c>
    </row>
    <row r="3207" spans="1:3" x14ac:dyDescent="0.2">
      <c r="A3207" t="s">
        <v>6149</v>
      </c>
      <c r="B3207" s="1">
        <v>43580</v>
      </c>
      <c r="C3207">
        <v>1</v>
      </c>
    </row>
    <row r="3208" spans="1:3" x14ac:dyDescent="0.2">
      <c r="A3208" t="s">
        <v>6149</v>
      </c>
      <c r="B3208" s="1">
        <v>43581</v>
      </c>
      <c r="C3208">
        <v>1</v>
      </c>
    </row>
    <row r="3209" spans="1:3" x14ac:dyDescent="0.2">
      <c r="A3209" t="s">
        <v>6149</v>
      </c>
      <c r="B3209" s="1">
        <v>43582</v>
      </c>
      <c r="C3209">
        <v>1</v>
      </c>
    </row>
    <row r="3210" spans="1:3" x14ac:dyDescent="0.2">
      <c r="A3210" t="s">
        <v>6149</v>
      </c>
      <c r="B3210" s="1">
        <v>43583</v>
      </c>
      <c r="C3210">
        <v>1</v>
      </c>
    </row>
    <row r="3211" spans="1:3" x14ac:dyDescent="0.2">
      <c r="A3211" t="s">
        <v>6149</v>
      </c>
      <c r="B3211" s="1">
        <v>43584</v>
      </c>
      <c r="C3211">
        <v>1</v>
      </c>
    </row>
    <row r="3212" spans="1:3" x14ac:dyDescent="0.2">
      <c r="A3212" t="s">
        <v>6149</v>
      </c>
      <c r="B3212" s="1">
        <v>43585</v>
      </c>
      <c r="C3212">
        <v>1</v>
      </c>
    </row>
    <row r="3213" spans="1:3" x14ac:dyDescent="0.2">
      <c r="A3213" t="s">
        <v>6149</v>
      </c>
      <c r="B3213" s="1">
        <v>43586</v>
      </c>
      <c r="C3213">
        <v>1</v>
      </c>
    </row>
    <row r="3214" spans="1:3" x14ac:dyDescent="0.2">
      <c r="A3214" t="s">
        <v>6149</v>
      </c>
      <c r="B3214" s="1">
        <v>43587</v>
      </c>
      <c r="C3214">
        <v>1</v>
      </c>
    </row>
    <row r="3215" spans="1:3" x14ac:dyDescent="0.2">
      <c r="A3215" t="s">
        <v>6149</v>
      </c>
      <c r="B3215" s="1">
        <v>43588</v>
      </c>
      <c r="C3215">
        <v>1</v>
      </c>
    </row>
    <row r="3216" spans="1:3" x14ac:dyDescent="0.2">
      <c r="A3216" t="s">
        <v>6149</v>
      </c>
      <c r="B3216" s="1">
        <v>43589</v>
      </c>
      <c r="C3216">
        <v>1</v>
      </c>
    </row>
    <row r="3217" spans="1:3" x14ac:dyDescent="0.2">
      <c r="A3217" t="s">
        <v>6149</v>
      </c>
      <c r="B3217" s="1">
        <v>43590</v>
      </c>
      <c r="C3217">
        <v>1</v>
      </c>
    </row>
    <row r="3218" spans="1:3" x14ac:dyDescent="0.2">
      <c r="A3218" t="s">
        <v>6149</v>
      </c>
      <c r="B3218" s="1">
        <v>43591</v>
      </c>
      <c r="C3218">
        <v>1</v>
      </c>
    </row>
    <row r="3219" spans="1:3" x14ac:dyDescent="0.2">
      <c r="A3219" t="s">
        <v>6149</v>
      </c>
      <c r="B3219" s="1">
        <v>43592</v>
      </c>
      <c r="C3219">
        <v>1</v>
      </c>
    </row>
    <row r="3220" spans="1:3" x14ac:dyDescent="0.2">
      <c r="A3220" t="s">
        <v>6149</v>
      </c>
      <c r="B3220" s="1">
        <v>43593</v>
      </c>
      <c r="C3220">
        <v>1</v>
      </c>
    </row>
    <row r="3221" spans="1:3" x14ac:dyDescent="0.2">
      <c r="A3221" t="s">
        <v>6149</v>
      </c>
      <c r="B3221" s="1">
        <v>43594</v>
      </c>
      <c r="C3221">
        <v>1</v>
      </c>
    </row>
    <row r="3222" spans="1:3" x14ac:dyDescent="0.2">
      <c r="A3222" t="s">
        <v>6149</v>
      </c>
      <c r="B3222" s="1">
        <v>43595</v>
      </c>
      <c r="C3222">
        <v>1</v>
      </c>
    </row>
    <row r="3223" spans="1:3" x14ac:dyDescent="0.2">
      <c r="A3223" t="s">
        <v>6149</v>
      </c>
      <c r="B3223" s="1">
        <v>43596</v>
      </c>
      <c r="C3223">
        <v>1</v>
      </c>
    </row>
    <row r="3224" spans="1:3" x14ac:dyDescent="0.2">
      <c r="A3224" t="s">
        <v>6149</v>
      </c>
      <c r="B3224" s="1">
        <v>43597</v>
      </c>
      <c r="C3224">
        <v>1</v>
      </c>
    </row>
    <row r="3225" spans="1:3" x14ac:dyDescent="0.2">
      <c r="A3225" t="s">
        <v>6149</v>
      </c>
      <c r="B3225" s="1">
        <v>43598</v>
      </c>
      <c r="C3225">
        <v>1</v>
      </c>
    </row>
    <row r="3226" spans="1:3" x14ac:dyDescent="0.2">
      <c r="A3226" t="s">
        <v>6149</v>
      </c>
      <c r="B3226" s="1">
        <v>43599</v>
      </c>
      <c r="C3226">
        <v>1</v>
      </c>
    </row>
    <row r="3227" spans="1:3" x14ac:dyDescent="0.2">
      <c r="A3227" t="s">
        <v>6149</v>
      </c>
      <c r="B3227" s="1">
        <v>43600</v>
      </c>
      <c r="C3227">
        <v>1</v>
      </c>
    </row>
    <row r="3228" spans="1:3" x14ac:dyDescent="0.2">
      <c r="A3228" t="s">
        <v>6149</v>
      </c>
      <c r="B3228" s="1">
        <v>43601</v>
      </c>
      <c r="C3228">
        <v>1</v>
      </c>
    </row>
    <row r="3229" spans="1:3" x14ac:dyDescent="0.2">
      <c r="A3229" t="s">
        <v>6149</v>
      </c>
      <c r="B3229" s="1">
        <v>43602</v>
      </c>
      <c r="C3229">
        <v>1</v>
      </c>
    </row>
    <row r="3230" spans="1:3" x14ac:dyDescent="0.2">
      <c r="A3230" t="s">
        <v>6149</v>
      </c>
      <c r="B3230" s="1">
        <v>43603</v>
      </c>
      <c r="C3230">
        <v>1</v>
      </c>
    </row>
    <row r="3231" spans="1:3" x14ac:dyDescent="0.2">
      <c r="A3231" t="s">
        <v>6149</v>
      </c>
      <c r="B3231" s="1">
        <v>43604</v>
      </c>
      <c r="C3231">
        <v>1</v>
      </c>
    </row>
    <row r="3232" spans="1:3" x14ac:dyDescent="0.2">
      <c r="A3232" t="s">
        <v>6149</v>
      </c>
      <c r="B3232" s="1">
        <v>43605</v>
      </c>
      <c r="C3232">
        <v>1</v>
      </c>
    </row>
    <row r="3233" spans="1:3" x14ac:dyDescent="0.2">
      <c r="A3233" t="s">
        <v>6149</v>
      </c>
      <c r="B3233" s="1">
        <v>43606</v>
      </c>
      <c r="C3233">
        <v>1</v>
      </c>
    </row>
    <row r="3234" spans="1:3" x14ac:dyDescent="0.2">
      <c r="A3234" t="s">
        <v>6149</v>
      </c>
      <c r="B3234" s="1">
        <v>43607</v>
      </c>
      <c r="C3234">
        <v>1</v>
      </c>
    </row>
    <row r="3235" spans="1:3" x14ac:dyDescent="0.2">
      <c r="A3235" t="s">
        <v>6149</v>
      </c>
      <c r="B3235" s="1">
        <v>43608</v>
      </c>
      <c r="C3235">
        <v>1</v>
      </c>
    </row>
    <row r="3236" spans="1:3" x14ac:dyDescent="0.2">
      <c r="A3236" t="s">
        <v>6149</v>
      </c>
      <c r="B3236" s="1">
        <v>43609</v>
      </c>
      <c r="C3236">
        <v>1</v>
      </c>
    </row>
    <row r="3237" spans="1:3" x14ac:dyDescent="0.2">
      <c r="A3237" t="s">
        <v>6149</v>
      </c>
      <c r="B3237" s="1">
        <v>43610</v>
      </c>
      <c r="C3237">
        <v>1</v>
      </c>
    </row>
    <row r="3238" spans="1:3" x14ac:dyDescent="0.2">
      <c r="A3238" t="s">
        <v>6149</v>
      </c>
      <c r="B3238" s="1">
        <v>43611</v>
      </c>
      <c r="C3238">
        <v>1</v>
      </c>
    </row>
    <row r="3239" spans="1:3" x14ac:dyDescent="0.2">
      <c r="A3239" t="s">
        <v>6149</v>
      </c>
      <c r="B3239" s="1">
        <v>43612</v>
      </c>
      <c r="C3239">
        <v>1</v>
      </c>
    </row>
    <row r="3240" spans="1:3" x14ac:dyDescent="0.2">
      <c r="A3240" t="s">
        <v>6149</v>
      </c>
      <c r="B3240" s="1">
        <v>43613</v>
      </c>
      <c r="C3240">
        <v>1</v>
      </c>
    </row>
    <row r="3241" spans="1:3" x14ac:dyDescent="0.2">
      <c r="A3241" t="s">
        <v>6149</v>
      </c>
      <c r="B3241" s="1">
        <v>43614</v>
      </c>
      <c r="C3241">
        <v>1</v>
      </c>
    </row>
    <row r="3242" spans="1:3" x14ac:dyDescent="0.2">
      <c r="A3242" t="s">
        <v>6149</v>
      </c>
      <c r="B3242" s="1">
        <v>43615</v>
      </c>
      <c r="C3242">
        <v>1</v>
      </c>
    </row>
    <row r="3243" spans="1:3" x14ac:dyDescent="0.2">
      <c r="A3243" t="s">
        <v>6149</v>
      </c>
      <c r="B3243" s="1">
        <v>43616</v>
      </c>
      <c r="C3243">
        <v>1</v>
      </c>
    </row>
    <row r="3244" spans="1:3" x14ac:dyDescent="0.2">
      <c r="A3244" t="s">
        <v>6149</v>
      </c>
      <c r="B3244" s="1">
        <v>43617</v>
      </c>
      <c r="C3244">
        <v>1</v>
      </c>
    </row>
    <row r="3245" spans="1:3" x14ac:dyDescent="0.2">
      <c r="A3245" t="s">
        <v>6149</v>
      </c>
      <c r="B3245" s="1">
        <v>43618</v>
      </c>
      <c r="C3245">
        <v>1</v>
      </c>
    </row>
    <row r="3246" spans="1:3" x14ac:dyDescent="0.2">
      <c r="A3246" t="s">
        <v>6149</v>
      </c>
      <c r="B3246" s="1">
        <v>43619</v>
      </c>
      <c r="C3246">
        <v>1</v>
      </c>
    </row>
    <row r="3247" spans="1:3" x14ac:dyDescent="0.2">
      <c r="A3247" t="s">
        <v>6149</v>
      </c>
      <c r="B3247" s="1">
        <v>43620</v>
      </c>
      <c r="C3247">
        <v>1</v>
      </c>
    </row>
    <row r="3248" spans="1:3" x14ac:dyDescent="0.2">
      <c r="A3248" t="s">
        <v>6149</v>
      </c>
      <c r="B3248" s="1">
        <v>43621</v>
      </c>
      <c r="C3248">
        <v>1</v>
      </c>
    </row>
    <row r="3249" spans="1:3" x14ac:dyDescent="0.2">
      <c r="A3249" t="s">
        <v>6149</v>
      </c>
      <c r="B3249" s="1">
        <v>43622</v>
      </c>
      <c r="C3249">
        <v>1</v>
      </c>
    </row>
    <row r="3250" spans="1:3" x14ac:dyDescent="0.2">
      <c r="A3250" t="s">
        <v>6149</v>
      </c>
      <c r="B3250" s="1">
        <v>43623</v>
      </c>
      <c r="C3250">
        <v>1</v>
      </c>
    </row>
    <row r="3251" spans="1:3" x14ac:dyDescent="0.2">
      <c r="A3251" t="s">
        <v>6149</v>
      </c>
      <c r="B3251" s="1">
        <v>43624</v>
      </c>
      <c r="C3251">
        <v>1</v>
      </c>
    </row>
    <row r="3252" spans="1:3" x14ac:dyDescent="0.2">
      <c r="A3252" t="s">
        <v>6149</v>
      </c>
      <c r="B3252" s="1">
        <v>43625</v>
      </c>
      <c r="C3252">
        <v>1</v>
      </c>
    </row>
    <row r="3253" spans="1:3" x14ac:dyDescent="0.2">
      <c r="A3253" t="s">
        <v>6149</v>
      </c>
      <c r="B3253" s="1">
        <v>43626</v>
      </c>
      <c r="C3253">
        <v>1</v>
      </c>
    </row>
    <row r="3254" spans="1:3" x14ac:dyDescent="0.2">
      <c r="A3254" t="s">
        <v>6149</v>
      </c>
      <c r="B3254" s="1">
        <v>43627</v>
      </c>
      <c r="C3254">
        <v>1</v>
      </c>
    </row>
    <row r="3255" spans="1:3" x14ac:dyDescent="0.2">
      <c r="A3255" t="s">
        <v>6149</v>
      </c>
      <c r="B3255" s="1">
        <v>43628</v>
      </c>
      <c r="C3255">
        <v>1</v>
      </c>
    </row>
    <row r="3256" spans="1:3" x14ac:dyDescent="0.2">
      <c r="A3256" t="s">
        <v>6149</v>
      </c>
      <c r="B3256" s="1">
        <v>43629</v>
      </c>
      <c r="C3256">
        <v>1</v>
      </c>
    </row>
    <row r="3257" spans="1:3" x14ac:dyDescent="0.2">
      <c r="A3257" t="s">
        <v>6149</v>
      </c>
      <c r="B3257" s="1">
        <v>43630</v>
      </c>
      <c r="C3257">
        <v>1</v>
      </c>
    </row>
    <row r="3258" spans="1:3" x14ac:dyDescent="0.2">
      <c r="A3258" t="s">
        <v>6149</v>
      </c>
      <c r="B3258" s="1">
        <v>43631</v>
      </c>
      <c r="C3258">
        <v>1</v>
      </c>
    </row>
    <row r="3259" spans="1:3" x14ac:dyDescent="0.2">
      <c r="A3259" t="s">
        <v>6149</v>
      </c>
      <c r="B3259" s="1">
        <v>43632</v>
      </c>
      <c r="C3259">
        <v>1</v>
      </c>
    </row>
    <row r="3260" spans="1:3" x14ac:dyDescent="0.2">
      <c r="A3260" t="s">
        <v>6149</v>
      </c>
      <c r="B3260" s="1">
        <v>43633</v>
      </c>
      <c r="C3260">
        <v>1</v>
      </c>
    </row>
    <row r="3261" spans="1:3" x14ac:dyDescent="0.2">
      <c r="A3261" t="s">
        <v>6149</v>
      </c>
      <c r="B3261" s="1">
        <v>43634</v>
      </c>
      <c r="C3261">
        <v>1</v>
      </c>
    </row>
    <row r="3262" spans="1:3" x14ac:dyDescent="0.2">
      <c r="A3262" t="s">
        <v>6149</v>
      </c>
      <c r="B3262" s="1">
        <v>43635</v>
      </c>
      <c r="C3262">
        <v>1</v>
      </c>
    </row>
    <row r="3263" spans="1:3" x14ac:dyDescent="0.2">
      <c r="A3263" t="s">
        <v>6149</v>
      </c>
      <c r="B3263" s="1">
        <v>43636</v>
      </c>
      <c r="C3263">
        <v>1</v>
      </c>
    </row>
    <row r="3264" spans="1:3" x14ac:dyDescent="0.2">
      <c r="A3264" t="s">
        <v>6149</v>
      </c>
      <c r="B3264" s="1">
        <v>43637</v>
      </c>
      <c r="C3264">
        <v>1</v>
      </c>
    </row>
    <row r="3265" spans="1:3" x14ac:dyDescent="0.2">
      <c r="A3265" t="s">
        <v>6149</v>
      </c>
      <c r="B3265" s="1">
        <v>43638</v>
      </c>
      <c r="C3265">
        <v>1</v>
      </c>
    </row>
    <row r="3266" spans="1:3" x14ac:dyDescent="0.2">
      <c r="A3266" t="s">
        <v>6149</v>
      </c>
      <c r="B3266" s="1">
        <v>43639</v>
      </c>
      <c r="C3266">
        <v>1</v>
      </c>
    </row>
    <row r="3267" spans="1:3" x14ac:dyDescent="0.2">
      <c r="A3267" t="s">
        <v>6149</v>
      </c>
      <c r="B3267" s="1">
        <v>43640</v>
      </c>
      <c r="C3267">
        <v>1</v>
      </c>
    </row>
    <row r="3268" spans="1:3" x14ac:dyDescent="0.2">
      <c r="A3268" t="s">
        <v>6149</v>
      </c>
      <c r="B3268" s="1">
        <v>43641</v>
      </c>
      <c r="C3268">
        <v>1</v>
      </c>
    </row>
    <row r="3269" spans="1:3" x14ac:dyDescent="0.2">
      <c r="A3269" t="s">
        <v>6149</v>
      </c>
      <c r="B3269" s="1">
        <v>43642</v>
      </c>
      <c r="C3269">
        <v>1</v>
      </c>
    </row>
    <row r="3270" spans="1:3" x14ac:dyDescent="0.2">
      <c r="A3270" t="s">
        <v>6149</v>
      </c>
      <c r="B3270" s="1">
        <v>43643</v>
      </c>
      <c r="C3270">
        <v>1</v>
      </c>
    </row>
    <row r="3271" spans="1:3" x14ac:dyDescent="0.2">
      <c r="A3271" t="s">
        <v>6149</v>
      </c>
      <c r="B3271" s="1">
        <v>43644</v>
      </c>
      <c r="C3271">
        <v>1</v>
      </c>
    </row>
    <row r="3272" spans="1:3" x14ac:dyDescent="0.2">
      <c r="A3272" t="s">
        <v>6149</v>
      </c>
      <c r="B3272" s="1">
        <v>43645</v>
      </c>
      <c r="C3272">
        <v>1</v>
      </c>
    </row>
    <row r="3273" spans="1:3" x14ac:dyDescent="0.2">
      <c r="A3273" t="s">
        <v>6149</v>
      </c>
      <c r="B3273" s="1">
        <v>43646</v>
      </c>
      <c r="C3273">
        <v>1</v>
      </c>
    </row>
    <row r="3274" spans="1:3" x14ac:dyDescent="0.2">
      <c r="A3274" t="s">
        <v>6149</v>
      </c>
      <c r="B3274" s="1">
        <v>43647</v>
      </c>
      <c r="C3274">
        <v>1</v>
      </c>
    </row>
    <row r="3275" spans="1:3" x14ac:dyDescent="0.2">
      <c r="A3275" t="s">
        <v>6149</v>
      </c>
      <c r="B3275" s="1">
        <v>43648</v>
      </c>
      <c r="C3275">
        <v>1</v>
      </c>
    </row>
    <row r="3276" spans="1:3" x14ac:dyDescent="0.2">
      <c r="A3276" t="s">
        <v>6149</v>
      </c>
      <c r="B3276" s="1">
        <v>43649</v>
      </c>
      <c r="C3276">
        <v>1</v>
      </c>
    </row>
    <row r="3277" spans="1:3" x14ac:dyDescent="0.2">
      <c r="A3277" t="s">
        <v>6149</v>
      </c>
      <c r="B3277" s="1">
        <v>43650</v>
      </c>
      <c r="C3277">
        <v>1</v>
      </c>
    </row>
    <row r="3278" spans="1:3" x14ac:dyDescent="0.2">
      <c r="A3278" t="s">
        <v>6149</v>
      </c>
      <c r="B3278" s="1">
        <v>43651</v>
      </c>
      <c r="C3278">
        <v>1</v>
      </c>
    </row>
    <row r="3279" spans="1:3" x14ac:dyDescent="0.2">
      <c r="A3279" t="s">
        <v>6149</v>
      </c>
      <c r="B3279" s="1">
        <v>43652</v>
      </c>
      <c r="C3279">
        <v>1</v>
      </c>
    </row>
    <row r="3280" spans="1:3" x14ac:dyDescent="0.2">
      <c r="A3280" t="s">
        <v>6149</v>
      </c>
      <c r="B3280" s="1">
        <v>43653</v>
      </c>
      <c r="C3280">
        <v>1</v>
      </c>
    </row>
    <row r="3281" spans="1:3" x14ac:dyDescent="0.2">
      <c r="A3281" t="s">
        <v>6149</v>
      </c>
      <c r="B3281" s="1">
        <v>43654</v>
      </c>
      <c r="C3281">
        <v>1</v>
      </c>
    </row>
    <row r="3282" spans="1:3" x14ac:dyDescent="0.2">
      <c r="A3282" t="s">
        <v>6149</v>
      </c>
      <c r="B3282" s="1">
        <v>43655</v>
      </c>
      <c r="C3282">
        <v>1</v>
      </c>
    </row>
    <row r="3283" spans="1:3" x14ac:dyDescent="0.2">
      <c r="A3283" t="s">
        <v>6149</v>
      </c>
      <c r="B3283" s="1">
        <v>43656</v>
      </c>
      <c r="C3283">
        <v>1</v>
      </c>
    </row>
    <row r="3284" spans="1:3" x14ac:dyDescent="0.2">
      <c r="A3284" t="s">
        <v>6149</v>
      </c>
      <c r="B3284" s="1">
        <v>43657</v>
      </c>
      <c r="C3284">
        <v>1</v>
      </c>
    </row>
    <row r="3285" spans="1:3" x14ac:dyDescent="0.2">
      <c r="A3285" t="s">
        <v>6149</v>
      </c>
      <c r="B3285" s="1">
        <v>43658</v>
      </c>
      <c r="C3285">
        <v>1</v>
      </c>
    </row>
    <row r="3286" spans="1:3" x14ac:dyDescent="0.2">
      <c r="A3286" t="s">
        <v>6149</v>
      </c>
      <c r="B3286" s="1">
        <v>43659</v>
      </c>
      <c r="C3286">
        <v>1</v>
      </c>
    </row>
    <row r="3287" spans="1:3" x14ac:dyDescent="0.2">
      <c r="A3287" t="s">
        <v>6149</v>
      </c>
      <c r="B3287" s="1">
        <v>43660</v>
      </c>
      <c r="C3287">
        <v>1</v>
      </c>
    </row>
    <row r="3288" spans="1:3" x14ac:dyDescent="0.2">
      <c r="A3288" t="s">
        <v>6149</v>
      </c>
      <c r="B3288" s="1">
        <v>43661</v>
      </c>
      <c r="C3288">
        <v>1</v>
      </c>
    </row>
    <row r="3289" spans="1:3" x14ac:dyDescent="0.2">
      <c r="A3289" t="s">
        <v>6149</v>
      </c>
      <c r="B3289" s="1">
        <v>43662</v>
      </c>
      <c r="C3289">
        <v>1</v>
      </c>
    </row>
    <row r="3290" spans="1:3" x14ac:dyDescent="0.2">
      <c r="A3290" t="s">
        <v>6149</v>
      </c>
      <c r="B3290" s="1">
        <v>43663</v>
      </c>
      <c r="C3290">
        <v>1</v>
      </c>
    </row>
    <row r="3291" spans="1:3" x14ac:dyDescent="0.2">
      <c r="A3291" t="s">
        <v>6149</v>
      </c>
      <c r="B3291" s="1">
        <v>43664</v>
      </c>
      <c r="C3291">
        <v>1</v>
      </c>
    </row>
    <row r="3292" spans="1:3" x14ac:dyDescent="0.2">
      <c r="A3292" t="s">
        <v>6149</v>
      </c>
      <c r="B3292" s="1">
        <v>43665</v>
      </c>
      <c r="C3292">
        <v>1</v>
      </c>
    </row>
    <row r="3293" spans="1:3" x14ac:dyDescent="0.2">
      <c r="A3293" t="s">
        <v>6149</v>
      </c>
      <c r="B3293" s="1">
        <v>43666</v>
      </c>
      <c r="C3293">
        <v>1</v>
      </c>
    </row>
    <row r="3294" spans="1:3" x14ac:dyDescent="0.2">
      <c r="A3294" t="s">
        <v>6149</v>
      </c>
      <c r="B3294" s="1">
        <v>43667</v>
      </c>
      <c r="C3294">
        <v>1</v>
      </c>
    </row>
    <row r="3295" spans="1:3" x14ac:dyDescent="0.2">
      <c r="A3295" t="s">
        <v>6149</v>
      </c>
      <c r="B3295" s="1">
        <v>43668</v>
      </c>
      <c r="C3295">
        <v>1</v>
      </c>
    </row>
    <row r="3296" spans="1:3" x14ac:dyDescent="0.2">
      <c r="A3296" t="s">
        <v>6149</v>
      </c>
      <c r="B3296" s="1">
        <v>43669</v>
      </c>
      <c r="C3296">
        <v>1</v>
      </c>
    </row>
    <row r="3297" spans="1:3" x14ac:dyDescent="0.2">
      <c r="A3297" t="s">
        <v>6149</v>
      </c>
      <c r="B3297" s="1">
        <v>43670</v>
      </c>
      <c r="C3297">
        <v>1</v>
      </c>
    </row>
    <row r="3298" spans="1:3" x14ac:dyDescent="0.2">
      <c r="A3298" t="s">
        <v>6149</v>
      </c>
      <c r="B3298" s="1">
        <v>43671</v>
      </c>
      <c r="C3298">
        <v>1</v>
      </c>
    </row>
    <row r="3299" spans="1:3" x14ac:dyDescent="0.2">
      <c r="A3299" t="s">
        <v>6149</v>
      </c>
      <c r="B3299" s="1">
        <v>43672</v>
      </c>
      <c r="C3299">
        <v>1</v>
      </c>
    </row>
    <row r="3300" spans="1:3" x14ac:dyDescent="0.2">
      <c r="A3300" t="s">
        <v>6149</v>
      </c>
      <c r="B3300" s="1">
        <v>43673</v>
      </c>
      <c r="C3300">
        <v>1</v>
      </c>
    </row>
    <row r="3301" spans="1:3" x14ac:dyDescent="0.2">
      <c r="A3301" t="s">
        <v>6149</v>
      </c>
      <c r="B3301" s="1">
        <v>43674</v>
      </c>
      <c r="C3301">
        <v>1</v>
      </c>
    </row>
    <row r="3302" spans="1:3" x14ac:dyDescent="0.2">
      <c r="A3302" t="s">
        <v>6149</v>
      </c>
      <c r="B3302" s="1">
        <v>43675</v>
      </c>
      <c r="C3302">
        <v>1</v>
      </c>
    </row>
    <row r="3303" spans="1:3" x14ac:dyDescent="0.2">
      <c r="A3303" t="s">
        <v>6149</v>
      </c>
      <c r="B3303" s="1">
        <v>43676</v>
      </c>
      <c r="C3303">
        <v>1</v>
      </c>
    </row>
    <row r="3304" spans="1:3" x14ac:dyDescent="0.2">
      <c r="A3304" t="s">
        <v>6149</v>
      </c>
      <c r="B3304" s="1">
        <v>43677</v>
      </c>
      <c r="C3304">
        <v>1</v>
      </c>
    </row>
    <row r="3305" spans="1:3" x14ac:dyDescent="0.2">
      <c r="A3305" t="s">
        <v>6149</v>
      </c>
      <c r="B3305" s="1">
        <v>43678</v>
      </c>
      <c r="C3305">
        <v>1</v>
      </c>
    </row>
    <row r="3306" spans="1:3" x14ac:dyDescent="0.2">
      <c r="A3306" t="s">
        <v>6149</v>
      </c>
      <c r="B3306" s="1">
        <v>43679</v>
      </c>
      <c r="C3306">
        <v>1</v>
      </c>
    </row>
    <row r="3307" spans="1:3" x14ac:dyDescent="0.2">
      <c r="A3307" t="s">
        <v>6149</v>
      </c>
      <c r="B3307" s="1">
        <v>43680</v>
      </c>
      <c r="C3307">
        <v>1</v>
      </c>
    </row>
    <row r="3308" spans="1:3" x14ac:dyDescent="0.2">
      <c r="A3308" t="s">
        <v>6149</v>
      </c>
      <c r="B3308" s="1">
        <v>43681</v>
      </c>
      <c r="C3308">
        <v>1</v>
      </c>
    </row>
    <row r="3309" spans="1:3" x14ac:dyDescent="0.2">
      <c r="A3309" t="s">
        <v>6149</v>
      </c>
      <c r="B3309" s="1">
        <v>43682</v>
      </c>
      <c r="C3309">
        <v>1</v>
      </c>
    </row>
    <row r="3310" spans="1:3" x14ac:dyDescent="0.2">
      <c r="A3310" t="s">
        <v>6149</v>
      </c>
      <c r="B3310" s="1">
        <v>43683</v>
      </c>
      <c r="C3310">
        <v>1</v>
      </c>
    </row>
    <row r="3311" spans="1:3" x14ac:dyDescent="0.2">
      <c r="A3311" t="s">
        <v>6149</v>
      </c>
      <c r="B3311" s="1">
        <v>43684</v>
      </c>
      <c r="C3311">
        <v>1</v>
      </c>
    </row>
    <row r="3312" spans="1:3" x14ac:dyDescent="0.2">
      <c r="A3312" t="s">
        <v>6149</v>
      </c>
      <c r="B3312" s="1">
        <v>43685</v>
      </c>
      <c r="C3312">
        <v>1</v>
      </c>
    </row>
    <row r="3313" spans="1:3" x14ac:dyDescent="0.2">
      <c r="A3313" t="s">
        <v>6149</v>
      </c>
      <c r="B3313" s="1">
        <v>43686</v>
      </c>
      <c r="C3313">
        <v>1</v>
      </c>
    </row>
    <row r="3314" spans="1:3" x14ac:dyDescent="0.2">
      <c r="A3314" t="s">
        <v>6149</v>
      </c>
      <c r="B3314" s="1">
        <v>43687</v>
      </c>
      <c r="C3314">
        <v>1</v>
      </c>
    </row>
    <row r="3315" spans="1:3" x14ac:dyDescent="0.2">
      <c r="A3315" t="s">
        <v>6149</v>
      </c>
      <c r="B3315" s="1">
        <v>43688</v>
      </c>
      <c r="C3315">
        <v>1</v>
      </c>
    </row>
    <row r="3316" spans="1:3" x14ac:dyDescent="0.2">
      <c r="A3316" t="s">
        <v>6149</v>
      </c>
      <c r="B3316" s="1">
        <v>43689</v>
      </c>
      <c r="C3316">
        <v>1</v>
      </c>
    </row>
    <row r="3317" spans="1:3" x14ac:dyDescent="0.2">
      <c r="A3317" t="s">
        <v>6149</v>
      </c>
      <c r="B3317" s="1">
        <v>43690</v>
      </c>
      <c r="C3317">
        <v>1</v>
      </c>
    </row>
    <row r="3318" spans="1:3" x14ac:dyDescent="0.2">
      <c r="A3318" t="s">
        <v>6149</v>
      </c>
      <c r="B3318" s="1">
        <v>43691</v>
      </c>
      <c r="C3318">
        <v>1</v>
      </c>
    </row>
    <row r="3319" spans="1:3" x14ac:dyDescent="0.2">
      <c r="A3319" t="s">
        <v>6149</v>
      </c>
      <c r="B3319" s="1">
        <v>43692</v>
      </c>
      <c r="C3319">
        <v>1</v>
      </c>
    </row>
    <row r="3320" spans="1:3" x14ac:dyDescent="0.2">
      <c r="A3320" t="s">
        <v>6149</v>
      </c>
      <c r="B3320" s="1">
        <v>43693</v>
      </c>
      <c r="C3320">
        <v>1</v>
      </c>
    </row>
    <row r="3321" spans="1:3" x14ac:dyDescent="0.2">
      <c r="A3321" t="s">
        <v>6149</v>
      </c>
      <c r="B3321" s="1">
        <v>43694</v>
      </c>
      <c r="C3321">
        <v>1</v>
      </c>
    </row>
    <row r="3322" spans="1:3" x14ac:dyDescent="0.2">
      <c r="A3322" t="s">
        <v>6149</v>
      </c>
      <c r="B3322" s="1">
        <v>43695</v>
      </c>
      <c r="C3322">
        <v>1</v>
      </c>
    </row>
    <row r="3323" spans="1:3" x14ac:dyDescent="0.2">
      <c r="A3323" t="s">
        <v>6149</v>
      </c>
      <c r="B3323" s="1">
        <v>43696</v>
      </c>
      <c r="C3323">
        <v>1</v>
      </c>
    </row>
    <row r="3324" spans="1:3" x14ac:dyDescent="0.2">
      <c r="A3324" t="s">
        <v>6149</v>
      </c>
      <c r="B3324" s="1">
        <v>43697</v>
      </c>
      <c r="C3324">
        <v>1</v>
      </c>
    </row>
    <row r="3325" spans="1:3" x14ac:dyDescent="0.2">
      <c r="A3325" t="s">
        <v>6149</v>
      </c>
      <c r="B3325" s="1">
        <v>43698</v>
      </c>
      <c r="C3325">
        <v>1</v>
      </c>
    </row>
    <row r="3326" spans="1:3" x14ac:dyDescent="0.2">
      <c r="A3326" t="s">
        <v>6149</v>
      </c>
      <c r="B3326" s="1">
        <v>43699</v>
      </c>
      <c r="C3326">
        <v>1</v>
      </c>
    </row>
    <row r="3327" spans="1:3" x14ac:dyDescent="0.2">
      <c r="A3327" t="s">
        <v>6149</v>
      </c>
      <c r="B3327" s="1">
        <v>43700</v>
      </c>
      <c r="C3327">
        <v>1</v>
      </c>
    </row>
    <row r="3328" spans="1:3" x14ac:dyDescent="0.2">
      <c r="A3328" t="s">
        <v>6149</v>
      </c>
      <c r="B3328" s="1">
        <v>43701</v>
      </c>
      <c r="C3328">
        <v>1</v>
      </c>
    </row>
    <row r="3329" spans="1:3" x14ac:dyDescent="0.2">
      <c r="A3329" t="s">
        <v>6149</v>
      </c>
      <c r="B3329" s="1">
        <v>43702</v>
      </c>
      <c r="C3329">
        <v>1</v>
      </c>
    </row>
    <row r="3330" spans="1:3" x14ac:dyDescent="0.2">
      <c r="A3330" t="s">
        <v>6149</v>
      </c>
      <c r="B3330" s="1">
        <v>43703</v>
      </c>
      <c r="C3330">
        <v>1</v>
      </c>
    </row>
    <row r="3331" spans="1:3" x14ac:dyDescent="0.2">
      <c r="A3331" t="s">
        <v>6149</v>
      </c>
      <c r="B3331" s="1">
        <v>43704</v>
      </c>
      <c r="C3331">
        <v>1</v>
      </c>
    </row>
    <row r="3332" spans="1:3" x14ac:dyDescent="0.2">
      <c r="A3332" t="s">
        <v>6149</v>
      </c>
      <c r="B3332" s="1">
        <v>43705</v>
      </c>
      <c r="C3332">
        <v>1</v>
      </c>
    </row>
    <row r="3333" spans="1:3" x14ac:dyDescent="0.2">
      <c r="A3333" t="s">
        <v>6149</v>
      </c>
      <c r="B3333" s="1">
        <v>43706</v>
      </c>
      <c r="C3333">
        <v>1</v>
      </c>
    </row>
    <row r="3334" spans="1:3" x14ac:dyDescent="0.2">
      <c r="A3334" t="s">
        <v>6149</v>
      </c>
      <c r="B3334" s="1">
        <v>43707</v>
      </c>
      <c r="C3334">
        <v>1</v>
      </c>
    </row>
    <row r="3335" spans="1:3" x14ac:dyDescent="0.2">
      <c r="A3335" t="s">
        <v>6149</v>
      </c>
      <c r="B3335" s="1">
        <v>43708</v>
      </c>
      <c r="C3335">
        <v>1</v>
      </c>
    </row>
    <row r="3336" spans="1:3" x14ac:dyDescent="0.2">
      <c r="A3336" t="s">
        <v>6149</v>
      </c>
      <c r="B3336" s="1">
        <v>43709</v>
      </c>
      <c r="C3336">
        <v>1</v>
      </c>
    </row>
    <row r="3337" spans="1:3" x14ac:dyDescent="0.2">
      <c r="A3337" t="s">
        <v>6149</v>
      </c>
      <c r="B3337" s="1">
        <v>43710</v>
      </c>
      <c r="C3337">
        <v>1</v>
      </c>
    </row>
    <row r="3338" spans="1:3" x14ac:dyDescent="0.2">
      <c r="A3338" t="s">
        <v>6149</v>
      </c>
      <c r="B3338" s="1">
        <v>43711</v>
      </c>
      <c r="C3338">
        <v>1</v>
      </c>
    </row>
    <row r="3339" spans="1:3" x14ac:dyDescent="0.2">
      <c r="A3339" t="s">
        <v>6149</v>
      </c>
      <c r="B3339" s="1">
        <v>43712</v>
      </c>
      <c r="C3339">
        <v>1</v>
      </c>
    </row>
    <row r="3340" spans="1:3" x14ac:dyDescent="0.2">
      <c r="A3340" t="s">
        <v>6149</v>
      </c>
      <c r="B3340" s="1">
        <v>43713</v>
      </c>
      <c r="C3340">
        <v>1</v>
      </c>
    </row>
    <row r="3341" spans="1:3" x14ac:dyDescent="0.2">
      <c r="A3341" t="s">
        <v>6149</v>
      </c>
      <c r="B3341" s="1">
        <v>43714</v>
      </c>
      <c r="C3341">
        <v>1</v>
      </c>
    </row>
    <row r="3342" spans="1:3" x14ac:dyDescent="0.2">
      <c r="A3342" t="s">
        <v>6149</v>
      </c>
      <c r="B3342" s="1">
        <v>43715</v>
      </c>
      <c r="C3342">
        <v>1</v>
      </c>
    </row>
    <row r="3343" spans="1:3" x14ac:dyDescent="0.2">
      <c r="A3343" t="s">
        <v>6149</v>
      </c>
      <c r="B3343" s="1">
        <v>43716</v>
      </c>
      <c r="C3343">
        <v>1</v>
      </c>
    </row>
    <row r="3344" spans="1:3" x14ac:dyDescent="0.2">
      <c r="A3344" t="s">
        <v>6149</v>
      </c>
      <c r="B3344" s="1">
        <v>43717</v>
      </c>
      <c r="C3344">
        <v>1</v>
      </c>
    </row>
    <row r="3345" spans="1:3" x14ac:dyDescent="0.2">
      <c r="A3345" t="s">
        <v>6149</v>
      </c>
      <c r="B3345" s="1">
        <v>43718</v>
      </c>
      <c r="C3345">
        <v>1</v>
      </c>
    </row>
    <row r="3346" spans="1:3" x14ac:dyDescent="0.2">
      <c r="A3346" t="s">
        <v>6149</v>
      </c>
      <c r="B3346" s="1">
        <v>43719</v>
      </c>
      <c r="C3346">
        <v>1</v>
      </c>
    </row>
    <row r="3347" spans="1:3" x14ac:dyDescent="0.2">
      <c r="A3347" t="s">
        <v>6149</v>
      </c>
      <c r="B3347" s="1">
        <v>43720</v>
      </c>
      <c r="C3347">
        <v>1</v>
      </c>
    </row>
    <row r="3348" spans="1:3" x14ac:dyDescent="0.2">
      <c r="A3348" t="s">
        <v>6149</v>
      </c>
      <c r="B3348" s="1">
        <v>43721</v>
      </c>
      <c r="C3348">
        <v>1</v>
      </c>
    </row>
    <row r="3349" spans="1:3" x14ac:dyDescent="0.2">
      <c r="A3349" t="s">
        <v>6149</v>
      </c>
      <c r="B3349" s="1">
        <v>43722</v>
      </c>
      <c r="C3349">
        <v>1</v>
      </c>
    </row>
    <row r="3350" spans="1:3" x14ac:dyDescent="0.2">
      <c r="A3350" t="s">
        <v>6149</v>
      </c>
      <c r="B3350" s="1">
        <v>43723</v>
      </c>
      <c r="C3350">
        <v>1</v>
      </c>
    </row>
    <row r="3351" spans="1:3" x14ac:dyDescent="0.2">
      <c r="A3351" t="s">
        <v>6149</v>
      </c>
      <c r="B3351" s="1">
        <v>43724</v>
      </c>
      <c r="C3351">
        <v>1</v>
      </c>
    </row>
    <row r="3352" spans="1:3" x14ac:dyDescent="0.2">
      <c r="A3352" t="s">
        <v>6149</v>
      </c>
      <c r="B3352" s="1">
        <v>43725</v>
      </c>
      <c r="C3352">
        <v>1</v>
      </c>
    </row>
    <row r="3353" spans="1:3" x14ac:dyDescent="0.2">
      <c r="A3353" t="s">
        <v>6149</v>
      </c>
      <c r="B3353" s="1">
        <v>43726</v>
      </c>
      <c r="C3353">
        <v>1</v>
      </c>
    </row>
    <row r="3354" spans="1:3" x14ac:dyDescent="0.2">
      <c r="A3354" t="s">
        <v>6149</v>
      </c>
      <c r="B3354" s="1">
        <v>43727</v>
      </c>
      <c r="C3354">
        <v>1</v>
      </c>
    </row>
    <row r="3355" spans="1:3" x14ac:dyDescent="0.2">
      <c r="A3355" t="s">
        <v>6149</v>
      </c>
      <c r="B3355" s="1">
        <v>43728</v>
      </c>
      <c r="C3355">
        <v>1</v>
      </c>
    </row>
    <row r="3356" spans="1:3" x14ac:dyDescent="0.2">
      <c r="A3356" t="s">
        <v>6149</v>
      </c>
      <c r="B3356" s="1">
        <v>43729</v>
      </c>
      <c r="C3356">
        <v>1</v>
      </c>
    </row>
    <row r="3357" spans="1:3" x14ac:dyDescent="0.2">
      <c r="A3357" t="s">
        <v>6149</v>
      </c>
      <c r="B3357" s="1">
        <v>43730</v>
      </c>
      <c r="C3357">
        <v>1</v>
      </c>
    </row>
    <row r="3358" spans="1:3" x14ac:dyDescent="0.2">
      <c r="A3358" t="s">
        <v>6149</v>
      </c>
      <c r="B3358" s="1">
        <v>43731</v>
      </c>
      <c r="C3358">
        <v>1</v>
      </c>
    </row>
    <row r="3359" spans="1:3" x14ac:dyDescent="0.2">
      <c r="A3359" t="s">
        <v>6149</v>
      </c>
      <c r="B3359" s="1">
        <v>43732</v>
      </c>
      <c r="C3359">
        <v>1</v>
      </c>
    </row>
    <row r="3360" spans="1:3" x14ac:dyDescent="0.2">
      <c r="A3360" t="s">
        <v>6149</v>
      </c>
      <c r="B3360" s="1">
        <v>43733</v>
      </c>
      <c r="C3360">
        <v>1</v>
      </c>
    </row>
    <row r="3361" spans="1:3" x14ac:dyDescent="0.2">
      <c r="A3361" t="s">
        <v>6149</v>
      </c>
      <c r="B3361" s="1">
        <v>43734</v>
      </c>
      <c r="C3361">
        <v>1</v>
      </c>
    </row>
    <row r="3362" spans="1:3" x14ac:dyDescent="0.2">
      <c r="A3362" t="s">
        <v>6149</v>
      </c>
      <c r="B3362" s="1">
        <v>43735</v>
      </c>
      <c r="C3362">
        <v>1</v>
      </c>
    </row>
    <row r="3363" spans="1:3" x14ac:dyDescent="0.2">
      <c r="A3363" t="s">
        <v>6149</v>
      </c>
      <c r="B3363" s="1">
        <v>43736</v>
      </c>
      <c r="C3363">
        <v>1</v>
      </c>
    </row>
    <row r="3364" spans="1:3" x14ac:dyDescent="0.2">
      <c r="A3364" t="s">
        <v>6149</v>
      </c>
      <c r="B3364" s="1">
        <v>43737</v>
      </c>
      <c r="C3364">
        <v>1</v>
      </c>
    </row>
    <row r="3365" spans="1:3" x14ac:dyDescent="0.2">
      <c r="A3365" t="s">
        <v>6149</v>
      </c>
      <c r="B3365" s="1">
        <v>43738</v>
      </c>
      <c r="C3365">
        <v>1</v>
      </c>
    </row>
    <row r="3366" spans="1:3" x14ac:dyDescent="0.2">
      <c r="A3366" t="s">
        <v>6149</v>
      </c>
      <c r="B3366" s="1">
        <v>43739</v>
      </c>
      <c r="C3366">
        <v>1</v>
      </c>
    </row>
    <row r="3367" spans="1:3" x14ac:dyDescent="0.2">
      <c r="A3367" t="s">
        <v>6149</v>
      </c>
      <c r="B3367" s="1">
        <v>43740</v>
      </c>
      <c r="C3367">
        <v>1</v>
      </c>
    </row>
    <row r="3368" spans="1:3" x14ac:dyDescent="0.2">
      <c r="A3368" t="s">
        <v>6149</v>
      </c>
      <c r="B3368" s="1">
        <v>43741</v>
      </c>
      <c r="C3368">
        <v>1</v>
      </c>
    </row>
    <row r="3369" spans="1:3" x14ac:dyDescent="0.2">
      <c r="A3369" t="s">
        <v>6149</v>
      </c>
      <c r="B3369" s="1">
        <v>43742</v>
      </c>
      <c r="C3369">
        <v>1</v>
      </c>
    </row>
    <row r="3370" spans="1:3" x14ac:dyDescent="0.2">
      <c r="A3370" t="s">
        <v>6149</v>
      </c>
      <c r="B3370" s="1">
        <v>43743</v>
      </c>
      <c r="C3370">
        <v>1</v>
      </c>
    </row>
    <row r="3371" spans="1:3" x14ac:dyDescent="0.2">
      <c r="A3371" t="s">
        <v>6149</v>
      </c>
      <c r="B3371" s="1">
        <v>43744</v>
      </c>
      <c r="C3371">
        <v>1</v>
      </c>
    </row>
    <row r="3372" spans="1:3" x14ac:dyDescent="0.2">
      <c r="A3372" t="s">
        <v>6149</v>
      </c>
      <c r="B3372" s="1">
        <v>43745</v>
      </c>
      <c r="C3372">
        <v>1</v>
      </c>
    </row>
    <row r="3373" spans="1:3" x14ac:dyDescent="0.2">
      <c r="A3373" t="s">
        <v>6149</v>
      </c>
      <c r="B3373" s="1">
        <v>43746</v>
      </c>
      <c r="C3373">
        <v>1</v>
      </c>
    </row>
    <row r="3374" spans="1:3" x14ac:dyDescent="0.2">
      <c r="A3374" t="s">
        <v>6149</v>
      </c>
      <c r="B3374" s="1">
        <v>43747</v>
      </c>
      <c r="C3374">
        <v>1</v>
      </c>
    </row>
    <row r="3375" spans="1:3" x14ac:dyDescent="0.2">
      <c r="A3375" t="s">
        <v>6149</v>
      </c>
      <c r="B3375" s="1">
        <v>43748</v>
      </c>
      <c r="C3375">
        <v>1</v>
      </c>
    </row>
    <row r="3376" spans="1:3" x14ac:dyDescent="0.2">
      <c r="A3376" t="s">
        <v>6149</v>
      </c>
      <c r="B3376" s="1">
        <v>43749</v>
      </c>
      <c r="C3376">
        <v>1</v>
      </c>
    </row>
    <row r="3377" spans="1:3" x14ac:dyDescent="0.2">
      <c r="A3377" t="s">
        <v>6149</v>
      </c>
      <c r="B3377" s="1">
        <v>43750</v>
      </c>
      <c r="C3377">
        <v>1</v>
      </c>
    </row>
    <row r="3378" spans="1:3" x14ac:dyDescent="0.2">
      <c r="A3378" t="s">
        <v>6149</v>
      </c>
      <c r="B3378" s="1">
        <v>43751</v>
      </c>
      <c r="C3378">
        <v>1</v>
      </c>
    </row>
    <row r="3379" spans="1:3" x14ac:dyDescent="0.2">
      <c r="A3379" t="s">
        <v>6149</v>
      </c>
      <c r="B3379" s="1">
        <v>43752</v>
      </c>
      <c r="C3379">
        <v>1</v>
      </c>
    </row>
    <row r="3380" spans="1:3" x14ac:dyDescent="0.2">
      <c r="A3380" t="s">
        <v>6149</v>
      </c>
      <c r="B3380" s="1">
        <v>43753</v>
      </c>
      <c r="C3380">
        <v>1</v>
      </c>
    </row>
    <row r="3381" spans="1:3" x14ac:dyDescent="0.2">
      <c r="A3381" t="s">
        <v>6149</v>
      </c>
      <c r="B3381" s="1">
        <v>43754</v>
      </c>
      <c r="C3381">
        <v>1</v>
      </c>
    </row>
    <row r="3382" spans="1:3" x14ac:dyDescent="0.2">
      <c r="A3382" t="s">
        <v>6149</v>
      </c>
      <c r="B3382" s="1">
        <v>43755</v>
      </c>
      <c r="C3382">
        <v>1</v>
      </c>
    </row>
    <row r="3383" spans="1:3" x14ac:dyDescent="0.2">
      <c r="A3383" t="s">
        <v>6149</v>
      </c>
      <c r="B3383" s="1">
        <v>43756</v>
      </c>
      <c r="C3383">
        <v>1</v>
      </c>
    </row>
    <row r="3384" spans="1:3" x14ac:dyDescent="0.2">
      <c r="A3384" t="s">
        <v>6149</v>
      </c>
      <c r="B3384" s="1">
        <v>43757</v>
      </c>
      <c r="C3384">
        <v>1</v>
      </c>
    </row>
    <row r="3385" spans="1:3" x14ac:dyDescent="0.2">
      <c r="A3385" t="s">
        <v>6149</v>
      </c>
      <c r="B3385" s="1">
        <v>43758</v>
      </c>
      <c r="C3385">
        <v>1</v>
      </c>
    </row>
    <row r="3386" spans="1:3" x14ac:dyDescent="0.2">
      <c r="A3386" t="s">
        <v>6149</v>
      </c>
      <c r="B3386" s="1">
        <v>43759</v>
      </c>
      <c r="C3386">
        <v>1</v>
      </c>
    </row>
    <row r="3387" spans="1:3" x14ac:dyDescent="0.2">
      <c r="A3387" t="s">
        <v>6149</v>
      </c>
      <c r="B3387" s="1">
        <v>43760</v>
      </c>
      <c r="C3387">
        <v>1</v>
      </c>
    </row>
    <row r="3388" spans="1:3" x14ac:dyDescent="0.2">
      <c r="A3388" t="s">
        <v>6149</v>
      </c>
      <c r="B3388" s="1">
        <v>43761</v>
      </c>
      <c r="C3388">
        <v>1</v>
      </c>
    </row>
    <row r="3389" spans="1:3" x14ac:dyDescent="0.2">
      <c r="A3389" t="s">
        <v>6149</v>
      </c>
      <c r="B3389" s="1">
        <v>43762</v>
      </c>
      <c r="C3389">
        <v>1</v>
      </c>
    </row>
    <row r="3390" spans="1:3" x14ac:dyDescent="0.2">
      <c r="A3390" t="s">
        <v>6149</v>
      </c>
      <c r="B3390" s="1">
        <v>43763</v>
      </c>
      <c r="C3390">
        <v>1</v>
      </c>
    </row>
    <row r="3391" spans="1:3" x14ac:dyDescent="0.2">
      <c r="A3391" t="s">
        <v>6149</v>
      </c>
      <c r="B3391" s="1">
        <v>43764</v>
      </c>
      <c r="C3391">
        <v>1</v>
      </c>
    </row>
    <row r="3392" spans="1:3" x14ac:dyDescent="0.2">
      <c r="A3392" t="s">
        <v>6149</v>
      </c>
      <c r="B3392" s="1">
        <v>43765</v>
      </c>
      <c r="C3392">
        <v>1</v>
      </c>
    </row>
    <row r="3393" spans="1:3" x14ac:dyDescent="0.2">
      <c r="A3393" t="s">
        <v>6149</v>
      </c>
      <c r="B3393" s="1">
        <v>43766</v>
      </c>
      <c r="C3393">
        <v>1</v>
      </c>
    </row>
    <row r="3394" spans="1:3" x14ac:dyDescent="0.2">
      <c r="A3394" t="s">
        <v>6149</v>
      </c>
      <c r="B3394" s="1">
        <v>43767</v>
      </c>
      <c r="C3394">
        <v>1</v>
      </c>
    </row>
    <row r="3395" spans="1:3" x14ac:dyDescent="0.2">
      <c r="A3395" t="s">
        <v>6149</v>
      </c>
      <c r="B3395" s="1">
        <v>43768</v>
      </c>
      <c r="C3395">
        <v>1</v>
      </c>
    </row>
    <row r="3396" spans="1:3" x14ac:dyDescent="0.2">
      <c r="A3396" t="s">
        <v>6149</v>
      </c>
      <c r="B3396" s="1">
        <v>43769</v>
      </c>
      <c r="C3396">
        <v>1</v>
      </c>
    </row>
    <row r="3397" spans="1:3" x14ac:dyDescent="0.2">
      <c r="A3397" t="s">
        <v>6149</v>
      </c>
      <c r="B3397" s="1">
        <v>43770</v>
      </c>
      <c r="C3397">
        <v>1</v>
      </c>
    </row>
    <row r="3398" spans="1:3" x14ac:dyDescent="0.2">
      <c r="A3398" t="s">
        <v>6149</v>
      </c>
      <c r="B3398" s="1">
        <v>43771</v>
      </c>
      <c r="C3398">
        <v>1</v>
      </c>
    </row>
    <row r="3399" spans="1:3" x14ac:dyDescent="0.2">
      <c r="A3399" t="s">
        <v>6149</v>
      </c>
      <c r="B3399" s="1">
        <v>43772</v>
      </c>
      <c r="C3399">
        <v>1</v>
      </c>
    </row>
    <row r="3400" spans="1:3" x14ac:dyDescent="0.2">
      <c r="A3400" t="s">
        <v>6149</v>
      </c>
      <c r="B3400" s="1">
        <v>43773</v>
      </c>
      <c r="C3400">
        <v>1</v>
      </c>
    </row>
    <row r="3401" spans="1:3" x14ac:dyDescent="0.2">
      <c r="A3401" t="s">
        <v>6149</v>
      </c>
      <c r="B3401" s="1">
        <v>43774</v>
      </c>
      <c r="C3401">
        <v>1</v>
      </c>
    </row>
    <row r="3402" spans="1:3" x14ac:dyDescent="0.2">
      <c r="A3402" t="s">
        <v>6149</v>
      </c>
      <c r="B3402" s="1">
        <v>43775</v>
      </c>
      <c r="C3402">
        <v>1</v>
      </c>
    </row>
    <row r="3403" spans="1:3" x14ac:dyDescent="0.2">
      <c r="A3403" t="s">
        <v>6149</v>
      </c>
      <c r="B3403" s="1">
        <v>43776</v>
      </c>
      <c r="C3403">
        <v>1</v>
      </c>
    </row>
    <row r="3404" spans="1:3" x14ac:dyDescent="0.2">
      <c r="A3404" t="s">
        <v>6149</v>
      </c>
      <c r="B3404" s="1">
        <v>43777</v>
      </c>
      <c r="C3404">
        <v>1</v>
      </c>
    </row>
    <row r="3405" spans="1:3" x14ac:dyDescent="0.2">
      <c r="A3405" t="s">
        <v>6149</v>
      </c>
      <c r="B3405" s="1">
        <v>43778</v>
      </c>
      <c r="C3405">
        <v>1</v>
      </c>
    </row>
    <row r="3406" spans="1:3" x14ac:dyDescent="0.2">
      <c r="A3406" t="s">
        <v>6149</v>
      </c>
      <c r="B3406" s="1">
        <v>43779</v>
      </c>
      <c r="C3406">
        <v>1</v>
      </c>
    </row>
    <row r="3407" spans="1:3" x14ac:dyDescent="0.2">
      <c r="A3407" t="s">
        <v>6149</v>
      </c>
      <c r="B3407" s="1">
        <v>43780</v>
      </c>
      <c r="C3407">
        <v>1</v>
      </c>
    </row>
    <row r="3408" spans="1:3" x14ac:dyDescent="0.2">
      <c r="A3408" t="s">
        <v>6149</v>
      </c>
      <c r="B3408" s="1">
        <v>43781</v>
      </c>
      <c r="C3408">
        <v>1</v>
      </c>
    </row>
    <row r="3409" spans="1:3" x14ac:dyDescent="0.2">
      <c r="A3409" t="s">
        <v>6149</v>
      </c>
      <c r="B3409" s="1">
        <v>43782</v>
      </c>
      <c r="C3409">
        <v>1</v>
      </c>
    </row>
    <row r="3410" spans="1:3" x14ac:dyDescent="0.2">
      <c r="A3410" t="s">
        <v>6149</v>
      </c>
      <c r="B3410" s="1">
        <v>43783</v>
      </c>
      <c r="C3410">
        <v>1</v>
      </c>
    </row>
    <row r="3411" spans="1:3" x14ac:dyDescent="0.2">
      <c r="A3411" t="s">
        <v>6149</v>
      </c>
      <c r="B3411" s="1">
        <v>43784</v>
      </c>
      <c r="C3411">
        <v>1</v>
      </c>
    </row>
    <row r="3412" spans="1:3" x14ac:dyDescent="0.2">
      <c r="A3412" t="s">
        <v>6149</v>
      </c>
      <c r="B3412" s="1">
        <v>43785</v>
      </c>
      <c r="C3412">
        <v>1</v>
      </c>
    </row>
    <row r="3413" spans="1:3" x14ac:dyDescent="0.2">
      <c r="A3413" t="s">
        <v>6149</v>
      </c>
      <c r="B3413" s="1">
        <v>43786</v>
      </c>
      <c r="C3413">
        <v>1</v>
      </c>
    </row>
    <row r="3414" spans="1:3" x14ac:dyDescent="0.2">
      <c r="A3414" t="s">
        <v>6149</v>
      </c>
      <c r="B3414" s="1">
        <v>43787</v>
      </c>
      <c r="C3414">
        <v>1</v>
      </c>
    </row>
    <row r="3415" spans="1:3" x14ac:dyDescent="0.2">
      <c r="A3415" t="s">
        <v>6149</v>
      </c>
      <c r="B3415" s="1">
        <v>43788</v>
      </c>
      <c r="C3415">
        <v>1</v>
      </c>
    </row>
    <row r="3416" spans="1:3" x14ac:dyDescent="0.2">
      <c r="A3416" t="s">
        <v>6149</v>
      </c>
      <c r="B3416" s="1">
        <v>43789</v>
      </c>
      <c r="C3416">
        <v>1</v>
      </c>
    </row>
    <row r="3417" spans="1:3" x14ac:dyDescent="0.2">
      <c r="A3417" t="s">
        <v>6149</v>
      </c>
      <c r="B3417" s="1">
        <v>43790</v>
      </c>
      <c r="C3417">
        <v>1</v>
      </c>
    </row>
    <row r="3418" spans="1:3" x14ac:dyDescent="0.2">
      <c r="A3418" t="s">
        <v>6149</v>
      </c>
      <c r="B3418" s="1">
        <v>43791</v>
      </c>
      <c r="C3418">
        <v>1</v>
      </c>
    </row>
    <row r="3419" spans="1:3" x14ac:dyDescent="0.2">
      <c r="A3419" t="s">
        <v>6149</v>
      </c>
      <c r="B3419" s="1">
        <v>43792</v>
      </c>
      <c r="C3419">
        <v>1</v>
      </c>
    </row>
    <row r="3420" spans="1:3" x14ac:dyDescent="0.2">
      <c r="A3420" t="s">
        <v>6149</v>
      </c>
      <c r="B3420" s="1">
        <v>43793</v>
      </c>
      <c r="C3420">
        <v>1</v>
      </c>
    </row>
    <row r="3421" spans="1:3" x14ac:dyDescent="0.2">
      <c r="A3421" t="s">
        <v>6149</v>
      </c>
      <c r="B3421" s="1">
        <v>43794</v>
      </c>
      <c r="C3421">
        <v>1</v>
      </c>
    </row>
    <row r="3422" spans="1:3" x14ac:dyDescent="0.2">
      <c r="A3422" t="s">
        <v>6149</v>
      </c>
      <c r="B3422" s="1">
        <v>43795</v>
      </c>
      <c r="C3422">
        <v>1</v>
      </c>
    </row>
    <row r="3423" spans="1:3" x14ac:dyDescent="0.2">
      <c r="A3423" t="s">
        <v>6149</v>
      </c>
      <c r="B3423" s="1">
        <v>43796</v>
      </c>
      <c r="C3423">
        <v>1</v>
      </c>
    </row>
    <row r="3424" spans="1:3" x14ac:dyDescent="0.2">
      <c r="A3424" t="s">
        <v>6149</v>
      </c>
      <c r="B3424" s="1">
        <v>43797</v>
      </c>
      <c r="C3424">
        <v>1</v>
      </c>
    </row>
    <row r="3425" spans="1:3" x14ac:dyDescent="0.2">
      <c r="A3425" t="s">
        <v>6149</v>
      </c>
      <c r="B3425" s="1">
        <v>43798</v>
      </c>
      <c r="C3425">
        <v>1</v>
      </c>
    </row>
    <row r="3426" spans="1:3" x14ac:dyDescent="0.2">
      <c r="A3426" t="s">
        <v>6149</v>
      </c>
      <c r="B3426" s="1">
        <v>43799</v>
      </c>
      <c r="C3426">
        <v>1</v>
      </c>
    </row>
    <row r="3427" spans="1:3" x14ac:dyDescent="0.2">
      <c r="A3427" t="s">
        <v>6149</v>
      </c>
      <c r="B3427" s="1">
        <v>43800</v>
      </c>
      <c r="C3427">
        <v>1</v>
      </c>
    </row>
    <row r="3428" spans="1:3" x14ac:dyDescent="0.2">
      <c r="A3428" t="s">
        <v>6149</v>
      </c>
      <c r="B3428" s="1">
        <v>43801</v>
      </c>
      <c r="C3428">
        <v>1</v>
      </c>
    </row>
    <row r="3429" spans="1:3" x14ac:dyDescent="0.2">
      <c r="A3429" t="s">
        <v>6149</v>
      </c>
      <c r="B3429" s="1">
        <v>43802</v>
      </c>
      <c r="C3429">
        <v>1</v>
      </c>
    </row>
    <row r="3430" spans="1:3" x14ac:dyDescent="0.2">
      <c r="A3430" t="s">
        <v>6149</v>
      </c>
      <c r="B3430" s="1">
        <v>43803</v>
      </c>
      <c r="C3430">
        <v>1</v>
      </c>
    </row>
    <row r="3431" spans="1:3" x14ac:dyDescent="0.2">
      <c r="A3431" t="s">
        <v>6149</v>
      </c>
      <c r="B3431" s="1">
        <v>43804</v>
      </c>
      <c r="C3431">
        <v>1</v>
      </c>
    </row>
    <row r="3432" spans="1:3" x14ac:dyDescent="0.2">
      <c r="A3432" t="s">
        <v>6149</v>
      </c>
      <c r="B3432" s="1">
        <v>43805</v>
      </c>
      <c r="C3432">
        <v>1</v>
      </c>
    </row>
    <row r="3433" spans="1:3" x14ac:dyDescent="0.2">
      <c r="A3433" t="s">
        <v>6149</v>
      </c>
      <c r="B3433" s="1">
        <v>43806</v>
      </c>
      <c r="C3433">
        <v>1</v>
      </c>
    </row>
    <row r="3434" spans="1:3" x14ac:dyDescent="0.2">
      <c r="A3434" t="s">
        <v>6149</v>
      </c>
      <c r="B3434" s="1">
        <v>43807</v>
      </c>
      <c r="C3434">
        <v>1</v>
      </c>
    </row>
    <row r="3435" spans="1:3" x14ac:dyDescent="0.2">
      <c r="A3435" t="s">
        <v>6149</v>
      </c>
      <c r="B3435" s="1">
        <v>43808</v>
      </c>
      <c r="C3435">
        <v>1</v>
      </c>
    </row>
    <row r="3436" spans="1:3" x14ac:dyDescent="0.2">
      <c r="A3436" t="s">
        <v>6149</v>
      </c>
      <c r="B3436" s="1">
        <v>43809</v>
      </c>
      <c r="C3436">
        <v>1</v>
      </c>
    </row>
    <row r="3437" spans="1:3" x14ac:dyDescent="0.2">
      <c r="A3437" t="s">
        <v>6149</v>
      </c>
      <c r="B3437" s="1">
        <v>43810</v>
      </c>
      <c r="C3437">
        <v>1</v>
      </c>
    </row>
    <row r="3438" spans="1:3" x14ac:dyDescent="0.2">
      <c r="A3438" t="s">
        <v>6149</v>
      </c>
      <c r="B3438" s="1">
        <v>43811</v>
      </c>
      <c r="C3438">
        <v>1</v>
      </c>
    </row>
    <row r="3439" spans="1:3" x14ac:dyDescent="0.2">
      <c r="A3439" t="s">
        <v>6149</v>
      </c>
      <c r="B3439" s="1">
        <v>43812</v>
      </c>
      <c r="C3439">
        <v>1</v>
      </c>
    </row>
    <row r="3440" spans="1:3" x14ac:dyDescent="0.2">
      <c r="A3440" t="s">
        <v>6149</v>
      </c>
      <c r="B3440" s="1">
        <v>43813</v>
      </c>
      <c r="C3440">
        <v>1</v>
      </c>
    </row>
    <row r="3441" spans="1:3" x14ac:dyDescent="0.2">
      <c r="A3441" t="s">
        <v>6149</v>
      </c>
      <c r="B3441" s="1">
        <v>43814</v>
      </c>
      <c r="C3441">
        <v>1</v>
      </c>
    </row>
    <row r="3442" spans="1:3" x14ac:dyDescent="0.2">
      <c r="A3442" t="s">
        <v>6149</v>
      </c>
      <c r="B3442" s="1">
        <v>43815</v>
      </c>
      <c r="C3442">
        <v>1</v>
      </c>
    </row>
    <row r="3443" spans="1:3" x14ac:dyDescent="0.2">
      <c r="A3443" t="s">
        <v>6149</v>
      </c>
      <c r="B3443" s="1">
        <v>43816</v>
      </c>
      <c r="C3443">
        <v>1</v>
      </c>
    </row>
    <row r="3444" spans="1:3" x14ac:dyDescent="0.2">
      <c r="A3444" t="s">
        <v>6149</v>
      </c>
      <c r="B3444" s="1">
        <v>43817</v>
      </c>
      <c r="C3444">
        <v>1</v>
      </c>
    </row>
    <row r="3445" spans="1:3" x14ac:dyDescent="0.2">
      <c r="A3445" t="s">
        <v>6149</v>
      </c>
      <c r="B3445" s="1">
        <v>43818</v>
      </c>
      <c r="C3445">
        <v>1</v>
      </c>
    </row>
    <row r="3446" spans="1:3" x14ac:dyDescent="0.2">
      <c r="A3446" t="s">
        <v>6149</v>
      </c>
      <c r="B3446" s="1">
        <v>43819</v>
      </c>
      <c r="C3446">
        <v>1</v>
      </c>
    </row>
    <row r="3447" spans="1:3" x14ac:dyDescent="0.2">
      <c r="A3447" t="s">
        <v>6149</v>
      </c>
      <c r="B3447" s="1">
        <v>43820</v>
      </c>
      <c r="C3447">
        <v>1</v>
      </c>
    </row>
    <row r="3448" spans="1:3" x14ac:dyDescent="0.2">
      <c r="A3448" t="s">
        <v>6149</v>
      </c>
      <c r="B3448" s="1">
        <v>43821</v>
      </c>
      <c r="C3448">
        <v>1</v>
      </c>
    </row>
    <row r="3449" spans="1:3" x14ac:dyDescent="0.2">
      <c r="A3449" t="s">
        <v>6149</v>
      </c>
      <c r="B3449" s="1">
        <v>43822</v>
      </c>
      <c r="C3449">
        <v>1</v>
      </c>
    </row>
    <row r="3450" spans="1:3" x14ac:dyDescent="0.2">
      <c r="A3450" t="s">
        <v>6149</v>
      </c>
      <c r="B3450" s="1">
        <v>43823</v>
      </c>
      <c r="C3450">
        <v>1</v>
      </c>
    </row>
    <row r="3451" spans="1:3" x14ac:dyDescent="0.2">
      <c r="A3451" t="s">
        <v>6149</v>
      </c>
      <c r="B3451" s="1">
        <v>43824</v>
      </c>
      <c r="C3451">
        <v>1</v>
      </c>
    </row>
    <row r="3452" spans="1:3" x14ac:dyDescent="0.2">
      <c r="A3452" t="s">
        <v>6149</v>
      </c>
      <c r="B3452" s="1">
        <v>43825</v>
      </c>
      <c r="C3452">
        <v>1</v>
      </c>
    </row>
    <row r="3453" spans="1:3" x14ac:dyDescent="0.2">
      <c r="A3453" t="s">
        <v>6149</v>
      </c>
      <c r="B3453" s="1">
        <v>43826</v>
      </c>
      <c r="C3453">
        <v>1</v>
      </c>
    </row>
    <row r="3454" spans="1:3" x14ac:dyDescent="0.2">
      <c r="A3454" t="s">
        <v>6149</v>
      </c>
      <c r="B3454" s="1">
        <v>43827</v>
      </c>
      <c r="C3454">
        <v>1</v>
      </c>
    </row>
    <row r="3455" spans="1:3" x14ac:dyDescent="0.2">
      <c r="A3455" t="s">
        <v>6149</v>
      </c>
      <c r="B3455" s="1">
        <v>43828</v>
      </c>
      <c r="C3455">
        <v>1</v>
      </c>
    </row>
    <row r="3456" spans="1:3" x14ac:dyDescent="0.2">
      <c r="A3456" t="s">
        <v>6149</v>
      </c>
      <c r="B3456" s="1">
        <v>43829</v>
      </c>
      <c r="C3456">
        <v>1</v>
      </c>
    </row>
    <row r="3457" spans="1:3" x14ac:dyDescent="0.2">
      <c r="A3457" t="s">
        <v>6149</v>
      </c>
      <c r="B3457" s="1">
        <v>43830</v>
      </c>
      <c r="C3457">
        <v>1</v>
      </c>
    </row>
    <row r="3458" spans="1:3" x14ac:dyDescent="0.2">
      <c r="A3458" t="s">
        <v>6149</v>
      </c>
      <c r="B3458" s="1">
        <v>43831</v>
      </c>
      <c r="C3458">
        <v>1</v>
      </c>
    </row>
    <row r="3459" spans="1:3" x14ac:dyDescent="0.2">
      <c r="A3459" t="s">
        <v>6149</v>
      </c>
      <c r="B3459" s="1">
        <v>43832</v>
      </c>
      <c r="C3459">
        <v>1</v>
      </c>
    </row>
    <row r="3460" spans="1:3" x14ac:dyDescent="0.2">
      <c r="A3460" t="s">
        <v>6149</v>
      </c>
      <c r="B3460" s="1">
        <v>43833</v>
      </c>
      <c r="C3460">
        <v>1</v>
      </c>
    </row>
    <row r="3461" spans="1:3" x14ac:dyDescent="0.2">
      <c r="A3461" t="s">
        <v>6149</v>
      </c>
      <c r="B3461" s="1">
        <v>43834</v>
      </c>
      <c r="C3461">
        <v>1</v>
      </c>
    </row>
    <row r="3462" spans="1:3" x14ac:dyDescent="0.2">
      <c r="A3462" t="s">
        <v>6149</v>
      </c>
      <c r="B3462" s="1">
        <v>43835</v>
      </c>
      <c r="C3462">
        <v>1</v>
      </c>
    </row>
    <row r="3463" spans="1:3" x14ac:dyDescent="0.2">
      <c r="A3463" t="s">
        <v>6149</v>
      </c>
      <c r="B3463" s="1">
        <v>43836</v>
      </c>
      <c r="C3463">
        <v>1</v>
      </c>
    </row>
    <row r="3464" spans="1:3" x14ac:dyDescent="0.2">
      <c r="A3464" t="s">
        <v>6149</v>
      </c>
      <c r="B3464" s="1">
        <v>43837</v>
      </c>
      <c r="C3464">
        <v>1</v>
      </c>
    </row>
    <row r="3465" spans="1:3" x14ac:dyDescent="0.2">
      <c r="A3465" t="s">
        <v>6149</v>
      </c>
      <c r="B3465" s="1">
        <v>43838</v>
      </c>
      <c r="C3465">
        <v>1</v>
      </c>
    </row>
    <row r="3466" spans="1:3" x14ac:dyDescent="0.2">
      <c r="A3466" t="s">
        <v>6149</v>
      </c>
      <c r="B3466" s="1">
        <v>43839</v>
      </c>
      <c r="C3466">
        <v>1</v>
      </c>
    </row>
    <row r="3467" spans="1:3" x14ac:dyDescent="0.2">
      <c r="A3467" t="s">
        <v>6149</v>
      </c>
      <c r="B3467" s="1">
        <v>43840</v>
      </c>
      <c r="C3467">
        <v>1</v>
      </c>
    </row>
    <row r="3468" spans="1:3" x14ac:dyDescent="0.2">
      <c r="A3468" t="s">
        <v>6149</v>
      </c>
      <c r="B3468" s="1">
        <v>43841</v>
      </c>
      <c r="C3468">
        <v>1</v>
      </c>
    </row>
    <row r="3469" spans="1:3" x14ac:dyDescent="0.2">
      <c r="A3469" t="s">
        <v>6149</v>
      </c>
      <c r="B3469" s="1">
        <v>43842</v>
      </c>
      <c r="C3469">
        <v>1</v>
      </c>
    </row>
    <row r="3470" spans="1:3" x14ac:dyDescent="0.2">
      <c r="A3470" t="s">
        <v>6149</v>
      </c>
      <c r="B3470" s="1">
        <v>43843</v>
      </c>
      <c r="C3470">
        <v>1</v>
      </c>
    </row>
    <row r="3471" spans="1:3" x14ac:dyDescent="0.2">
      <c r="A3471" t="s">
        <v>6149</v>
      </c>
      <c r="B3471" s="1">
        <v>43844</v>
      </c>
      <c r="C3471">
        <v>1</v>
      </c>
    </row>
    <row r="3472" spans="1:3" x14ac:dyDescent="0.2">
      <c r="A3472" t="s">
        <v>6149</v>
      </c>
      <c r="B3472" s="1">
        <v>43845</v>
      </c>
      <c r="C3472">
        <v>1</v>
      </c>
    </row>
    <row r="3473" spans="1:3" x14ac:dyDescent="0.2">
      <c r="A3473" t="s">
        <v>6149</v>
      </c>
      <c r="B3473" s="1">
        <v>43846</v>
      </c>
      <c r="C3473">
        <v>1</v>
      </c>
    </row>
    <row r="3474" spans="1:3" x14ac:dyDescent="0.2">
      <c r="A3474" t="s">
        <v>6149</v>
      </c>
      <c r="B3474" s="1">
        <v>43847</v>
      </c>
      <c r="C3474">
        <v>1</v>
      </c>
    </row>
    <row r="3475" spans="1:3" x14ac:dyDescent="0.2">
      <c r="A3475" t="s">
        <v>6149</v>
      </c>
      <c r="B3475" s="1">
        <v>43848</v>
      </c>
      <c r="C3475">
        <v>1</v>
      </c>
    </row>
    <row r="3476" spans="1:3" x14ac:dyDescent="0.2">
      <c r="A3476" t="s">
        <v>6149</v>
      </c>
      <c r="B3476" s="1">
        <v>43849</v>
      </c>
      <c r="C3476">
        <v>1</v>
      </c>
    </row>
    <row r="3477" spans="1:3" x14ac:dyDescent="0.2">
      <c r="A3477" t="s">
        <v>6149</v>
      </c>
      <c r="B3477" s="1">
        <v>43850</v>
      </c>
      <c r="C3477">
        <v>1</v>
      </c>
    </row>
    <row r="3478" spans="1:3" x14ac:dyDescent="0.2">
      <c r="A3478" t="s">
        <v>6149</v>
      </c>
      <c r="B3478" s="1">
        <v>43851</v>
      </c>
      <c r="C3478">
        <v>1</v>
      </c>
    </row>
    <row r="3479" spans="1:3" x14ac:dyDescent="0.2">
      <c r="A3479" t="s">
        <v>6149</v>
      </c>
      <c r="B3479" s="1">
        <v>43852</v>
      </c>
      <c r="C3479">
        <v>1</v>
      </c>
    </row>
    <row r="3480" spans="1:3" x14ac:dyDescent="0.2">
      <c r="A3480" t="s">
        <v>6149</v>
      </c>
      <c r="B3480" s="1">
        <v>43853</v>
      </c>
      <c r="C3480">
        <v>1</v>
      </c>
    </row>
    <row r="3481" spans="1:3" x14ac:dyDescent="0.2">
      <c r="A3481" t="s">
        <v>6149</v>
      </c>
      <c r="B3481" s="1">
        <v>43854</v>
      </c>
      <c r="C3481">
        <v>1</v>
      </c>
    </row>
    <row r="3482" spans="1:3" x14ac:dyDescent="0.2">
      <c r="A3482" t="s">
        <v>6149</v>
      </c>
      <c r="B3482" s="1">
        <v>43855</v>
      </c>
      <c r="C3482">
        <v>1</v>
      </c>
    </row>
    <row r="3483" spans="1:3" x14ac:dyDescent="0.2">
      <c r="A3483" t="s">
        <v>6149</v>
      </c>
      <c r="B3483" s="1">
        <v>43856</v>
      </c>
      <c r="C3483">
        <v>1</v>
      </c>
    </row>
    <row r="3484" spans="1:3" x14ac:dyDescent="0.2">
      <c r="A3484" t="s">
        <v>6149</v>
      </c>
      <c r="B3484" s="1">
        <v>43857</v>
      </c>
      <c r="C3484">
        <v>1</v>
      </c>
    </row>
    <row r="3485" spans="1:3" x14ac:dyDescent="0.2">
      <c r="A3485" t="s">
        <v>6149</v>
      </c>
      <c r="B3485" s="1">
        <v>43858</v>
      </c>
      <c r="C3485">
        <v>1</v>
      </c>
    </row>
    <row r="3486" spans="1:3" x14ac:dyDescent="0.2">
      <c r="A3486" t="s">
        <v>6149</v>
      </c>
      <c r="B3486" s="1">
        <v>43859</v>
      </c>
      <c r="C3486">
        <v>1</v>
      </c>
    </row>
    <row r="3487" spans="1:3" x14ac:dyDescent="0.2">
      <c r="A3487" t="s">
        <v>6149</v>
      </c>
      <c r="B3487" s="1">
        <v>43860</v>
      </c>
      <c r="C3487">
        <v>1</v>
      </c>
    </row>
    <row r="3488" spans="1:3" x14ac:dyDescent="0.2">
      <c r="A3488" t="s">
        <v>6149</v>
      </c>
      <c r="B3488" s="1">
        <v>43861</v>
      </c>
      <c r="C3488">
        <v>1</v>
      </c>
    </row>
    <row r="3489" spans="1:3" x14ac:dyDescent="0.2">
      <c r="A3489" t="s">
        <v>6149</v>
      </c>
      <c r="B3489" s="1">
        <v>43862</v>
      </c>
      <c r="C3489">
        <v>1</v>
      </c>
    </row>
    <row r="3490" spans="1:3" x14ac:dyDescent="0.2">
      <c r="A3490" t="s">
        <v>6149</v>
      </c>
      <c r="B3490" s="1">
        <v>43863</v>
      </c>
      <c r="C3490">
        <v>1</v>
      </c>
    </row>
    <row r="3491" spans="1:3" x14ac:dyDescent="0.2">
      <c r="A3491" t="s">
        <v>6149</v>
      </c>
      <c r="B3491" s="1">
        <v>43864</v>
      </c>
      <c r="C3491">
        <v>1</v>
      </c>
    </row>
    <row r="3492" spans="1:3" x14ac:dyDescent="0.2">
      <c r="A3492" t="s">
        <v>6149</v>
      </c>
      <c r="B3492" s="1">
        <v>43865</v>
      </c>
      <c r="C3492">
        <v>1</v>
      </c>
    </row>
    <row r="3493" spans="1:3" x14ac:dyDescent="0.2">
      <c r="A3493" t="s">
        <v>6149</v>
      </c>
      <c r="B3493" s="1">
        <v>43866</v>
      </c>
      <c r="C3493">
        <v>1</v>
      </c>
    </row>
    <row r="3494" spans="1:3" x14ac:dyDescent="0.2">
      <c r="A3494" t="s">
        <v>6149</v>
      </c>
      <c r="B3494" s="1">
        <v>43867</v>
      </c>
      <c r="C3494">
        <v>1</v>
      </c>
    </row>
    <row r="3495" spans="1:3" x14ac:dyDescent="0.2">
      <c r="A3495" t="s">
        <v>6149</v>
      </c>
      <c r="B3495" s="1">
        <v>43868</v>
      </c>
      <c r="C3495">
        <v>1</v>
      </c>
    </row>
    <row r="3496" spans="1:3" x14ac:dyDescent="0.2">
      <c r="A3496" t="s">
        <v>6149</v>
      </c>
      <c r="B3496" s="1">
        <v>43869</v>
      </c>
      <c r="C3496">
        <v>1</v>
      </c>
    </row>
    <row r="3497" spans="1:3" x14ac:dyDescent="0.2">
      <c r="A3497" t="s">
        <v>6149</v>
      </c>
      <c r="B3497" s="1">
        <v>43870</v>
      </c>
      <c r="C3497">
        <v>1</v>
      </c>
    </row>
    <row r="3498" spans="1:3" x14ac:dyDescent="0.2">
      <c r="A3498" t="s">
        <v>6149</v>
      </c>
      <c r="B3498" s="1">
        <v>43871</v>
      </c>
      <c r="C3498">
        <v>1</v>
      </c>
    </row>
    <row r="3499" spans="1:3" x14ac:dyDescent="0.2">
      <c r="A3499" t="s">
        <v>6149</v>
      </c>
      <c r="B3499" s="1">
        <v>43872</v>
      </c>
      <c r="C3499">
        <v>1</v>
      </c>
    </row>
    <row r="3500" spans="1:3" x14ac:dyDescent="0.2">
      <c r="A3500" t="s">
        <v>6149</v>
      </c>
      <c r="B3500" s="1">
        <v>43873</v>
      </c>
      <c r="C3500">
        <v>1</v>
      </c>
    </row>
    <row r="3501" spans="1:3" x14ac:dyDescent="0.2">
      <c r="A3501" t="s">
        <v>6149</v>
      </c>
      <c r="B3501" s="1">
        <v>43874</v>
      </c>
      <c r="C3501">
        <v>1</v>
      </c>
    </row>
    <row r="3502" spans="1:3" x14ac:dyDescent="0.2">
      <c r="A3502" t="s">
        <v>6149</v>
      </c>
      <c r="B3502" s="1">
        <v>43875</v>
      </c>
      <c r="C3502">
        <v>1</v>
      </c>
    </row>
    <row r="3503" spans="1:3" x14ac:dyDescent="0.2">
      <c r="A3503" t="s">
        <v>6149</v>
      </c>
      <c r="B3503" s="1">
        <v>43876</v>
      </c>
      <c r="C3503">
        <v>1</v>
      </c>
    </row>
    <row r="3504" spans="1:3" x14ac:dyDescent="0.2">
      <c r="A3504" t="s">
        <v>6149</v>
      </c>
      <c r="B3504" s="1">
        <v>43877</v>
      </c>
      <c r="C3504">
        <v>1</v>
      </c>
    </row>
    <row r="3505" spans="1:3" x14ac:dyDescent="0.2">
      <c r="A3505" t="s">
        <v>6149</v>
      </c>
      <c r="B3505" s="1">
        <v>43878</v>
      </c>
      <c r="C3505">
        <v>1</v>
      </c>
    </row>
    <row r="3506" spans="1:3" x14ac:dyDescent="0.2">
      <c r="A3506" t="s">
        <v>6149</v>
      </c>
      <c r="B3506" s="1">
        <v>43879</v>
      </c>
      <c r="C3506">
        <v>1</v>
      </c>
    </row>
    <row r="3507" spans="1:3" x14ac:dyDescent="0.2">
      <c r="A3507" t="s">
        <v>6149</v>
      </c>
      <c r="B3507" s="1">
        <v>43880</v>
      </c>
      <c r="C3507">
        <v>1</v>
      </c>
    </row>
    <row r="3508" spans="1:3" x14ac:dyDescent="0.2">
      <c r="A3508" t="s">
        <v>6149</v>
      </c>
      <c r="B3508" s="1">
        <v>43881</v>
      </c>
      <c r="C3508">
        <v>1</v>
      </c>
    </row>
    <row r="3509" spans="1:3" x14ac:dyDescent="0.2">
      <c r="A3509" t="s">
        <v>6149</v>
      </c>
      <c r="B3509" s="1">
        <v>43882</v>
      </c>
      <c r="C3509">
        <v>1</v>
      </c>
    </row>
    <row r="3510" spans="1:3" x14ac:dyDescent="0.2">
      <c r="A3510" t="s">
        <v>6149</v>
      </c>
      <c r="B3510" s="1">
        <v>43883</v>
      </c>
      <c r="C3510">
        <v>1</v>
      </c>
    </row>
    <row r="3511" spans="1:3" x14ac:dyDescent="0.2">
      <c r="A3511" t="s">
        <v>6149</v>
      </c>
      <c r="B3511" s="1">
        <v>43884</v>
      </c>
      <c r="C3511">
        <v>1</v>
      </c>
    </row>
    <row r="3512" spans="1:3" x14ac:dyDescent="0.2">
      <c r="A3512" t="s">
        <v>6149</v>
      </c>
      <c r="B3512" s="1">
        <v>43885</v>
      </c>
      <c r="C3512">
        <v>1</v>
      </c>
    </row>
    <row r="3513" spans="1:3" x14ac:dyDescent="0.2">
      <c r="A3513" t="s">
        <v>6149</v>
      </c>
      <c r="B3513" s="1">
        <v>43886</v>
      </c>
      <c r="C3513">
        <v>1</v>
      </c>
    </row>
    <row r="3514" spans="1:3" x14ac:dyDescent="0.2">
      <c r="A3514" t="s">
        <v>6149</v>
      </c>
      <c r="B3514" s="1">
        <v>43887</v>
      </c>
      <c r="C3514">
        <v>1</v>
      </c>
    </row>
    <row r="3515" spans="1:3" x14ac:dyDescent="0.2">
      <c r="A3515" t="s">
        <v>6149</v>
      </c>
      <c r="B3515" s="1">
        <v>43888</v>
      </c>
      <c r="C3515">
        <v>1</v>
      </c>
    </row>
    <row r="3516" spans="1:3" x14ac:dyDescent="0.2">
      <c r="A3516" t="s">
        <v>6149</v>
      </c>
      <c r="B3516" s="1">
        <v>43889</v>
      </c>
      <c r="C3516">
        <v>1</v>
      </c>
    </row>
    <row r="3517" spans="1:3" x14ac:dyDescent="0.2">
      <c r="A3517" t="s">
        <v>6149</v>
      </c>
      <c r="B3517" s="1">
        <v>43890</v>
      </c>
      <c r="C3517">
        <v>1</v>
      </c>
    </row>
    <row r="3518" spans="1:3" x14ac:dyDescent="0.2">
      <c r="A3518" t="s">
        <v>6149</v>
      </c>
      <c r="B3518" s="1">
        <v>43891</v>
      </c>
      <c r="C3518">
        <v>1</v>
      </c>
    </row>
    <row r="3519" spans="1:3" x14ac:dyDescent="0.2">
      <c r="A3519" t="s">
        <v>6149</v>
      </c>
      <c r="B3519" s="1">
        <v>43892</v>
      </c>
      <c r="C3519">
        <v>1</v>
      </c>
    </row>
    <row r="3520" spans="1:3" x14ac:dyDescent="0.2">
      <c r="A3520" t="s">
        <v>6149</v>
      </c>
      <c r="B3520" s="1">
        <v>43893</v>
      </c>
      <c r="C3520">
        <v>1</v>
      </c>
    </row>
    <row r="3521" spans="1:3" x14ac:dyDescent="0.2">
      <c r="A3521" t="s">
        <v>6149</v>
      </c>
      <c r="B3521" s="1">
        <v>43894</v>
      </c>
      <c r="C3521">
        <v>1</v>
      </c>
    </row>
    <row r="3522" spans="1:3" x14ac:dyDescent="0.2">
      <c r="A3522" t="s">
        <v>6149</v>
      </c>
      <c r="B3522" s="1">
        <v>43895</v>
      </c>
      <c r="C3522">
        <v>1</v>
      </c>
    </row>
    <row r="3523" spans="1:3" x14ac:dyDescent="0.2">
      <c r="A3523" t="s">
        <v>6149</v>
      </c>
      <c r="B3523" s="1">
        <v>43896</v>
      </c>
      <c r="C3523">
        <v>1</v>
      </c>
    </row>
    <row r="3524" spans="1:3" x14ac:dyDescent="0.2">
      <c r="A3524" t="s">
        <v>6149</v>
      </c>
      <c r="B3524" s="1">
        <v>43897</v>
      </c>
      <c r="C3524">
        <v>1</v>
      </c>
    </row>
    <row r="3525" spans="1:3" x14ac:dyDescent="0.2">
      <c r="A3525" t="s">
        <v>6149</v>
      </c>
      <c r="B3525" s="1">
        <v>43898</v>
      </c>
      <c r="C3525">
        <v>1</v>
      </c>
    </row>
    <row r="3526" spans="1:3" x14ac:dyDescent="0.2">
      <c r="A3526" t="s">
        <v>6149</v>
      </c>
      <c r="B3526" s="1">
        <v>43899</v>
      </c>
      <c r="C3526">
        <v>1</v>
      </c>
    </row>
    <row r="3527" spans="1:3" x14ac:dyDescent="0.2">
      <c r="A3527" t="s">
        <v>6149</v>
      </c>
      <c r="B3527" s="1">
        <v>43900</v>
      </c>
      <c r="C3527">
        <v>1</v>
      </c>
    </row>
    <row r="3528" spans="1:3" x14ac:dyDescent="0.2">
      <c r="A3528" t="s">
        <v>6149</v>
      </c>
      <c r="B3528" s="1">
        <v>43901</v>
      </c>
      <c r="C3528">
        <v>1</v>
      </c>
    </row>
    <row r="3529" spans="1:3" x14ac:dyDescent="0.2">
      <c r="A3529" t="s">
        <v>6149</v>
      </c>
      <c r="B3529" s="1">
        <v>43902</v>
      </c>
      <c r="C3529">
        <v>1</v>
      </c>
    </row>
    <row r="3530" spans="1:3" x14ac:dyDescent="0.2">
      <c r="A3530" t="s">
        <v>6149</v>
      </c>
      <c r="B3530" s="1">
        <v>43903</v>
      </c>
      <c r="C3530">
        <v>1</v>
      </c>
    </row>
    <row r="3531" spans="1:3" x14ac:dyDescent="0.2">
      <c r="A3531" t="s">
        <v>6149</v>
      </c>
      <c r="B3531" s="1">
        <v>43904</v>
      </c>
      <c r="C3531">
        <v>1</v>
      </c>
    </row>
    <row r="3532" spans="1:3" x14ac:dyDescent="0.2">
      <c r="A3532" t="s">
        <v>6149</v>
      </c>
      <c r="B3532" s="1">
        <v>43905</v>
      </c>
      <c r="C3532">
        <v>1</v>
      </c>
    </row>
    <row r="3533" spans="1:3" x14ac:dyDescent="0.2">
      <c r="A3533" t="s">
        <v>6149</v>
      </c>
      <c r="B3533" s="1">
        <v>43906</v>
      </c>
      <c r="C3533">
        <v>1</v>
      </c>
    </row>
    <row r="3534" spans="1:3" x14ac:dyDescent="0.2">
      <c r="A3534" t="s">
        <v>6149</v>
      </c>
      <c r="B3534" s="1">
        <v>43907</v>
      </c>
      <c r="C3534">
        <v>1</v>
      </c>
    </row>
    <row r="3535" spans="1:3" x14ac:dyDescent="0.2">
      <c r="A3535" t="s">
        <v>6149</v>
      </c>
      <c r="B3535" s="1">
        <v>43908</v>
      </c>
      <c r="C3535">
        <v>1</v>
      </c>
    </row>
    <row r="3536" spans="1:3" x14ac:dyDescent="0.2">
      <c r="A3536" t="s">
        <v>6149</v>
      </c>
      <c r="B3536" s="1">
        <v>43909</v>
      </c>
      <c r="C3536">
        <v>1</v>
      </c>
    </row>
    <row r="3537" spans="1:3" x14ac:dyDescent="0.2">
      <c r="A3537" t="s">
        <v>6149</v>
      </c>
      <c r="B3537" s="1">
        <v>43910</v>
      </c>
      <c r="C3537">
        <v>1</v>
      </c>
    </row>
    <row r="3538" spans="1:3" x14ac:dyDescent="0.2">
      <c r="A3538" t="s">
        <v>6149</v>
      </c>
      <c r="B3538" s="1">
        <v>43911</v>
      </c>
      <c r="C3538">
        <v>1</v>
      </c>
    </row>
    <row r="3539" spans="1:3" x14ac:dyDescent="0.2">
      <c r="A3539" t="s">
        <v>6149</v>
      </c>
      <c r="B3539" s="1">
        <v>43912</v>
      </c>
      <c r="C3539">
        <v>1</v>
      </c>
    </row>
    <row r="3540" spans="1:3" x14ac:dyDescent="0.2">
      <c r="A3540" t="s">
        <v>6149</v>
      </c>
      <c r="B3540" s="1">
        <v>43913</v>
      </c>
      <c r="C3540">
        <v>1</v>
      </c>
    </row>
    <row r="3541" spans="1:3" x14ac:dyDescent="0.2">
      <c r="A3541" t="s">
        <v>6149</v>
      </c>
      <c r="B3541" s="1">
        <v>43914</v>
      </c>
      <c r="C3541">
        <v>1</v>
      </c>
    </row>
    <row r="3542" spans="1:3" x14ac:dyDescent="0.2">
      <c r="A3542" t="s">
        <v>6149</v>
      </c>
      <c r="B3542" s="1">
        <v>43915</v>
      </c>
      <c r="C3542">
        <v>1</v>
      </c>
    </row>
    <row r="3543" spans="1:3" x14ac:dyDescent="0.2">
      <c r="A3543" t="s">
        <v>6149</v>
      </c>
      <c r="B3543" s="1">
        <v>43916</v>
      </c>
      <c r="C3543">
        <v>1</v>
      </c>
    </row>
    <row r="3544" spans="1:3" x14ac:dyDescent="0.2">
      <c r="A3544" t="s">
        <v>6149</v>
      </c>
      <c r="B3544" s="1">
        <v>43917</v>
      </c>
      <c r="C3544">
        <v>1</v>
      </c>
    </row>
    <row r="3545" spans="1:3" x14ac:dyDescent="0.2">
      <c r="A3545" t="s">
        <v>6149</v>
      </c>
      <c r="B3545" s="1">
        <v>43918</v>
      </c>
      <c r="C3545">
        <v>1</v>
      </c>
    </row>
    <row r="3546" spans="1:3" x14ac:dyDescent="0.2">
      <c r="A3546" t="s">
        <v>6149</v>
      </c>
      <c r="B3546" s="1">
        <v>43919</v>
      </c>
      <c r="C3546">
        <v>1</v>
      </c>
    </row>
    <row r="3547" spans="1:3" x14ac:dyDescent="0.2">
      <c r="A3547" t="s">
        <v>6149</v>
      </c>
      <c r="B3547" s="1">
        <v>43920</v>
      </c>
      <c r="C3547">
        <v>1</v>
      </c>
    </row>
    <row r="3548" spans="1:3" x14ac:dyDescent="0.2">
      <c r="A3548" t="s">
        <v>6149</v>
      </c>
      <c r="B3548" s="1">
        <v>43921</v>
      </c>
      <c r="C3548">
        <v>1</v>
      </c>
    </row>
    <row r="3549" spans="1:3" x14ac:dyDescent="0.2">
      <c r="A3549" t="s">
        <v>6149</v>
      </c>
      <c r="B3549" s="1">
        <v>43922</v>
      </c>
      <c r="C3549">
        <v>1</v>
      </c>
    </row>
    <row r="3550" spans="1:3" x14ac:dyDescent="0.2">
      <c r="A3550" t="s">
        <v>6149</v>
      </c>
      <c r="B3550" s="1">
        <v>43923</v>
      </c>
      <c r="C3550">
        <v>1</v>
      </c>
    </row>
    <row r="3551" spans="1:3" x14ac:dyDescent="0.2">
      <c r="A3551" t="s">
        <v>6149</v>
      </c>
      <c r="B3551" s="1">
        <v>43924</v>
      </c>
      <c r="C3551">
        <v>1</v>
      </c>
    </row>
    <row r="3552" spans="1:3" x14ac:dyDescent="0.2">
      <c r="A3552" t="s">
        <v>6149</v>
      </c>
      <c r="B3552" s="1">
        <v>43925</v>
      </c>
      <c r="C3552">
        <v>1</v>
      </c>
    </row>
    <row r="3553" spans="1:3" x14ac:dyDescent="0.2">
      <c r="A3553" t="s">
        <v>6149</v>
      </c>
      <c r="B3553" s="1">
        <v>43926</v>
      </c>
      <c r="C3553">
        <v>1</v>
      </c>
    </row>
    <row r="3554" spans="1:3" x14ac:dyDescent="0.2">
      <c r="A3554" t="s">
        <v>6149</v>
      </c>
      <c r="B3554" s="1">
        <v>43927</v>
      </c>
      <c r="C3554">
        <v>1</v>
      </c>
    </row>
    <row r="3555" spans="1:3" x14ac:dyDescent="0.2">
      <c r="A3555" t="s">
        <v>6149</v>
      </c>
      <c r="B3555" s="1">
        <v>43928</v>
      </c>
      <c r="C3555">
        <v>1</v>
      </c>
    </row>
    <row r="3556" spans="1:3" x14ac:dyDescent="0.2">
      <c r="A3556" t="s">
        <v>6149</v>
      </c>
      <c r="B3556" s="1">
        <v>43929</v>
      </c>
      <c r="C3556">
        <v>1</v>
      </c>
    </row>
    <row r="3557" spans="1:3" x14ac:dyDescent="0.2">
      <c r="A3557" t="s">
        <v>6149</v>
      </c>
      <c r="B3557" s="1">
        <v>43930</v>
      </c>
      <c r="C3557">
        <v>1</v>
      </c>
    </row>
    <row r="3558" spans="1:3" x14ac:dyDescent="0.2">
      <c r="A3558" t="s">
        <v>6149</v>
      </c>
      <c r="B3558" s="1">
        <v>43931</v>
      </c>
      <c r="C3558">
        <v>1</v>
      </c>
    </row>
    <row r="3559" spans="1:3" x14ac:dyDescent="0.2">
      <c r="A3559" t="s">
        <v>6149</v>
      </c>
      <c r="B3559" s="1">
        <v>43932</v>
      </c>
      <c r="C3559">
        <v>1</v>
      </c>
    </row>
    <row r="3560" spans="1:3" x14ac:dyDescent="0.2">
      <c r="A3560" t="s">
        <v>6149</v>
      </c>
      <c r="B3560" s="1">
        <v>42786</v>
      </c>
      <c r="C3560">
        <v>1</v>
      </c>
    </row>
    <row r="3561" spans="1:3" x14ac:dyDescent="0.2">
      <c r="A3561" t="s">
        <v>6149</v>
      </c>
      <c r="B3561" s="1">
        <v>42787</v>
      </c>
      <c r="C3561">
        <v>1</v>
      </c>
    </row>
    <row r="3562" spans="1:3" x14ac:dyDescent="0.2">
      <c r="A3562" t="s">
        <v>6149</v>
      </c>
      <c r="B3562" s="1">
        <v>42788</v>
      </c>
      <c r="C3562">
        <v>1</v>
      </c>
    </row>
    <row r="3563" spans="1:3" x14ac:dyDescent="0.2">
      <c r="A3563" t="s">
        <v>6149</v>
      </c>
      <c r="B3563" s="1">
        <v>42789</v>
      </c>
      <c r="C3563">
        <v>1</v>
      </c>
    </row>
    <row r="3564" spans="1:3" x14ac:dyDescent="0.2">
      <c r="A3564" t="s">
        <v>6149</v>
      </c>
      <c r="B3564" s="1">
        <v>42790</v>
      </c>
      <c r="C3564">
        <v>1</v>
      </c>
    </row>
    <row r="3565" spans="1:3" x14ac:dyDescent="0.2">
      <c r="A3565" t="s">
        <v>6149</v>
      </c>
      <c r="B3565" s="1">
        <v>42791</v>
      </c>
      <c r="C3565">
        <v>1</v>
      </c>
    </row>
    <row r="3566" spans="1:3" x14ac:dyDescent="0.2">
      <c r="A3566" t="s">
        <v>6149</v>
      </c>
      <c r="B3566" s="1">
        <v>42792</v>
      </c>
      <c r="C3566">
        <v>1</v>
      </c>
    </row>
    <row r="3567" spans="1:3" x14ac:dyDescent="0.2">
      <c r="A3567" t="s">
        <v>6149</v>
      </c>
      <c r="B3567" s="1">
        <v>42793</v>
      </c>
      <c r="C3567">
        <v>1</v>
      </c>
    </row>
    <row r="3568" spans="1:3" x14ac:dyDescent="0.2">
      <c r="A3568" t="s">
        <v>6149</v>
      </c>
      <c r="B3568" s="1">
        <v>42794</v>
      </c>
      <c r="C3568">
        <v>1</v>
      </c>
    </row>
    <row r="3569" spans="1:3" x14ac:dyDescent="0.2">
      <c r="A3569" t="s">
        <v>6149</v>
      </c>
      <c r="B3569" s="1">
        <v>42795</v>
      </c>
      <c r="C3569">
        <v>1</v>
      </c>
    </row>
    <row r="3570" spans="1:3" x14ac:dyDescent="0.2">
      <c r="A3570" t="s">
        <v>6149</v>
      </c>
      <c r="B3570" s="1">
        <v>42796</v>
      </c>
      <c r="C3570">
        <v>1</v>
      </c>
    </row>
    <row r="3571" spans="1:3" x14ac:dyDescent="0.2">
      <c r="A3571" t="s">
        <v>6149</v>
      </c>
      <c r="B3571" s="1">
        <v>42797</v>
      </c>
      <c r="C3571">
        <v>1</v>
      </c>
    </row>
    <row r="3572" spans="1:3" x14ac:dyDescent="0.2">
      <c r="A3572" t="s">
        <v>6149</v>
      </c>
      <c r="B3572" s="1">
        <v>42798</v>
      </c>
      <c r="C3572">
        <v>1</v>
      </c>
    </row>
    <row r="3573" spans="1:3" x14ac:dyDescent="0.2">
      <c r="A3573" t="s">
        <v>6149</v>
      </c>
      <c r="B3573" s="1">
        <v>42799</v>
      </c>
      <c r="C3573">
        <v>1</v>
      </c>
    </row>
    <row r="3574" spans="1:3" x14ac:dyDescent="0.2">
      <c r="A3574" t="s">
        <v>6149</v>
      </c>
      <c r="B3574" s="1">
        <v>42800</v>
      </c>
      <c r="C3574">
        <v>1</v>
      </c>
    </row>
    <row r="3575" spans="1:3" x14ac:dyDescent="0.2">
      <c r="A3575" t="s">
        <v>6149</v>
      </c>
      <c r="B3575" s="1">
        <v>42801</v>
      </c>
      <c r="C3575">
        <v>1</v>
      </c>
    </row>
    <row r="3576" spans="1:3" x14ac:dyDescent="0.2">
      <c r="A3576" t="s">
        <v>6149</v>
      </c>
      <c r="B3576" s="1">
        <v>42802</v>
      </c>
      <c r="C3576">
        <v>1</v>
      </c>
    </row>
    <row r="3577" spans="1:3" x14ac:dyDescent="0.2">
      <c r="A3577" t="s">
        <v>6149</v>
      </c>
      <c r="B3577" s="1">
        <v>42803</v>
      </c>
      <c r="C3577">
        <v>1</v>
      </c>
    </row>
    <row r="3578" spans="1:3" x14ac:dyDescent="0.2">
      <c r="A3578" t="s">
        <v>6149</v>
      </c>
      <c r="B3578" s="1">
        <v>42804</v>
      </c>
      <c r="C3578">
        <v>1</v>
      </c>
    </row>
    <row r="3579" spans="1:3" x14ac:dyDescent="0.2">
      <c r="A3579" t="s">
        <v>6149</v>
      </c>
      <c r="B3579" s="1">
        <v>42805</v>
      </c>
      <c r="C3579">
        <v>1</v>
      </c>
    </row>
    <row r="3580" spans="1:3" x14ac:dyDescent="0.2">
      <c r="A3580" t="s">
        <v>6149</v>
      </c>
      <c r="B3580" s="1">
        <v>42806</v>
      </c>
      <c r="C3580">
        <v>1</v>
      </c>
    </row>
    <row r="3581" spans="1:3" x14ac:dyDescent="0.2">
      <c r="A3581" t="s">
        <v>6149</v>
      </c>
      <c r="B3581" s="1">
        <v>42807</v>
      </c>
      <c r="C3581">
        <v>1</v>
      </c>
    </row>
    <row r="3582" spans="1:3" x14ac:dyDescent="0.2">
      <c r="A3582" t="s">
        <v>6149</v>
      </c>
      <c r="B3582" s="1">
        <v>42808</v>
      </c>
      <c r="C3582">
        <v>1</v>
      </c>
    </row>
    <row r="3583" spans="1:3" x14ac:dyDescent="0.2">
      <c r="A3583" t="s">
        <v>6149</v>
      </c>
      <c r="B3583" s="1">
        <v>42809</v>
      </c>
      <c r="C3583">
        <v>1</v>
      </c>
    </row>
    <row r="3584" spans="1:3" x14ac:dyDescent="0.2">
      <c r="A3584" t="s">
        <v>6149</v>
      </c>
      <c r="B3584" s="1">
        <v>42810</v>
      </c>
      <c r="C3584">
        <v>1</v>
      </c>
    </row>
    <row r="3585" spans="1:3" x14ac:dyDescent="0.2">
      <c r="A3585" t="s">
        <v>6149</v>
      </c>
      <c r="B3585" s="1">
        <v>42811</v>
      </c>
      <c r="C3585">
        <v>1</v>
      </c>
    </row>
    <row r="3586" spans="1:3" x14ac:dyDescent="0.2">
      <c r="A3586" t="s">
        <v>6149</v>
      </c>
      <c r="B3586" s="1">
        <v>42812</v>
      </c>
      <c r="C3586">
        <v>1</v>
      </c>
    </row>
    <row r="3587" spans="1:3" x14ac:dyDescent="0.2">
      <c r="A3587" t="s">
        <v>6149</v>
      </c>
      <c r="B3587" s="1">
        <v>42813</v>
      </c>
      <c r="C3587">
        <v>1</v>
      </c>
    </row>
    <row r="3588" spans="1:3" x14ac:dyDescent="0.2">
      <c r="A3588" t="s">
        <v>6149</v>
      </c>
      <c r="B3588" s="1">
        <v>42814</v>
      </c>
      <c r="C3588">
        <v>1</v>
      </c>
    </row>
    <row r="3589" spans="1:3" x14ac:dyDescent="0.2">
      <c r="A3589" t="s">
        <v>6149</v>
      </c>
      <c r="B3589" s="1">
        <v>42815</v>
      </c>
      <c r="C3589">
        <v>1</v>
      </c>
    </row>
    <row r="3590" spans="1:3" x14ac:dyDescent="0.2">
      <c r="A3590" t="s">
        <v>6149</v>
      </c>
      <c r="B3590" s="1">
        <v>42816</v>
      </c>
      <c r="C3590">
        <v>1</v>
      </c>
    </row>
    <row r="3591" spans="1:3" x14ac:dyDescent="0.2">
      <c r="A3591" t="s">
        <v>6149</v>
      </c>
      <c r="B3591" s="1">
        <v>42817</v>
      </c>
      <c r="C3591">
        <v>1</v>
      </c>
    </row>
    <row r="3592" spans="1:3" x14ac:dyDescent="0.2">
      <c r="A3592" t="s">
        <v>6149</v>
      </c>
      <c r="B3592" s="1">
        <v>42818</v>
      </c>
      <c r="C3592">
        <v>1</v>
      </c>
    </row>
    <row r="3593" spans="1:3" x14ac:dyDescent="0.2">
      <c r="A3593" t="s">
        <v>6149</v>
      </c>
      <c r="B3593" s="1">
        <v>42819</v>
      </c>
      <c r="C3593">
        <v>1</v>
      </c>
    </row>
    <row r="3594" spans="1:3" x14ac:dyDescent="0.2">
      <c r="A3594" t="s">
        <v>6149</v>
      </c>
      <c r="B3594" s="1">
        <v>42820</v>
      </c>
      <c r="C3594">
        <v>1</v>
      </c>
    </row>
    <row r="3595" spans="1:3" x14ac:dyDescent="0.2">
      <c r="A3595" t="s">
        <v>6149</v>
      </c>
      <c r="B3595" s="1">
        <v>42821</v>
      </c>
      <c r="C3595">
        <v>1</v>
      </c>
    </row>
    <row r="3596" spans="1:3" x14ac:dyDescent="0.2">
      <c r="A3596" t="s">
        <v>6149</v>
      </c>
      <c r="B3596" s="1">
        <v>42822</v>
      </c>
      <c r="C3596">
        <v>1</v>
      </c>
    </row>
    <row r="3597" spans="1:3" x14ac:dyDescent="0.2">
      <c r="A3597" t="s">
        <v>6149</v>
      </c>
      <c r="B3597" s="1">
        <v>42823</v>
      </c>
      <c r="C3597">
        <v>1</v>
      </c>
    </row>
    <row r="3598" spans="1:3" x14ac:dyDescent="0.2">
      <c r="A3598" t="s">
        <v>6149</v>
      </c>
      <c r="B3598" s="1">
        <v>42824</v>
      </c>
      <c r="C3598">
        <v>1</v>
      </c>
    </row>
    <row r="3599" spans="1:3" x14ac:dyDescent="0.2">
      <c r="A3599" t="s">
        <v>6149</v>
      </c>
      <c r="B3599" s="1">
        <v>42825</v>
      </c>
      <c r="C3599">
        <v>1</v>
      </c>
    </row>
    <row r="3600" spans="1:3" x14ac:dyDescent="0.2">
      <c r="A3600" t="s">
        <v>6149</v>
      </c>
      <c r="B3600" s="1">
        <v>42826</v>
      </c>
      <c r="C3600">
        <v>1</v>
      </c>
    </row>
    <row r="3601" spans="1:3" x14ac:dyDescent="0.2">
      <c r="A3601" t="s">
        <v>6149</v>
      </c>
      <c r="B3601" s="1">
        <v>42827</v>
      </c>
      <c r="C3601">
        <v>1</v>
      </c>
    </row>
    <row r="3602" spans="1:3" x14ac:dyDescent="0.2">
      <c r="A3602" t="s">
        <v>6149</v>
      </c>
      <c r="B3602" s="1">
        <v>42828</v>
      </c>
      <c r="C3602">
        <v>1</v>
      </c>
    </row>
    <row r="3603" spans="1:3" x14ac:dyDescent="0.2">
      <c r="A3603" t="s">
        <v>6149</v>
      </c>
      <c r="B3603" s="1">
        <v>42829</v>
      </c>
      <c r="C3603">
        <v>1</v>
      </c>
    </row>
    <row r="3604" spans="1:3" x14ac:dyDescent="0.2">
      <c r="A3604" t="s">
        <v>6149</v>
      </c>
      <c r="B3604" s="1">
        <v>42830</v>
      </c>
      <c r="C3604">
        <v>1</v>
      </c>
    </row>
    <row r="3605" spans="1:3" x14ac:dyDescent="0.2">
      <c r="A3605" t="s">
        <v>6149</v>
      </c>
      <c r="B3605" s="1">
        <v>42831</v>
      </c>
      <c r="C3605">
        <v>1</v>
      </c>
    </row>
    <row r="3606" spans="1:3" x14ac:dyDescent="0.2">
      <c r="A3606" t="s">
        <v>6149</v>
      </c>
      <c r="B3606" s="1">
        <v>42832</v>
      </c>
      <c r="C3606">
        <v>1</v>
      </c>
    </row>
    <row r="3607" spans="1:3" x14ac:dyDescent="0.2">
      <c r="A3607" t="s">
        <v>6149</v>
      </c>
      <c r="B3607" s="1">
        <v>42833</v>
      </c>
      <c r="C3607">
        <v>1</v>
      </c>
    </row>
    <row r="3608" spans="1:3" x14ac:dyDescent="0.2">
      <c r="A3608" t="s">
        <v>6149</v>
      </c>
      <c r="B3608" s="1">
        <v>42834</v>
      </c>
      <c r="C3608">
        <v>1</v>
      </c>
    </row>
    <row r="3609" spans="1:3" x14ac:dyDescent="0.2">
      <c r="A3609" t="s">
        <v>6149</v>
      </c>
      <c r="B3609" s="1">
        <v>42835</v>
      </c>
      <c r="C3609">
        <v>1</v>
      </c>
    </row>
    <row r="3610" spans="1:3" x14ac:dyDescent="0.2">
      <c r="A3610" t="s">
        <v>6149</v>
      </c>
      <c r="B3610" s="1">
        <v>42836</v>
      </c>
      <c r="C3610">
        <v>1</v>
      </c>
    </row>
    <row r="3611" spans="1:3" x14ac:dyDescent="0.2">
      <c r="A3611" t="s">
        <v>6149</v>
      </c>
      <c r="B3611" s="1">
        <v>42837</v>
      </c>
      <c r="C3611">
        <v>1</v>
      </c>
    </row>
    <row r="3612" spans="1:3" x14ac:dyDescent="0.2">
      <c r="A3612" t="s">
        <v>6149</v>
      </c>
      <c r="B3612" s="1">
        <v>42838</v>
      </c>
      <c r="C3612">
        <v>1</v>
      </c>
    </row>
    <row r="3613" spans="1:3" x14ac:dyDescent="0.2">
      <c r="A3613" t="s">
        <v>6149</v>
      </c>
      <c r="B3613" s="1">
        <v>42839</v>
      </c>
      <c r="C3613">
        <v>1</v>
      </c>
    </row>
    <row r="3614" spans="1:3" x14ac:dyDescent="0.2">
      <c r="A3614" t="s">
        <v>6149</v>
      </c>
      <c r="B3614" s="1">
        <v>42840</v>
      </c>
      <c r="C3614">
        <v>1</v>
      </c>
    </row>
    <row r="3615" spans="1:3" x14ac:dyDescent="0.2">
      <c r="A3615" t="s">
        <v>6149</v>
      </c>
      <c r="B3615" s="1">
        <v>42841</v>
      </c>
      <c r="C3615">
        <v>1</v>
      </c>
    </row>
    <row r="3616" spans="1:3" x14ac:dyDescent="0.2">
      <c r="A3616" t="s">
        <v>6149</v>
      </c>
      <c r="B3616" s="1">
        <v>42842</v>
      </c>
      <c r="C3616">
        <v>1</v>
      </c>
    </row>
    <row r="3617" spans="1:3" x14ac:dyDescent="0.2">
      <c r="A3617" t="s">
        <v>6149</v>
      </c>
      <c r="B3617" s="1">
        <v>42843</v>
      </c>
      <c r="C3617">
        <v>1</v>
      </c>
    </row>
    <row r="3618" spans="1:3" x14ac:dyDescent="0.2">
      <c r="A3618" t="s">
        <v>6149</v>
      </c>
      <c r="B3618" s="1">
        <v>42844</v>
      </c>
      <c r="C3618">
        <v>1</v>
      </c>
    </row>
    <row r="3619" spans="1:3" x14ac:dyDescent="0.2">
      <c r="A3619" t="s">
        <v>6149</v>
      </c>
      <c r="B3619" s="1">
        <v>42845</v>
      </c>
      <c r="C3619">
        <v>1</v>
      </c>
    </row>
    <row r="3620" spans="1:3" x14ac:dyDescent="0.2">
      <c r="A3620" t="s">
        <v>6149</v>
      </c>
      <c r="B3620" s="1">
        <v>42846</v>
      </c>
      <c r="C3620">
        <v>1</v>
      </c>
    </row>
    <row r="3621" spans="1:3" x14ac:dyDescent="0.2">
      <c r="A3621" t="s">
        <v>6149</v>
      </c>
      <c r="B3621" s="1">
        <v>42847</v>
      </c>
      <c r="C3621">
        <v>1</v>
      </c>
    </row>
    <row r="3622" spans="1:3" x14ac:dyDescent="0.2">
      <c r="A3622" t="s">
        <v>6149</v>
      </c>
      <c r="B3622" s="1">
        <v>42848</v>
      </c>
      <c r="C3622">
        <v>1</v>
      </c>
    </row>
    <row r="3623" spans="1:3" x14ac:dyDescent="0.2">
      <c r="A3623" t="s">
        <v>6149</v>
      </c>
      <c r="B3623" s="1">
        <v>42849</v>
      </c>
      <c r="C3623">
        <v>1</v>
      </c>
    </row>
    <row r="3624" spans="1:3" x14ac:dyDescent="0.2">
      <c r="A3624" t="s">
        <v>6149</v>
      </c>
      <c r="B3624" s="1">
        <v>42850</v>
      </c>
      <c r="C3624">
        <v>1</v>
      </c>
    </row>
    <row r="3625" spans="1:3" x14ac:dyDescent="0.2">
      <c r="A3625" t="s">
        <v>6149</v>
      </c>
      <c r="B3625" s="1">
        <v>42851</v>
      </c>
      <c r="C3625">
        <v>1</v>
      </c>
    </row>
    <row r="3626" spans="1:3" x14ac:dyDescent="0.2">
      <c r="A3626" t="s">
        <v>6149</v>
      </c>
      <c r="B3626" s="1">
        <v>42852</v>
      </c>
      <c r="C3626">
        <v>1</v>
      </c>
    </row>
    <row r="3627" spans="1:3" x14ac:dyDescent="0.2">
      <c r="A3627" t="s">
        <v>6149</v>
      </c>
      <c r="B3627" s="1">
        <v>42853</v>
      </c>
      <c r="C3627">
        <v>1</v>
      </c>
    </row>
    <row r="3628" spans="1:3" x14ac:dyDescent="0.2">
      <c r="A3628" t="s">
        <v>6149</v>
      </c>
      <c r="B3628" s="1">
        <v>42854</v>
      </c>
      <c r="C3628">
        <v>1</v>
      </c>
    </row>
    <row r="3629" spans="1:3" x14ac:dyDescent="0.2">
      <c r="A3629" t="s">
        <v>6149</v>
      </c>
      <c r="B3629" s="1">
        <v>42855</v>
      </c>
      <c r="C3629">
        <v>1</v>
      </c>
    </row>
    <row r="3630" spans="1:3" x14ac:dyDescent="0.2">
      <c r="A3630" t="s">
        <v>6149</v>
      </c>
      <c r="B3630" s="1">
        <v>42856</v>
      </c>
      <c r="C3630">
        <v>1</v>
      </c>
    </row>
    <row r="3631" spans="1:3" x14ac:dyDescent="0.2">
      <c r="A3631" t="s">
        <v>6149</v>
      </c>
      <c r="B3631" s="1">
        <v>42857</v>
      </c>
      <c r="C3631">
        <v>1</v>
      </c>
    </row>
    <row r="3632" spans="1:3" x14ac:dyDescent="0.2">
      <c r="A3632" t="s">
        <v>6149</v>
      </c>
      <c r="B3632" s="1">
        <v>42858</v>
      </c>
      <c r="C3632">
        <v>1</v>
      </c>
    </row>
    <row r="3633" spans="1:3" x14ac:dyDescent="0.2">
      <c r="A3633" t="s">
        <v>6149</v>
      </c>
      <c r="B3633" s="1">
        <v>42859</v>
      </c>
      <c r="C3633">
        <v>1</v>
      </c>
    </row>
    <row r="3634" spans="1:3" x14ac:dyDescent="0.2">
      <c r="A3634" t="s">
        <v>6149</v>
      </c>
      <c r="B3634" s="1">
        <v>42860</v>
      </c>
      <c r="C3634">
        <v>1</v>
      </c>
    </row>
    <row r="3635" spans="1:3" x14ac:dyDescent="0.2">
      <c r="A3635" t="s">
        <v>6149</v>
      </c>
      <c r="B3635" s="1">
        <v>42861</v>
      </c>
      <c r="C3635">
        <v>1</v>
      </c>
    </row>
    <row r="3636" spans="1:3" x14ac:dyDescent="0.2">
      <c r="A3636" t="s">
        <v>6149</v>
      </c>
      <c r="B3636" s="1">
        <v>42862</v>
      </c>
      <c r="C3636">
        <v>1</v>
      </c>
    </row>
    <row r="3637" spans="1:3" x14ac:dyDescent="0.2">
      <c r="A3637" t="s">
        <v>6149</v>
      </c>
      <c r="B3637" s="1">
        <v>42863</v>
      </c>
      <c r="C3637">
        <v>1</v>
      </c>
    </row>
    <row r="3638" spans="1:3" x14ac:dyDescent="0.2">
      <c r="A3638" t="s">
        <v>6149</v>
      </c>
      <c r="B3638" s="1">
        <v>42864</v>
      </c>
      <c r="C3638">
        <v>1</v>
      </c>
    </row>
    <row r="3639" spans="1:3" x14ac:dyDescent="0.2">
      <c r="A3639" t="s">
        <v>6149</v>
      </c>
      <c r="B3639" s="1">
        <v>42865</v>
      </c>
      <c r="C3639">
        <v>1</v>
      </c>
    </row>
    <row r="3640" spans="1:3" x14ac:dyDescent="0.2">
      <c r="A3640" t="s">
        <v>6149</v>
      </c>
      <c r="B3640" s="1">
        <v>42866</v>
      </c>
      <c r="C3640">
        <v>1</v>
      </c>
    </row>
    <row r="3641" spans="1:3" x14ac:dyDescent="0.2">
      <c r="A3641" t="s">
        <v>6149</v>
      </c>
      <c r="B3641" s="1">
        <v>42867</v>
      </c>
      <c r="C3641">
        <v>1</v>
      </c>
    </row>
    <row r="3642" spans="1:3" x14ac:dyDescent="0.2">
      <c r="A3642" t="s">
        <v>6149</v>
      </c>
      <c r="B3642" s="1">
        <v>42868</v>
      </c>
      <c r="C3642">
        <v>1</v>
      </c>
    </row>
    <row r="3643" spans="1:3" x14ac:dyDescent="0.2">
      <c r="A3643" t="s">
        <v>6149</v>
      </c>
      <c r="B3643" s="1">
        <v>42869</v>
      </c>
      <c r="C3643">
        <v>1</v>
      </c>
    </row>
    <row r="3644" spans="1:3" x14ac:dyDescent="0.2">
      <c r="A3644" t="s">
        <v>6149</v>
      </c>
      <c r="B3644" s="1">
        <v>42870</v>
      </c>
      <c r="C3644">
        <v>1</v>
      </c>
    </row>
    <row r="3645" spans="1:3" x14ac:dyDescent="0.2">
      <c r="A3645" t="s">
        <v>6149</v>
      </c>
      <c r="B3645" s="1">
        <v>42871</v>
      </c>
      <c r="C3645">
        <v>1</v>
      </c>
    </row>
    <row r="3646" spans="1:3" x14ac:dyDescent="0.2">
      <c r="A3646" t="s">
        <v>6149</v>
      </c>
      <c r="B3646" s="1">
        <v>42872</v>
      </c>
      <c r="C3646">
        <v>1</v>
      </c>
    </row>
    <row r="3647" spans="1:3" x14ac:dyDescent="0.2">
      <c r="A3647" t="s">
        <v>6149</v>
      </c>
      <c r="B3647" s="1">
        <v>42873</v>
      </c>
      <c r="C3647">
        <v>1</v>
      </c>
    </row>
    <row r="3648" spans="1:3" x14ac:dyDescent="0.2">
      <c r="A3648" t="s">
        <v>6149</v>
      </c>
      <c r="B3648" s="1">
        <v>42874</v>
      </c>
      <c r="C3648">
        <v>1</v>
      </c>
    </row>
    <row r="3649" spans="1:3" x14ac:dyDescent="0.2">
      <c r="A3649" t="s">
        <v>6149</v>
      </c>
      <c r="B3649" s="1">
        <v>42875</v>
      </c>
      <c r="C3649">
        <v>1</v>
      </c>
    </row>
    <row r="3650" spans="1:3" x14ac:dyDescent="0.2">
      <c r="A3650" t="s">
        <v>6149</v>
      </c>
      <c r="B3650" s="1">
        <v>42876</v>
      </c>
      <c r="C3650">
        <v>1</v>
      </c>
    </row>
    <row r="3651" spans="1:3" x14ac:dyDescent="0.2">
      <c r="A3651" t="s">
        <v>6149</v>
      </c>
      <c r="B3651" s="1">
        <v>42877</v>
      </c>
      <c r="C3651">
        <v>1</v>
      </c>
    </row>
    <row r="3652" spans="1:3" x14ac:dyDescent="0.2">
      <c r="A3652" t="s">
        <v>6149</v>
      </c>
      <c r="B3652" s="1">
        <v>42878</v>
      </c>
      <c r="C3652">
        <v>1</v>
      </c>
    </row>
    <row r="3653" spans="1:3" x14ac:dyDescent="0.2">
      <c r="A3653" t="s">
        <v>6149</v>
      </c>
      <c r="B3653" s="1">
        <v>42879</v>
      </c>
      <c r="C3653">
        <v>1</v>
      </c>
    </row>
    <row r="3654" spans="1:3" x14ac:dyDescent="0.2">
      <c r="A3654" t="s">
        <v>6149</v>
      </c>
      <c r="B3654" s="1">
        <v>42880</v>
      </c>
      <c r="C3654">
        <v>1</v>
      </c>
    </row>
    <row r="3655" spans="1:3" x14ac:dyDescent="0.2">
      <c r="A3655" t="s">
        <v>6149</v>
      </c>
      <c r="B3655" s="1">
        <v>42881</v>
      </c>
      <c r="C3655">
        <v>1</v>
      </c>
    </row>
    <row r="3656" spans="1:3" x14ac:dyDescent="0.2">
      <c r="A3656" t="s">
        <v>6149</v>
      </c>
      <c r="B3656" s="1">
        <v>42882</v>
      </c>
      <c r="C3656">
        <v>1</v>
      </c>
    </row>
    <row r="3657" spans="1:3" x14ac:dyDescent="0.2">
      <c r="A3657" t="s">
        <v>6149</v>
      </c>
      <c r="B3657" s="1">
        <v>42883</v>
      </c>
      <c r="C3657">
        <v>1</v>
      </c>
    </row>
    <row r="3658" spans="1:3" x14ac:dyDescent="0.2">
      <c r="A3658" t="s">
        <v>6149</v>
      </c>
      <c r="B3658" s="1">
        <v>42884</v>
      </c>
      <c r="C3658">
        <v>1</v>
      </c>
    </row>
    <row r="3659" spans="1:3" x14ac:dyDescent="0.2">
      <c r="A3659" t="s">
        <v>6149</v>
      </c>
      <c r="B3659" s="1">
        <v>42885</v>
      </c>
      <c r="C3659">
        <v>1</v>
      </c>
    </row>
    <row r="3660" spans="1:3" x14ac:dyDescent="0.2">
      <c r="A3660" t="s">
        <v>6149</v>
      </c>
      <c r="B3660" s="1">
        <v>42886</v>
      </c>
      <c r="C3660">
        <v>1</v>
      </c>
    </row>
    <row r="3661" spans="1:3" x14ac:dyDescent="0.2">
      <c r="A3661" t="s">
        <v>6149</v>
      </c>
      <c r="B3661" s="1">
        <v>42887</v>
      </c>
      <c r="C3661">
        <v>1</v>
      </c>
    </row>
    <row r="3662" spans="1:3" x14ac:dyDescent="0.2">
      <c r="A3662" t="s">
        <v>6149</v>
      </c>
      <c r="B3662" s="1">
        <v>42888</v>
      </c>
      <c r="C3662">
        <v>1</v>
      </c>
    </row>
    <row r="3663" spans="1:3" x14ac:dyDescent="0.2">
      <c r="A3663" t="s">
        <v>6149</v>
      </c>
      <c r="B3663" s="1">
        <v>42889</v>
      </c>
      <c r="C3663">
        <v>1</v>
      </c>
    </row>
    <row r="3664" spans="1:3" x14ac:dyDescent="0.2">
      <c r="A3664" t="s">
        <v>6149</v>
      </c>
      <c r="B3664" s="1">
        <v>42890</v>
      </c>
      <c r="C3664">
        <v>1</v>
      </c>
    </row>
    <row r="3665" spans="1:3" x14ac:dyDescent="0.2">
      <c r="A3665" t="s">
        <v>6149</v>
      </c>
      <c r="B3665" s="1">
        <v>42891</v>
      </c>
      <c r="C3665">
        <v>1</v>
      </c>
    </row>
    <row r="3666" spans="1:3" x14ac:dyDescent="0.2">
      <c r="A3666" t="s">
        <v>6149</v>
      </c>
      <c r="B3666" s="1">
        <v>42892</v>
      </c>
      <c r="C3666">
        <v>1</v>
      </c>
    </row>
    <row r="3667" spans="1:3" x14ac:dyDescent="0.2">
      <c r="A3667" t="s">
        <v>6149</v>
      </c>
      <c r="B3667" s="1">
        <v>42893</v>
      </c>
      <c r="C3667">
        <v>1</v>
      </c>
    </row>
    <row r="3668" spans="1:3" x14ac:dyDescent="0.2">
      <c r="A3668" t="s">
        <v>6149</v>
      </c>
      <c r="B3668" s="1">
        <v>42894</v>
      </c>
      <c r="C3668">
        <v>1</v>
      </c>
    </row>
    <row r="3669" spans="1:3" x14ac:dyDescent="0.2">
      <c r="A3669" t="s">
        <v>6149</v>
      </c>
      <c r="B3669" s="1">
        <v>42895</v>
      </c>
      <c r="C3669">
        <v>1</v>
      </c>
    </row>
    <row r="3670" spans="1:3" x14ac:dyDescent="0.2">
      <c r="A3670" t="s">
        <v>6149</v>
      </c>
      <c r="B3670" s="1">
        <v>42896</v>
      </c>
      <c r="C3670">
        <v>1</v>
      </c>
    </row>
    <row r="3671" spans="1:3" x14ac:dyDescent="0.2">
      <c r="A3671" t="s">
        <v>6149</v>
      </c>
      <c r="B3671" s="1">
        <v>42897</v>
      </c>
      <c r="C3671">
        <v>1</v>
      </c>
    </row>
    <row r="3672" spans="1:3" x14ac:dyDescent="0.2">
      <c r="A3672" t="s">
        <v>6149</v>
      </c>
      <c r="B3672" s="1">
        <v>42898</v>
      </c>
      <c r="C3672">
        <v>1</v>
      </c>
    </row>
    <row r="3673" spans="1:3" x14ac:dyDescent="0.2">
      <c r="A3673" t="s">
        <v>6149</v>
      </c>
      <c r="B3673" s="1">
        <v>42899</v>
      </c>
      <c r="C3673">
        <v>1</v>
      </c>
    </row>
    <row r="3674" spans="1:3" x14ac:dyDescent="0.2">
      <c r="A3674" t="s">
        <v>6149</v>
      </c>
      <c r="B3674" s="1">
        <v>42900</v>
      </c>
      <c r="C3674">
        <v>1</v>
      </c>
    </row>
    <row r="3675" spans="1:3" x14ac:dyDescent="0.2">
      <c r="A3675" t="s">
        <v>6149</v>
      </c>
      <c r="B3675" s="1">
        <v>42901</v>
      </c>
      <c r="C3675">
        <v>1</v>
      </c>
    </row>
    <row r="3676" spans="1:3" x14ac:dyDescent="0.2">
      <c r="A3676" t="s">
        <v>6149</v>
      </c>
      <c r="B3676" s="1">
        <v>42902</v>
      </c>
      <c r="C3676">
        <v>1</v>
      </c>
    </row>
    <row r="3677" spans="1:3" x14ac:dyDescent="0.2">
      <c r="A3677" t="s">
        <v>6149</v>
      </c>
      <c r="B3677" s="1">
        <v>42903</v>
      </c>
      <c r="C3677">
        <v>1</v>
      </c>
    </row>
    <row r="3678" spans="1:3" x14ac:dyDescent="0.2">
      <c r="A3678" t="s">
        <v>6149</v>
      </c>
      <c r="B3678" s="1">
        <v>42904</v>
      </c>
      <c r="C3678">
        <v>1</v>
      </c>
    </row>
    <row r="3679" spans="1:3" x14ac:dyDescent="0.2">
      <c r="A3679" t="s">
        <v>6149</v>
      </c>
      <c r="B3679" s="1">
        <v>42905</v>
      </c>
      <c r="C3679">
        <v>1</v>
      </c>
    </row>
    <row r="3680" spans="1:3" x14ac:dyDescent="0.2">
      <c r="A3680" t="s">
        <v>6149</v>
      </c>
      <c r="B3680" s="1">
        <v>42906</v>
      </c>
      <c r="C3680">
        <v>1</v>
      </c>
    </row>
    <row r="3681" spans="1:3" x14ac:dyDescent="0.2">
      <c r="A3681" t="s">
        <v>6149</v>
      </c>
      <c r="B3681" s="1">
        <v>42907</v>
      </c>
      <c r="C3681">
        <v>1</v>
      </c>
    </row>
    <row r="3682" spans="1:3" x14ac:dyDescent="0.2">
      <c r="A3682" t="s">
        <v>6149</v>
      </c>
      <c r="B3682" s="1">
        <v>42908</v>
      </c>
      <c r="C3682">
        <v>1</v>
      </c>
    </row>
    <row r="3683" spans="1:3" x14ac:dyDescent="0.2">
      <c r="A3683" t="s">
        <v>6149</v>
      </c>
      <c r="B3683" s="1">
        <v>42909</v>
      </c>
      <c r="C3683">
        <v>1</v>
      </c>
    </row>
    <row r="3684" spans="1:3" x14ac:dyDescent="0.2">
      <c r="A3684" t="s">
        <v>6149</v>
      </c>
      <c r="B3684" s="1">
        <v>42910</v>
      </c>
      <c r="C3684">
        <v>1</v>
      </c>
    </row>
    <row r="3685" spans="1:3" x14ac:dyDescent="0.2">
      <c r="A3685" t="s">
        <v>6149</v>
      </c>
      <c r="B3685" s="1">
        <v>42911</v>
      </c>
      <c r="C3685">
        <v>1</v>
      </c>
    </row>
    <row r="3686" spans="1:3" x14ac:dyDescent="0.2">
      <c r="A3686" t="s">
        <v>6149</v>
      </c>
      <c r="B3686" s="1">
        <v>42912</v>
      </c>
      <c r="C3686">
        <v>1</v>
      </c>
    </row>
    <row r="3687" spans="1:3" x14ac:dyDescent="0.2">
      <c r="A3687" t="s">
        <v>6149</v>
      </c>
      <c r="B3687" s="1">
        <v>42913</v>
      </c>
      <c r="C3687">
        <v>1</v>
      </c>
    </row>
    <row r="3688" spans="1:3" x14ac:dyDescent="0.2">
      <c r="A3688" t="s">
        <v>6149</v>
      </c>
      <c r="B3688" s="1">
        <v>42914</v>
      </c>
      <c r="C3688">
        <v>1</v>
      </c>
    </row>
    <row r="3689" spans="1:3" x14ac:dyDescent="0.2">
      <c r="A3689" t="s">
        <v>6149</v>
      </c>
      <c r="B3689" s="1">
        <v>42915</v>
      </c>
      <c r="C3689">
        <v>1</v>
      </c>
    </row>
    <row r="3690" spans="1:3" x14ac:dyDescent="0.2">
      <c r="A3690" t="s">
        <v>6149</v>
      </c>
      <c r="B3690" s="1">
        <v>42916</v>
      </c>
      <c r="C3690">
        <v>1</v>
      </c>
    </row>
    <row r="3691" spans="1:3" x14ac:dyDescent="0.2">
      <c r="A3691" t="s">
        <v>6149</v>
      </c>
      <c r="B3691" s="1">
        <v>42917</v>
      </c>
      <c r="C3691">
        <v>1</v>
      </c>
    </row>
    <row r="3692" spans="1:3" x14ac:dyDescent="0.2">
      <c r="A3692" t="s">
        <v>6149</v>
      </c>
      <c r="B3692" s="1">
        <v>42918</v>
      </c>
      <c r="C3692">
        <v>1</v>
      </c>
    </row>
    <row r="3693" spans="1:3" x14ac:dyDescent="0.2">
      <c r="A3693" t="s">
        <v>6149</v>
      </c>
      <c r="B3693" s="1">
        <v>42919</v>
      </c>
      <c r="C3693">
        <v>1</v>
      </c>
    </row>
    <row r="3694" spans="1:3" x14ac:dyDescent="0.2">
      <c r="A3694" t="s">
        <v>6149</v>
      </c>
      <c r="B3694" s="1">
        <v>42920</v>
      </c>
      <c r="C3694">
        <v>1</v>
      </c>
    </row>
    <row r="3695" spans="1:3" x14ac:dyDescent="0.2">
      <c r="A3695" t="s">
        <v>6149</v>
      </c>
      <c r="B3695" s="1">
        <v>42921</v>
      </c>
      <c r="C3695">
        <v>1</v>
      </c>
    </row>
    <row r="3696" spans="1:3" x14ac:dyDescent="0.2">
      <c r="A3696" t="s">
        <v>6149</v>
      </c>
      <c r="B3696" s="1">
        <v>42922</v>
      </c>
      <c r="C3696">
        <v>1</v>
      </c>
    </row>
    <row r="3697" spans="1:3" x14ac:dyDescent="0.2">
      <c r="A3697" t="s">
        <v>6149</v>
      </c>
      <c r="B3697" s="1">
        <v>42923</v>
      </c>
      <c r="C3697">
        <v>1</v>
      </c>
    </row>
    <row r="3698" spans="1:3" x14ac:dyDescent="0.2">
      <c r="A3698" t="s">
        <v>6149</v>
      </c>
      <c r="B3698" s="1">
        <v>42924</v>
      </c>
      <c r="C3698">
        <v>1</v>
      </c>
    </row>
    <row r="3699" spans="1:3" x14ac:dyDescent="0.2">
      <c r="A3699" t="s">
        <v>6149</v>
      </c>
      <c r="B3699" s="1">
        <v>42925</v>
      </c>
      <c r="C3699">
        <v>1</v>
      </c>
    </row>
    <row r="3700" spans="1:3" x14ac:dyDescent="0.2">
      <c r="A3700" t="s">
        <v>6149</v>
      </c>
      <c r="B3700" s="1">
        <v>42926</v>
      </c>
      <c r="C3700">
        <v>1</v>
      </c>
    </row>
    <row r="3701" spans="1:3" x14ac:dyDescent="0.2">
      <c r="A3701" t="s">
        <v>6149</v>
      </c>
      <c r="B3701" s="1">
        <v>42927</v>
      </c>
      <c r="C3701">
        <v>1</v>
      </c>
    </row>
    <row r="3702" spans="1:3" x14ac:dyDescent="0.2">
      <c r="A3702" t="s">
        <v>6149</v>
      </c>
      <c r="B3702" s="1">
        <v>42928</v>
      </c>
      <c r="C3702">
        <v>1</v>
      </c>
    </row>
    <row r="3703" spans="1:3" x14ac:dyDescent="0.2">
      <c r="A3703" t="s">
        <v>6149</v>
      </c>
      <c r="B3703" s="1">
        <v>42929</v>
      </c>
      <c r="C3703">
        <v>1</v>
      </c>
    </row>
    <row r="3704" spans="1:3" x14ac:dyDescent="0.2">
      <c r="A3704" t="s">
        <v>6149</v>
      </c>
      <c r="B3704" s="1">
        <v>42930</v>
      </c>
      <c r="C3704">
        <v>1</v>
      </c>
    </row>
    <row r="3705" spans="1:3" x14ac:dyDescent="0.2">
      <c r="A3705" t="s">
        <v>6149</v>
      </c>
      <c r="B3705" s="1">
        <v>42931</v>
      </c>
      <c r="C3705">
        <v>1</v>
      </c>
    </row>
    <row r="3706" spans="1:3" x14ac:dyDescent="0.2">
      <c r="A3706" t="s">
        <v>6149</v>
      </c>
      <c r="B3706" s="1">
        <v>42932</v>
      </c>
      <c r="C3706">
        <v>1</v>
      </c>
    </row>
    <row r="3707" spans="1:3" x14ac:dyDescent="0.2">
      <c r="A3707" t="s">
        <v>6149</v>
      </c>
      <c r="B3707" s="1">
        <v>42933</v>
      </c>
      <c r="C3707">
        <v>1</v>
      </c>
    </row>
    <row r="3708" spans="1:3" x14ac:dyDescent="0.2">
      <c r="A3708" t="s">
        <v>6149</v>
      </c>
      <c r="B3708" s="1">
        <v>42934</v>
      </c>
      <c r="C3708">
        <v>1</v>
      </c>
    </row>
    <row r="3709" spans="1:3" x14ac:dyDescent="0.2">
      <c r="A3709" t="s">
        <v>6149</v>
      </c>
      <c r="B3709" s="1">
        <v>42935</v>
      </c>
      <c r="C3709">
        <v>1</v>
      </c>
    </row>
    <row r="3710" spans="1:3" x14ac:dyDescent="0.2">
      <c r="A3710" t="s">
        <v>6149</v>
      </c>
      <c r="B3710" s="1">
        <v>42936</v>
      </c>
      <c r="C3710">
        <v>1</v>
      </c>
    </row>
    <row r="3711" spans="1:3" x14ac:dyDescent="0.2">
      <c r="A3711" t="s">
        <v>6149</v>
      </c>
      <c r="B3711" s="1">
        <v>42937</v>
      </c>
      <c r="C3711">
        <v>1</v>
      </c>
    </row>
    <row r="3712" spans="1:3" x14ac:dyDescent="0.2">
      <c r="A3712" t="s">
        <v>6149</v>
      </c>
      <c r="B3712" s="1">
        <v>42938</v>
      </c>
      <c r="C3712">
        <v>1</v>
      </c>
    </row>
    <row r="3713" spans="1:3" x14ac:dyDescent="0.2">
      <c r="A3713" t="s">
        <v>6149</v>
      </c>
      <c r="B3713" s="1">
        <v>42939</v>
      </c>
      <c r="C3713">
        <v>1</v>
      </c>
    </row>
    <row r="3714" spans="1:3" x14ac:dyDescent="0.2">
      <c r="A3714" t="s">
        <v>6149</v>
      </c>
      <c r="B3714" s="1">
        <v>42940</v>
      </c>
      <c r="C3714">
        <v>1</v>
      </c>
    </row>
    <row r="3715" spans="1:3" x14ac:dyDescent="0.2">
      <c r="A3715" t="s">
        <v>6149</v>
      </c>
      <c r="B3715" s="1">
        <v>42941</v>
      </c>
      <c r="C3715">
        <v>1</v>
      </c>
    </row>
    <row r="3716" spans="1:3" x14ac:dyDescent="0.2">
      <c r="A3716" t="s">
        <v>6149</v>
      </c>
      <c r="B3716" s="1">
        <v>42942</v>
      </c>
      <c r="C3716">
        <v>1</v>
      </c>
    </row>
    <row r="3717" spans="1:3" x14ac:dyDescent="0.2">
      <c r="A3717" t="s">
        <v>6149</v>
      </c>
      <c r="B3717" s="1">
        <v>42943</v>
      </c>
      <c r="C3717">
        <v>1</v>
      </c>
    </row>
    <row r="3718" spans="1:3" x14ac:dyDescent="0.2">
      <c r="A3718" t="s">
        <v>6149</v>
      </c>
      <c r="B3718" s="1">
        <v>42944</v>
      </c>
      <c r="C3718">
        <v>1</v>
      </c>
    </row>
    <row r="3719" spans="1:3" x14ac:dyDescent="0.2">
      <c r="A3719" t="s">
        <v>6149</v>
      </c>
      <c r="B3719" s="1">
        <v>42945</v>
      </c>
      <c r="C3719">
        <v>1</v>
      </c>
    </row>
    <row r="3720" spans="1:3" x14ac:dyDescent="0.2">
      <c r="A3720" t="s">
        <v>6149</v>
      </c>
      <c r="B3720" s="1">
        <v>42946</v>
      </c>
      <c r="C3720">
        <v>1</v>
      </c>
    </row>
    <row r="3721" spans="1:3" x14ac:dyDescent="0.2">
      <c r="A3721" t="s">
        <v>6149</v>
      </c>
      <c r="B3721" s="1">
        <v>42947</v>
      </c>
      <c r="C3721">
        <v>1</v>
      </c>
    </row>
    <row r="3722" spans="1:3" x14ac:dyDescent="0.2">
      <c r="A3722" t="s">
        <v>6149</v>
      </c>
      <c r="B3722" s="1">
        <v>42948</v>
      </c>
      <c r="C3722">
        <v>1</v>
      </c>
    </row>
    <row r="3723" spans="1:3" x14ac:dyDescent="0.2">
      <c r="A3723" t="s">
        <v>6149</v>
      </c>
      <c r="B3723" s="1">
        <v>42949</v>
      </c>
      <c r="C3723">
        <v>1</v>
      </c>
    </row>
    <row r="3724" spans="1:3" x14ac:dyDescent="0.2">
      <c r="A3724" t="s">
        <v>6149</v>
      </c>
      <c r="B3724" s="1">
        <v>42950</v>
      </c>
      <c r="C3724">
        <v>1</v>
      </c>
    </row>
    <row r="3725" spans="1:3" x14ac:dyDescent="0.2">
      <c r="A3725" t="s">
        <v>6149</v>
      </c>
      <c r="B3725" s="1">
        <v>42951</v>
      </c>
      <c r="C3725">
        <v>1</v>
      </c>
    </row>
    <row r="3726" spans="1:3" x14ac:dyDescent="0.2">
      <c r="A3726" t="s">
        <v>6149</v>
      </c>
      <c r="B3726" s="1">
        <v>42952</v>
      </c>
      <c r="C3726">
        <v>1</v>
      </c>
    </row>
    <row r="3727" spans="1:3" x14ac:dyDescent="0.2">
      <c r="A3727" t="s">
        <v>6149</v>
      </c>
      <c r="B3727" s="1">
        <v>42953</v>
      </c>
      <c r="C3727">
        <v>1</v>
      </c>
    </row>
    <row r="3728" spans="1:3" x14ac:dyDescent="0.2">
      <c r="A3728" t="s">
        <v>6149</v>
      </c>
      <c r="B3728" s="1">
        <v>42954</v>
      </c>
      <c r="C3728">
        <v>1</v>
      </c>
    </row>
    <row r="3729" spans="1:3" x14ac:dyDescent="0.2">
      <c r="A3729" t="s">
        <v>6149</v>
      </c>
      <c r="B3729" s="1">
        <v>42955</v>
      </c>
      <c r="C3729">
        <v>1</v>
      </c>
    </row>
    <row r="3730" spans="1:3" x14ac:dyDescent="0.2">
      <c r="A3730" t="s">
        <v>6149</v>
      </c>
      <c r="B3730" s="1">
        <v>42956</v>
      </c>
      <c r="C3730">
        <v>1</v>
      </c>
    </row>
    <row r="3731" spans="1:3" x14ac:dyDescent="0.2">
      <c r="A3731" t="s">
        <v>6149</v>
      </c>
      <c r="B3731" s="1">
        <v>42957</v>
      </c>
      <c r="C3731">
        <v>1</v>
      </c>
    </row>
    <row r="3732" spans="1:3" x14ac:dyDescent="0.2">
      <c r="A3732" t="s">
        <v>6149</v>
      </c>
      <c r="B3732" s="1">
        <v>42958</v>
      </c>
      <c r="C3732">
        <v>1</v>
      </c>
    </row>
    <row r="3733" spans="1:3" x14ac:dyDescent="0.2">
      <c r="A3733" t="s">
        <v>6149</v>
      </c>
      <c r="B3733" s="1">
        <v>42959</v>
      </c>
      <c r="C3733">
        <v>1</v>
      </c>
    </row>
    <row r="3734" spans="1:3" x14ac:dyDescent="0.2">
      <c r="A3734" t="s">
        <v>6149</v>
      </c>
      <c r="B3734" s="1">
        <v>42960</v>
      </c>
      <c r="C3734">
        <v>1</v>
      </c>
    </row>
    <row r="3735" spans="1:3" x14ac:dyDescent="0.2">
      <c r="A3735" t="s">
        <v>6149</v>
      </c>
      <c r="B3735" s="1">
        <v>42961</v>
      </c>
      <c r="C3735">
        <v>1</v>
      </c>
    </row>
    <row r="3736" spans="1:3" x14ac:dyDescent="0.2">
      <c r="A3736" t="s">
        <v>6149</v>
      </c>
      <c r="B3736" s="1">
        <v>42962</v>
      </c>
      <c r="C3736">
        <v>1</v>
      </c>
    </row>
    <row r="3737" spans="1:3" x14ac:dyDescent="0.2">
      <c r="A3737" t="s">
        <v>6149</v>
      </c>
      <c r="B3737" s="1">
        <v>42963</v>
      </c>
      <c r="C3737">
        <v>1</v>
      </c>
    </row>
    <row r="3738" spans="1:3" x14ac:dyDescent="0.2">
      <c r="A3738" t="s">
        <v>6149</v>
      </c>
      <c r="B3738" s="1">
        <v>42964</v>
      </c>
      <c r="C3738">
        <v>1</v>
      </c>
    </row>
    <row r="3739" spans="1:3" x14ac:dyDescent="0.2">
      <c r="A3739" t="s">
        <v>6149</v>
      </c>
      <c r="B3739" s="1">
        <v>42965</v>
      </c>
      <c r="C3739">
        <v>1</v>
      </c>
    </row>
    <row r="3740" spans="1:3" x14ac:dyDescent="0.2">
      <c r="A3740" t="s">
        <v>6149</v>
      </c>
      <c r="B3740" s="1">
        <v>42966</v>
      </c>
      <c r="C3740">
        <v>1</v>
      </c>
    </row>
    <row r="3741" spans="1:3" x14ac:dyDescent="0.2">
      <c r="A3741" t="s">
        <v>6149</v>
      </c>
      <c r="B3741" s="1">
        <v>42967</v>
      </c>
      <c r="C3741">
        <v>1</v>
      </c>
    </row>
    <row r="3742" spans="1:3" x14ac:dyDescent="0.2">
      <c r="A3742" t="s">
        <v>6149</v>
      </c>
      <c r="B3742" s="1">
        <v>42968</v>
      </c>
      <c r="C3742">
        <v>1</v>
      </c>
    </row>
    <row r="3743" spans="1:3" x14ac:dyDescent="0.2">
      <c r="A3743" t="s">
        <v>6149</v>
      </c>
      <c r="B3743" s="1">
        <v>42969</v>
      </c>
      <c r="C3743">
        <v>1</v>
      </c>
    </row>
    <row r="3744" spans="1:3" x14ac:dyDescent="0.2">
      <c r="A3744" t="s">
        <v>6149</v>
      </c>
      <c r="B3744" s="1">
        <v>42970</v>
      </c>
      <c r="C3744">
        <v>1</v>
      </c>
    </row>
    <row r="3745" spans="1:3" x14ac:dyDescent="0.2">
      <c r="A3745" t="s">
        <v>6149</v>
      </c>
      <c r="B3745" s="1">
        <v>42971</v>
      </c>
      <c r="C3745">
        <v>1</v>
      </c>
    </row>
    <row r="3746" spans="1:3" x14ac:dyDescent="0.2">
      <c r="A3746" t="s">
        <v>6149</v>
      </c>
      <c r="B3746" s="1">
        <v>42972</v>
      </c>
      <c r="C3746">
        <v>1</v>
      </c>
    </row>
    <row r="3747" spans="1:3" x14ac:dyDescent="0.2">
      <c r="A3747" t="s">
        <v>6149</v>
      </c>
      <c r="B3747" s="1">
        <v>42973</v>
      </c>
      <c r="C3747">
        <v>1</v>
      </c>
    </row>
    <row r="3748" spans="1:3" x14ac:dyDescent="0.2">
      <c r="A3748" t="s">
        <v>6149</v>
      </c>
      <c r="B3748" s="1">
        <v>42974</v>
      </c>
      <c r="C3748">
        <v>1</v>
      </c>
    </row>
    <row r="3749" spans="1:3" x14ac:dyDescent="0.2">
      <c r="A3749" t="s">
        <v>6149</v>
      </c>
      <c r="B3749" s="1">
        <v>42975</v>
      </c>
      <c r="C3749">
        <v>1</v>
      </c>
    </row>
    <row r="3750" spans="1:3" x14ac:dyDescent="0.2">
      <c r="A3750" t="s">
        <v>6149</v>
      </c>
      <c r="B3750" s="1">
        <v>42976</v>
      </c>
      <c r="C3750">
        <v>1</v>
      </c>
    </row>
    <row r="3751" spans="1:3" x14ac:dyDescent="0.2">
      <c r="A3751" t="s">
        <v>6149</v>
      </c>
      <c r="B3751" s="1">
        <v>42977</v>
      </c>
      <c r="C3751">
        <v>1</v>
      </c>
    </row>
    <row r="3752" spans="1:3" x14ac:dyDescent="0.2">
      <c r="A3752" t="s">
        <v>6149</v>
      </c>
      <c r="B3752" s="1">
        <v>42978</v>
      </c>
      <c r="C3752">
        <v>1</v>
      </c>
    </row>
    <row r="3753" spans="1:3" x14ac:dyDescent="0.2">
      <c r="A3753" t="s">
        <v>6149</v>
      </c>
      <c r="B3753" s="1">
        <v>42979</v>
      </c>
      <c r="C3753">
        <v>1</v>
      </c>
    </row>
    <row r="3754" spans="1:3" x14ac:dyDescent="0.2">
      <c r="A3754" t="s">
        <v>6149</v>
      </c>
      <c r="B3754" s="1">
        <v>42980</v>
      </c>
      <c r="C3754">
        <v>1</v>
      </c>
    </row>
    <row r="3755" spans="1:3" x14ac:dyDescent="0.2">
      <c r="A3755" t="s">
        <v>6149</v>
      </c>
      <c r="B3755" s="1">
        <v>42981</v>
      </c>
      <c r="C3755">
        <v>1</v>
      </c>
    </row>
    <row r="3756" spans="1:3" x14ac:dyDescent="0.2">
      <c r="A3756" t="s">
        <v>6149</v>
      </c>
      <c r="B3756" s="1">
        <v>42982</v>
      </c>
      <c r="C3756">
        <v>1</v>
      </c>
    </row>
    <row r="3757" spans="1:3" x14ac:dyDescent="0.2">
      <c r="A3757" t="s">
        <v>6149</v>
      </c>
      <c r="B3757" s="1">
        <v>42983</v>
      </c>
      <c r="C3757">
        <v>1</v>
      </c>
    </row>
    <row r="3758" spans="1:3" x14ac:dyDescent="0.2">
      <c r="A3758" t="s">
        <v>6149</v>
      </c>
      <c r="B3758" s="1">
        <v>42984</v>
      </c>
      <c r="C3758">
        <v>1</v>
      </c>
    </row>
    <row r="3759" spans="1:3" x14ac:dyDescent="0.2">
      <c r="A3759" t="s">
        <v>6149</v>
      </c>
      <c r="B3759" s="1">
        <v>42985</v>
      </c>
      <c r="C3759">
        <v>1</v>
      </c>
    </row>
    <row r="3760" spans="1:3" x14ac:dyDescent="0.2">
      <c r="A3760" t="s">
        <v>6149</v>
      </c>
      <c r="B3760" s="1">
        <v>42986</v>
      </c>
      <c r="C3760">
        <v>1</v>
      </c>
    </row>
    <row r="3761" spans="1:3" x14ac:dyDescent="0.2">
      <c r="A3761" t="s">
        <v>6149</v>
      </c>
      <c r="B3761" s="1">
        <v>42987</v>
      </c>
      <c r="C3761">
        <v>1</v>
      </c>
    </row>
    <row r="3762" spans="1:3" x14ac:dyDescent="0.2">
      <c r="A3762" t="s">
        <v>6149</v>
      </c>
      <c r="B3762" s="1">
        <v>42988</v>
      </c>
      <c r="C3762">
        <v>1</v>
      </c>
    </row>
    <row r="3763" spans="1:3" x14ac:dyDescent="0.2">
      <c r="A3763" t="s">
        <v>6149</v>
      </c>
      <c r="B3763" s="1">
        <v>42989</v>
      </c>
      <c r="C3763">
        <v>1</v>
      </c>
    </row>
    <row r="3764" spans="1:3" x14ac:dyDescent="0.2">
      <c r="A3764" t="s">
        <v>6149</v>
      </c>
      <c r="B3764" s="1">
        <v>42990</v>
      </c>
      <c r="C3764">
        <v>1</v>
      </c>
    </row>
    <row r="3765" spans="1:3" x14ac:dyDescent="0.2">
      <c r="A3765" t="s">
        <v>6149</v>
      </c>
      <c r="B3765" s="1">
        <v>42991</v>
      </c>
      <c r="C3765">
        <v>1</v>
      </c>
    </row>
    <row r="3766" spans="1:3" x14ac:dyDescent="0.2">
      <c r="A3766" t="s">
        <v>6149</v>
      </c>
      <c r="B3766" s="1">
        <v>42992</v>
      </c>
      <c r="C3766">
        <v>1</v>
      </c>
    </row>
    <row r="3767" spans="1:3" x14ac:dyDescent="0.2">
      <c r="A3767" t="s">
        <v>6149</v>
      </c>
      <c r="B3767" s="1">
        <v>42993</v>
      </c>
      <c r="C3767">
        <v>1</v>
      </c>
    </row>
    <row r="3768" spans="1:3" x14ac:dyDescent="0.2">
      <c r="A3768" t="s">
        <v>6149</v>
      </c>
      <c r="B3768" s="1">
        <v>42994</v>
      </c>
      <c r="C3768">
        <v>1</v>
      </c>
    </row>
    <row r="3769" spans="1:3" x14ac:dyDescent="0.2">
      <c r="A3769" t="s">
        <v>6149</v>
      </c>
      <c r="B3769" s="1">
        <v>42995</v>
      </c>
      <c r="C3769">
        <v>1</v>
      </c>
    </row>
    <row r="3770" spans="1:3" x14ac:dyDescent="0.2">
      <c r="A3770" t="s">
        <v>6149</v>
      </c>
      <c r="B3770" s="1">
        <v>42996</v>
      </c>
      <c r="C3770">
        <v>1</v>
      </c>
    </row>
    <row r="3771" spans="1:3" x14ac:dyDescent="0.2">
      <c r="A3771" t="s">
        <v>6149</v>
      </c>
      <c r="B3771" s="1">
        <v>42997</v>
      </c>
      <c r="C3771">
        <v>1</v>
      </c>
    </row>
    <row r="3772" spans="1:3" x14ac:dyDescent="0.2">
      <c r="A3772" t="s">
        <v>6149</v>
      </c>
      <c r="B3772" s="1">
        <v>42998</v>
      </c>
      <c r="C3772">
        <v>1</v>
      </c>
    </row>
    <row r="3773" spans="1:3" x14ac:dyDescent="0.2">
      <c r="A3773" t="s">
        <v>6149</v>
      </c>
      <c r="B3773" s="1">
        <v>42999</v>
      </c>
      <c r="C3773">
        <v>1</v>
      </c>
    </row>
    <row r="3774" spans="1:3" x14ac:dyDescent="0.2">
      <c r="A3774" t="s">
        <v>6149</v>
      </c>
      <c r="B3774" s="1">
        <v>43000</v>
      </c>
      <c r="C3774">
        <v>1</v>
      </c>
    </row>
    <row r="3775" spans="1:3" x14ac:dyDescent="0.2">
      <c r="A3775" t="s">
        <v>6149</v>
      </c>
      <c r="B3775" s="1">
        <v>43001</v>
      </c>
      <c r="C3775">
        <v>1</v>
      </c>
    </row>
    <row r="3776" spans="1:3" x14ac:dyDescent="0.2">
      <c r="A3776" t="s">
        <v>6149</v>
      </c>
      <c r="B3776" s="1">
        <v>43002</v>
      </c>
      <c r="C3776">
        <v>1</v>
      </c>
    </row>
    <row r="3777" spans="1:3" x14ac:dyDescent="0.2">
      <c r="A3777" t="s">
        <v>6149</v>
      </c>
      <c r="B3777" s="1">
        <v>43003</v>
      </c>
      <c r="C3777">
        <v>1</v>
      </c>
    </row>
    <row r="3778" spans="1:3" x14ac:dyDescent="0.2">
      <c r="A3778" t="s">
        <v>6149</v>
      </c>
      <c r="B3778" s="1">
        <v>43004</v>
      </c>
      <c r="C3778">
        <v>1</v>
      </c>
    </row>
    <row r="3779" spans="1:3" x14ac:dyDescent="0.2">
      <c r="A3779" t="s">
        <v>6149</v>
      </c>
      <c r="B3779" s="1">
        <v>43005</v>
      </c>
      <c r="C3779">
        <v>1</v>
      </c>
    </row>
    <row r="3780" spans="1:3" x14ac:dyDescent="0.2">
      <c r="A3780" t="s">
        <v>6149</v>
      </c>
      <c r="B3780" s="1">
        <v>43006</v>
      </c>
      <c r="C3780">
        <v>1</v>
      </c>
    </row>
    <row r="3781" spans="1:3" x14ac:dyDescent="0.2">
      <c r="A3781" t="s">
        <v>6149</v>
      </c>
      <c r="B3781" s="1">
        <v>43007</v>
      </c>
      <c r="C3781">
        <v>1</v>
      </c>
    </row>
    <row r="3782" spans="1:3" x14ac:dyDescent="0.2">
      <c r="A3782" t="s">
        <v>6149</v>
      </c>
      <c r="B3782" s="1">
        <v>43008</v>
      </c>
      <c r="C3782">
        <v>1</v>
      </c>
    </row>
    <row r="3783" spans="1:3" x14ac:dyDescent="0.2">
      <c r="A3783" t="s">
        <v>6149</v>
      </c>
      <c r="B3783" s="1">
        <v>43009</v>
      </c>
      <c r="C3783">
        <v>1</v>
      </c>
    </row>
    <row r="3784" spans="1:3" x14ac:dyDescent="0.2">
      <c r="A3784" t="s">
        <v>6149</v>
      </c>
      <c r="B3784" s="1">
        <v>43010</v>
      </c>
      <c r="C3784">
        <v>1</v>
      </c>
    </row>
    <row r="3785" spans="1:3" x14ac:dyDescent="0.2">
      <c r="A3785" t="s">
        <v>6149</v>
      </c>
      <c r="B3785" s="1">
        <v>43011</v>
      </c>
      <c r="C3785">
        <v>1</v>
      </c>
    </row>
    <row r="3786" spans="1:3" x14ac:dyDescent="0.2">
      <c r="A3786" t="s">
        <v>6149</v>
      </c>
      <c r="B3786" s="1">
        <v>43012</v>
      </c>
      <c r="C3786">
        <v>1</v>
      </c>
    </row>
    <row r="3787" spans="1:3" x14ac:dyDescent="0.2">
      <c r="A3787" t="s">
        <v>6149</v>
      </c>
      <c r="B3787" s="1">
        <v>43013</v>
      </c>
      <c r="C3787">
        <v>1</v>
      </c>
    </row>
    <row r="3788" spans="1:3" x14ac:dyDescent="0.2">
      <c r="A3788" t="s">
        <v>6149</v>
      </c>
      <c r="B3788" s="1">
        <v>43014</v>
      </c>
      <c r="C3788">
        <v>1</v>
      </c>
    </row>
    <row r="3789" spans="1:3" x14ac:dyDescent="0.2">
      <c r="A3789" t="s">
        <v>6149</v>
      </c>
      <c r="B3789" s="1">
        <v>43015</v>
      </c>
      <c r="C3789">
        <v>1</v>
      </c>
    </row>
    <row r="3790" spans="1:3" x14ac:dyDescent="0.2">
      <c r="A3790" t="s">
        <v>6149</v>
      </c>
      <c r="B3790" s="1">
        <v>43016</v>
      </c>
      <c r="C3790">
        <v>1</v>
      </c>
    </row>
    <row r="3791" spans="1:3" x14ac:dyDescent="0.2">
      <c r="A3791" t="s">
        <v>6149</v>
      </c>
      <c r="B3791" s="1">
        <v>43017</v>
      </c>
      <c r="C3791">
        <v>1</v>
      </c>
    </row>
    <row r="3792" spans="1:3" x14ac:dyDescent="0.2">
      <c r="A3792" t="s">
        <v>6149</v>
      </c>
      <c r="B3792" s="1">
        <v>43018</v>
      </c>
      <c r="C3792">
        <v>1</v>
      </c>
    </row>
    <row r="3793" spans="1:3" x14ac:dyDescent="0.2">
      <c r="A3793" t="s">
        <v>6149</v>
      </c>
      <c r="B3793" s="1">
        <v>43019</v>
      </c>
      <c r="C3793">
        <v>1</v>
      </c>
    </row>
    <row r="3794" spans="1:3" x14ac:dyDescent="0.2">
      <c r="A3794" t="s">
        <v>6149</v>
      </c>
      <c r="B3794" s="1">
        <v>43020</v>
      </c>
      <c r="C3794">
        <v>1</v>
      </c>
    </row>
    <row r="3795" spans="1:3" x14ac:dyDescent="0.2">
      <c r="A3795" t="s">
        <v>6149</v>
      </c>
      <c r="B3795" s="1">
        <v>43021</v>
      </c>
      <c r="C3795">
        <v>1</v>
      </c>
    </row>
    <row r="3796" spans="1:3" x14ac:dyDescent="0.2">
      <c r="A3796" t="s">
        <v>6149</v>
      </c>
      <c r="B3796" s="1">
        <v>43022</v>
      </c>
      <c r="C3796">
        <v>1</v>
      </c>
    </row>
    <row r="3797" spans="1:3" x14ac:dyDescent="0.2">
      <c r="A3797" t="s">
        <v>6149</v>
      </c>
      <c r="B3797" s="1">
        <v>43023</v>
      </c>
      <c r="C3797">
        <v>1</v>
      </c>
    </row>
    <row r="3798" spans="1:3" x14ac:dyDescent="0.2">
      <c r="A3798" t="s">
        <v>6149</v>
      </c>
      <c r="B3798" s="1">
        <v>43024</v>
      </c>
      <c r="C3798">
        <v>1</v>
      </c>
    </row>
    <row r="3799" spans="1:3" x14ac:dyDescent="0.2">
      <c r="A3799" t="s">
        <v>6149</v>
      </c>
      <c r="B3799" s="1">
        <v>43025</v>
      </c>
      <c r="C3799">
        <v>1</v>
      </c>
    </row>
    <row r="3800" spans="1:3" x14ac:dyDescent="0.2">
      <c r="A3800" t="s">
        <v>6149</v>
      </c>
      <c r="B3800" s="1">
        <v>43026</v>
      </c>
      <c r="C3800">
        <v>1</v>
      </c>
    </row>
    <row r="3801" spans="1:3" x14ac:dyDescent="0.2">
      <c r="A3801" t="s">
        <v>6149</v>
      </c>
      <c r="B3801" s="1">
        <v>43027</v>
      </c>
      <c r="C3801">
        <v>1</v>
      </c>
    </row>
    <row r="3802" spans="1:3" x14ac:dyDescent="0.2">
      <c r="A3802" t="s">
        <v>6149</v>
      </c>
      <c r="B3802" s="1">
        <v>43028</v>
      </c>
      <c r="C3802">
        <v>1</v>
      </c>
    </row>
    <row r="3803" spans="1:3" x14ac:dyDescent="0.2">
      <c r="A3803" t="s">
        <v>6149</v>
      </c>
      <c r="B3803" s="1">
        <v>43029</v>
      </c>
      <c r="C3803">
        <v>1</v>
      </c>
    </row>
    <row r="3804" spans="1:3" x14ac:dyDescent="0.2">
      <c r="A3804" t="s">
        <v>6149</v>
      </c>
      <c r="B3804" s="1">
        <v>43030</v>
      </c>
      <c r="C3804">
        <v>1</v>
      </c>
    </row>
    <row r="3805" spans="1:3" x14ac:dyDescent="0.2">
      <c r="A3805" t="s">
        <v>6149</v>
      </c>
      <c r="B3805" s="1">
        <v>43031</v>
      </c>
      <c r="C3805">
        <v>1</v>
      </c>
    </row>
    <row r="3806" spans="1:3" x14ac:dyDescent="0.2">
      <c r="A3806" t="s">
        <v>6149</v>
      </c>
      <c r="B3806" s="1">
        <v>43032</v>
      </c>
      <c r="C3806">
        <v>1</v>
      </c>
    </row>
    <row r="3807" spans="1:3" x14ac:dyDescent="0.2">
      <c r="A3807" t="s">
        <v>6149</v>
      </c>
      <c r="B3807" s="1">
        <v>43033</v>
      </c>
      <c r="C3807">
        <v>1</v>
      </c>
    </row>
    <row r="3808" spans="1:3" x14ac:dyDescent="0.2">
      <c r="A3808" t="s">
        <v>6149</v>
      </c>
      <c r="B3808" s="1">
        <v>43034</v>
      </c>
      <c r="C3808">
        <v>1</v>
      </c>
    </row>
    <row r="3809" spans="1:3" x14ac:dyDescent="0.2">
      <c r="A3809" t="s">
        <v>6149</v>
      </c>
      <c r="B3809" s="1">
        <v>43035</v>
      </c>
      <c r="C3809">
        <v>1</v>
      </c>
    </row>
    <row r="3810" spans="1:3" x14ac:dyDescent="0.2">
      <c r="A3810" t="s">
        <v>6149</v>
      </c>
      <c r="B3810" s="1">
        <v>43036</v>
      </c>
      <c r="C3810">
        <v>1</v>
      </c>
    </row>
    <row r="3811" spans="1:3" x14ac:dyDescent="0.2">
      <c r="A3811" t="s">
        <v>6149</v>
      </c>
      <c r="B3811" s="1">
        <v>43037</v>
      </c>
      <c r="C3811">
        <v>1</v>
      </c>
    </row>
    <row r="3812" spans="1:3" x14ac:dyDescent="0.2">
      <c r="A3812" t="s">
        <v>6149</v>
      </c>
      <c r="B3812" s="1">
        <v>43038</v>
      </c>
      <c r="C3812">
        <v>1</v>
      </c>
    </row>
    <row r="3813" spans="1:3" x14ac:dyDescent="0.2">
      <c r="A3813" t="s">
        <v>6149</v>
      </c>
      <c r="B3813" s="1">
        <v>43039</v>
      </c>
      <c r="C3813">
        <v>1</v>
      </c>
    </row>
    <row r="3814" spans="1:3" x14ac:dyDescent="0.2">
      <c r="A3814" t="s">
        <v>6149</v>
      </c>
      <c r="B3814" s="1">
        <v>43040</v>
      </c>
      <c r="C3814">
        <v>1</v>
      </c>
    </row>
    <row r="3815" spans="1:3" x14ac:dyDescent="0.2">
      <c r="A3815" t="s">
        <v>6149</v>
      </c>
      <c r="B3815" s="1">
        <v>43041</v>
      </c>
      <c r="C3815">
        <v>1</v>
      </c>
    </row>
    <row r="3816" spans="1:3" x14ac:dyDescent="0.2">
      <c r="A3816" t="s">
        <v>6149</v>
      </c>
      <c r="B3816" s="1">
        <v>43042</v>
      </c>
      <c r="C3816">
        <v>1</v>
      </c>
    </row>
    <row r="3817" spans="1:3" x14ac:dyDescent="0.2">
      <c r="A3817" t="s">
        <v>6149</v>
      </c>
      <c r="B3817" s="1">
        <v>43043</v>
      </c>
      <c r="C3817">
        <v>1</v>
      </c>
    </row>
    <row r="3818" spans="1:3" x14ac:dyDescent="0.2">
      <c r="A3818" t="s">
        <v>6149</v>
      </c>
      <c r="B3818" s="1">
        <v>43044</v>
      </c>
      <c r="C3818">
        <v>1</v>
      </c>
    </row>
    <row r="3819" spans="1:3" x14ac:dyDescent="0.2">
      <c r="A3819" t="s">
        <v>6149</v>
      </c>
      <c r="B3819" s="1">
        <v>43045</v>
      </c>
      <c r="C3819">
        <v>1</v>
      </c>
    </row>
    <row r="3820" spans="1:3" x14ac:dyDescent="0.2">
      <c r="A3820" t="s">
        <v>6149</v>
      </c>
      <c r="B3820" s="1">
        <v>43046</v>
      </c>
      <c r="C3820">
        <v>1</v>
      </c>
    </row>
    <row r="3821" spans="1:3" x14ac:dyDescent="0.2">
      <c r="A3821" t="s">
        <v>6149</v>
      </c>
      <c r="B3821" s="1">
        <v>43047</v>
      </c>
      <c r="C3821">
        <v>1</v>
      </c>
    </row>
    <row r="3822" spans="1:3" x14ac:dyDescent="0.2">
      <c r="A3822" t="s">
        <v>6149</v>
      </c>
      <c r="B3822" s="1">
        <v>43048</v>
      </c>
      <c r="C3822">
        <v>1</v>
      </c>
    </row>
    <row r="3823" spans="1:3" x14ac:dyDescent="0.2">
      <c r="A3823" t="s">
        <v>6149</v>
      </c>
      <c r="B3823" s="1">
        <v>43049</v>
      </c>
      <c r="C3823">
        <v>1</v>
      </c>
    </row>
    <row r="3824" spans="1:3" x14ac:dyDescent="0.2">
      <c r="A3824" t="s">
        <v>6149</v>
      </c>
      <c r="B3824" s="1">
        <v>43050</v>
      </c>
      <c r="C3824">
        <v>1</v>
      </c>
    </row>
    <row r="3825" spans="1:3" x14ac:dyDescent="0.2">
      <c r="A3825" t="s">
        <v>6149</v>
      </c>
      <c r="B3825" s="1">
        <v>43051</v>
      </c>
      <c r="C3825">
        <v>1</v>
      </c>
    </row>
    <row r="3826" spans="1:3" x14ac:dyDescent="0.2">
      <c r="A3826" t="s">
        <v>6149</v>
      </c>
      <c r="B3826" s="1">
        <v>43052</v>
      </c>
      <c r="C3826">
        <v>1</v>
      </c>
    </row>
    <row r="3827" spans="1:3" x14ac:dyDescent="0.2">
      <c r="A3827" t="s">
        <v>6149</v>
      </c>
      <c r="B3827" s="1">
        <v>43053</v>
      </c>
      <c r="C3827">
        <v>1</v>
      </c>
    </row>
    <row r="3828" spans="1:3" x14ac:dyDescent="0.2">
      <c r="A3828" t="s">
        <v>6149</v>
      </c>
      <c r="B3828" s="1">
        <v>43054</v>
      </c>
      <c r="C3828">
        <v>1</v>
      </c>
    </row>
    <row r="3829" spans="1:3" x14ac:dyDescent="0.2">
      <c r="A3829" t="s">
        <v>6149</v>
      </c>
      <c r="B3829" s="1">
        <v>43055</v>
      </c>
      <c r="C3829">
        <v>1</v>
      </c>
    </row>
    <row r="3830" spans="1:3" x14ac:dyDescent="0.2">
      <c r="A3830" t="s">
        <v>6149</v>
      </c>
      <c r="B3830" s="1">
        <v>43056</v>
      </c>
      <c r="C3830">
        <v>1</v>
      </c>
    </row>
    <row r="3831" spans="1:3" x14ac:dyDescent="0.2">
      <c r="A3831" t="s">
        <v>6149</v>
      </c>
      <c r="B3831" s="1">
        <v>43057</v>
      </c>
      <c r="C3831">
        <v>1</v>
      </c>
    </row>
    <row r="3832" spans="1:3" x14ac:dyDescent="0.2">
      <c r="A3832" t="s">
        <v>6149</v>
      </c>
      <c r="B3832" s="1">
        <v>43058</v>
      </c>
      <c r="C3832">
        <v>1</v>
      </c>
    </row>
    <row r="3833" spans="1:3" x14ac:dyDescent="0.2">
      <c r="A3833" t="s">
        <v>6149</v>
      </c>
      <c r="B3833" s="1">
        <v>43059</v>
      </c>
      <c r="C3833">
        <v>1</v>
      </c>
    </row>
    <row r="3834" spans="1:3" x14ac:dyDescent="0.2">
      <c r="A3834" t="s">
        <v>6149</v>
      </c>
      <c r="B3834" s="1">
        <v>43060</v>
      </c>
      <c r="C3834">
        <v>1</v>
      </c>
    </row>
    <row r="3835" spans="1:3" x14ac:dyDescent="0.2">
      <c r="A3835" t="s">
        <v>6149</v>
      </c>
      <c r="B3835" s="1">
        <v>43061</v>
      </c>
      <c r="C3835">
        <v>1</v>
      </c>
    </row>
    <row r="3836" spans="1:3" x14ac:dyDescent="0.2">
      <c r="A3836" t="s">
        <v>6149</v>
      </c>
      <c r="B3836" s="1">
        <v>43062</v>
      </c>
      <c r="C3836">
        <v>1</v>
      </c>
    </row>
    <row r="3837" spans="1:3" x14ac:dyDescent="0.2">
      <c r="A3837" t="s">
        <v>6149</v>
      </c>
      <c r="B3837" s="1">
        <v>43063</v>
      </c>
      <c r="C3837">
        <v>1</v>
      </c>
    </row>
    <row r="3838" spans="1:3" x14ac:dyDescent="0.2">
      <c r="A3838" t="s">
        <v>6149</v>
      </c>
      <c r="B3838" s="1">
        <v>43064</v>
      </c>
      <c r="C3838">
        <v>1</v>
      </c>
    </row>
    <row r="3839" spans="1:3" x14ac:dyDescent="0.2">
      <c r="A3839" t="s">
        <v>6149</v>
      </c>
      <c r="B3839" s="1">
        <v>43065</v>
      </c>
      <c r="C3839">
        <v>1</v>
      </c>
    </row>
    <row r="3840" spans="1:3" x14ac:dyDescent="0.2">
      <c r="A3840" t="s">
        <v>6149</v>
      </c>
      <c r="B3840" s="1">
        <v>43066</v>
      </c>
      <c r="C3840">
        <v>1</v>
      </c>
    </row>
    <row r="3841" spans="1:3" x14ac:dyDescent="0.2">
      <c r="A3841" t="s">
        <v>6149</v>
      </c>
      <c r="B3841" s="1">
        <v>43067</v>
      </c>
      <c r="C3841">
        <v>1</v>
      </c>
    </row>
    <row r="3842" spans="1:3" x14ac:dyDescent="0.2">
      <c r="A3842" t="s">
        <v>6149</v>
      </c>
      <c r="B3842" s="1">
        <v>43068</v>
      </c>
      <c r="C3842">
        <v>1</v>
      </c>
    </row>
    <row r="3843" spans="1:3" x14ac:dyDescent="0.2">
      <c r="A3843" t="s">
        <v>6149</v>
      </c>
      <c r="B3843" s="1">
        <v>43069</v>
      </c>
      <c r="C3843">
        <v>1</v>
      </c>
    </row>
    <row r="3844" spans="1:3" x14ac:dyDescent="0.2">
      <c r="A3844" t="s">
        <v>6149</v>
      </c>
      <c r="B3844" s="1">
        <v>43070</v>
      </c>
      <c r="C3844">
        <v>1</v>
      </c>
    </row>
    <row r="3845" spans="1:3" x14ac:dyDescent="0.2">
      <c r="A3845" t="s">
        <v>6149</v>
      </c>
      <c r="B3845" s="1">
        <v>43071</v>
      </c>
      <c r="C3845">
        <v>1</v>
      </c>
    </row>
    <row r="3846" spans="1:3" x14ac:dyDescent="0.2">
      <c r="A3846" t="s">
        <v>6149</v>
      </c>
      <c r="B3846" s="1">
        <v>43072</v>
      </c>
      <c r="C3846">
        <v>1</v>
      </c>
    </row>
    <row r="3847" spans="1:3" x14ac:dyDescent="0.2">
      <c r="A3847" t="s">
        <v>6149</v>
      </c>
      <c r="B3847" s="1">
        <v>43073</v>
      </c>
      <c r="C3847">
        <v>1</v>
      </c>
    </row>
    <row r="3848" spans="1:3" x14ac:dyDescent="0.2">
      <c r="A3848" t="s">
        <v>6149</v>
      </c>
      <c r="B3848" s="1">
        <v>43074</v>
      </c>
      <c r="C3848">
        <v>1</v>
      </c>
    </row>
    <row r="3849" spans="1:3" x14ac:dyDescent="0.2">
      <c r="A3849" t="s">
        <v>6149</v>
      </c>
      <c r="B3849" s="1">
        <v>43075</v>
      </c>
      <c r="C3849">
        <v>1</v>
      </c>
    </row>
    <row r="3850" spans="1:3" x14ac:dyDescent="0.2">
      <c r="A3850" t="s">
        <v>6149</v>
      </c>
      <c r="B3850" s="1">
        <v>43076</v>
      </c>
      <c r="C3850">
        <v>1</v>
      </c>
    </row>
    <row r="3851" spans="1:3" x14ac:dyDescent="0.2">
      <c r="A3851" t="s">
        <v>6149</v>
      </c>
      <c r="B3851" s="1">
        <v>43077</v>
      </c>
      <c r="C3851">
        <v>1</v>
      </c>
    </row>
    <row r="3852" spans="1:3" x14ac:dyDescent="0.2">
      <c r="A3852" t="s">
        <v>6149</v>
      </c>
      <c r="B3852" s="1">
        <v>43078</v>
      </c>
      <c r="C3852">
        <v>1</v>
      </c>
    </row>
    <row r="3853" spans="1:3" x14ac:dyDescent="0.2">
      <c r="A3853" t="s">
        <v>6149</v>
      </c>
      <c r="B3853" s="1">
        <v>43079</v>
      </c>
      <c r="C3853">
        <v>1</v>
      </c>
    </row>
    <row r="3854" spans="1:3" x14ac:dyDescent="0.2">
      <c r="A3854" t="s">
        <v>6149</v>
      </c>
      <c r="B3854" s="1">
        <v>43080</v>
      </c>
      <c r="C3854">
        <v>1</v>
      </c>
    </row>
    <row r="3855" spans="1:3" x14ac:dyDescent="0.2">
      <c r="A3855" t="s">
        <v>6149</v>
      </c>
      <c r="B3855" s="1">
        <v>43081</v>
      </c>
      <c r="C3855">
        <v>1</v>
      </c>
    </row>
    <row r="3856" spans="1:3" x14ac:dyDescent="0.2">
      <c r="A3856" t="s">
        <v>6149</v>
      </c>
      <c r="B3856" s="1">
        <v>43082</v>
      </c>
      <c r="C3856">
        <v>1</v>
      </c>
    </row>
    <row r="3857" spans="1:3" x14ac:dyDescent="0.2">
      <c r="A3857" t="s">
        <v>6149</v>
      </c>
      <c r="B3857" s="1">
        <v>43083</v>
      </c>
      <c r="C3857">
        <v>1</v>
      </c>
    </row>
    <row r="3858" spans="1:3" x14ac:dyDescent="0.2">
      <c r="A3858" t="s">
        <v>6149</v>
      </c>
      <c r="B3858" s="1">
        <v>43084</v>
      </c>
      <c r="C3858">
        <v>1</v>
      </c>
    </row>
    <row r="3859" spans="1:3" x14ac:dyDescent="0.2">
      <c r="A3859" t="s">
        <v>6149</v>
      </c>
      <c r="B3859" s="1">
        <v>43085</v>
      </c>
      <c r="C3859">
        <v>1</v>
      </c>
    </row>
    <row r="3860" spans="1:3" x14ac:dyDescent="0.2">
      <c r="A3860" t="s">
        <v>6149</v>
      </c>
      <c r="B3860" s="1">
        <v>43086</v>
      </c>
      <c r="C3860">
        <v>1</v>
      </c>
    </row>
    <row r="3861" spans="1:3" x14ac:dyDescent="0.2">
      <c r="A3861" t="s">
        <v>6149</v>
      </c>
      <c r="B3861" s="1">
        <v>43087</v>
      </c>
      <c r="C3861">
        <v>1</v>
      </c>
    </row>
    <row r="3862" spans="1:3" x14ac:dyDescent="0.2">
      <c r="A3862" t="s">
        <v>6149</v>
      </c>
      <c r="B3862" s="1">
        <v>43088</v>
      </c>
      <c r="C3862">
        <v>1</v>
      </c>
    </row>
    <row r="3863" spans="1:3" x14ac:dyDescent="0.2">
      <c r="A3863" t="s">
        <v>6149</v>
      </c>
      <c r="B3863" s="1">
        <v>43089</v>
      </c>
      <c r="C3863">
        <v>1</v>
      </c>
    </row>
    <row r="3864" spans="1:3" x14ac:dyDescent="0.2">
      <c r="A3864" t="s">
        <v>6149</v>
      </c>
      <c r="B3864" s="1">
        <v>43090</v>
      </c>
      <c r="C3864">
        <v>1</v>
      </c>
    </row>
    <row r="3865" spans="1:3" x14ac:dyDescent="0.2">
      <c r="A3865" t="s">
        <v>6149</v>
      </c>
      <c r="B3865" s="1">
        <v>43091</v>
      </c>
      <c r="C3865">
        <v>1</v>
      </c>
    </row>
    <row r="3866" spans="1:3" x14ac:dyDescent="0.2">
      <c r="A3866" t="s">
        <v>6149</v>
      </c>
      <c r="B3866" s="1">
        <v>43092</v>
      </c>
      <c r="C3866">
        <v>1</v>
      </c>
    </row>
    <row r="3867" spans="1:3" x14ac:dyDescent="0.2">
      <c r="A3867" t="s">
        <v>6149</v>
      </c>
      <c r="B3867" s="1">
        <v>43093</v>
      </c>
      <c r="C3867">
        <v>1</v>
      </c>
    </row>
    <row r="3868" spans="1:3" x14ac:dyDescent="0.2">
      <c r="A3868" t="s">
        <v>6149</v>
      </c>
      <c r="B3868" s="1">
        <v>43094</v>
      </c>
      <c r="C3868">
        <v>1</v>
      </c>
    </row>
    <row r="3869" spans="1:3" x14ac:dyDescent="0.2">
      <c r="A3869" t="s">
        <v>6149</v>
      </c>
      <c r="B3869" s="1">
        <v>43095</v>
      </c>
      <c r="C3869">
        <v>1</v>
      </c>
    </row>
    <row r="3870" spans="1:3" x14ac:dyDescent="0.2">
      <c r="A3870" t="s">
        <v>6149</v>
      </c>
      <c r="B3870" s="1">
        <v>43096</v>
      </c>
      <c r="C3870">
        <v>1</v>
      </c>
    </row>
    <row r="3871" spans="1:3" x14ac:dyDescent="0.2">
      <c r="A3871" t="s">
        <v>6149</v>
      </c>
      <c r="B3871" s="1">
        <v>43097</v>
      </c>
      <c r="C3871">
        <v>1</v>
      </c>
    </row>
    <row r="3872" spans="1:3" x14ac:dyDescent="0.2">
      <c r="A3872" t="s">
        <v>6149</v>
      </c>
      <c r="B3872" s="1">
        <v>43098</v>
      </c>
      <c r="C3872">
        <v>1</v>
      </c>
    </row>
    <row r="3873" spans="1:3" x14ac:dyDescent="0.2">
      <c r="A3873" t="s">
        <v>6149</v>
      </c>
      <c r="B3873" s="1">
        <v>43099</v>
      </c>
      <c r="C3873">
        <v>1</v>
      </c>
    </row>
    <row r="3874" spans="1:3" x14ac:dyDescent="0.2">
      <c r="A3874" t="s">
        <v>6149</v>
      </c>
      <c r="B3874" s="1">
        <v>43100</v>
      </c>
      <c r="C3874">
        <v>1</v>
      </c>
    </row>
    <row r="3875" spans="1:3" x14ac:dyDescent="0.2">
      <c r="A3875" t="s">
        <v>6149</v>
      </c>
      <c r="B3875" s="1">
        <v>43101</v>
      </c>
      <c r="C3875">
        <v>1</v>
      </c>
    </row>
    <row r="3876" spans="1:3" x14ac:dyDescent="0.2">
      <c r="A3876" t="s">
        <v>6149</v>
      </c>
      <c r="B3876" s="1">
        <v>43102</v>
      </c>
      <c r="C3876">
        <v>1</v>
      </c>
    </row>
    <row r="3877" spans="1:3" x14ac:dyDescent="0.2">
      <c r="A3877" t="s">
        <v>6149</v>
      </c>
      <c r="B3877" s="1">
        <v>43103</v>
      </c>
      <c r="C3877">
        <v>1</v>
      </c>
    </row>
    <row r="3878" spans="1:3" x14ac:dyDescent="0.2">
      <c r="A3878" t="s">
        <v>6149</v>
      </c>
      <c r="B3878" s="1">
        <v>43104</v>
      </c>
      <c r="C3878">
        <v>1</v>
      </c>
    </row>
    <row r="3879" spans="1:3" x14ac:dyDescent="0.2">
      <c r="A3879" t="s">
        <v>6149</v>
      </c>
      <c r="B3879" s="1">
        <v>43105</v>
      </c>
      <c r="C3879">
        <v>1</v>
      </c>
    </row>
    <row r="3880" spans="1:3" x14ac:dyDescent="0.2">
      <c r="A3880" t="s">
        <v>6149</v>
      </c>
      <c r="B3880" s="1">
        <v>43106</v>
      </c>
      <c r="C3880">
        <v>1</v>
      </c>
    </row>
    <row r="3881" spans="1:3" x14ac:dyDescent="0.2">
      <c r="A3881" t="s">
        <v>6149</v>
      </c>
      <c r="B3881" s="1">
        <v>43107</v>
      </c>
      <c r="C3881">
        <v>1</v>
      </c>
    </row>
    <row r="3882" spans="1:3" x14ac:dyDescent="0.2">
      <c r="A3882" t="s">
        <v>6149</v>
      </c>
      <c r="B3882" s="1">
        <v>43108</v>
      </c>
      <c r="C3882">
        <v>1</v>
      </c>
    </row>
    <row r="3883" spans="1:3" x14ac:dyDescent="0.2">
      <c r="A3883" t="s">
        <v>6149</v>
      </c>
      <c r="B3883" s="1">
        <v>43109</v>
      </c>
      <c r="C3883">
        <v>1</v>
      </c>
    </row>
    <row r="3884" spans="1:3" x14ac:dyDescent="0.2">
      <c r="A3884" t="s">
        <v>6149</v>
      </c>
      <c r="B3884" s="1">
        <v>43110</v>
      </c>
      <c r="C3884">
        <v>1</v>
      </c>
    </row>
    <row r="3885" spans="1:3" x14ac:dyDescent="0.2">
      <c r="A3885" t="s">
        <v>6149</v>
      </c>
      <c r="B3885" s="1">
        <v>43111</v>
      </c>
      <c r="C3885">
        <v>1</v>
      </c>
    </row>
    <row r="3886" spans="1:3" x14ac:dyDescent="0.2">
      <c r="A3886" t="s">
        <v>6149</v>
      </c>
      <c r="B3886" s="1">
        <v>43112</v>
      </c>
      <c r="C3886">
        <v>1</v>
      </c>
    </row>
    <row r="3887" spans="1:3" x14ac:dyDescent="0.2">
      <c r="A3887" t="s">
        <v>6149</v>
      </c>
      <c r="B3887" s="1">
        <v>43113</v>
      </c>
      <c r="C3887">
        <v>1</v>
      </c>
    </row>
    <row r="3888" spans="1:3" x14ac:dyDescent="0.2">
      <c r="A3888" t="s">
        <v>6149</v>
      </c>
      <c r="B3888" s="1">
        <v>43114</v>
      </c>
      <c r="C3888">
        <v>1</v>
      </c>
    </row>
    <row r="3889" spans="1:3" x14ac:dyDescent="0.2">
      <c r="A3889" t="s">
        <v>6149</v>
      </c>
      <c r="B3889" s="1">
        <v>43115</v>
      </c>
      <c r="C3889">
        <v>1</v>
      </c>
    </row>
    <row r="3890" spans="1:3" x14ac:dyDescent="0.2">
      <c r="A3890" t="s">
        <v>6149</v>
      </c>
      <c r="B3890" s="1">
        <v>43116</v>
      </c>
      <c r="C3890">
        <v>1</v>
      </c>
    </row>
    <row r="3891" spans="1:3" x14ac:dyDescent="0.2">
      <c r="A3891" t="s">
        <v>6149</v>
      </c>
      <c r="B3891" s="1">
        <v>43117</v>
      </c>
      <c r="C3891">
        <v>1</v>
      </c>
    </row>
    <row r="3892" spans="1:3" x14ac:dyDescent="0.2">
      <c r="A3892" t="s">
        <v>6149</v>
      </c>
      <c r="B3892" s="1">
        <v>43118</v>
      </c>
      <c r="C3892">
        <v>1</v>
      </c>
    </row>
    <row r="3893" spans="1:3" x14ac:dyDescent="0.2">
      <c r="A3893" t="s">
        <v>6149</v>
      </c>
      <c r="B3893" s="1">
        <v>43119</v>
      </c>
      <c r="C3893">
        <v>1</v>
      </c>
    </row>
    <row r="3894" spans="1:3" x14ac:dyDescent="0.2">
      <c r="A3894" t="s">
        <v>6149</v>
      </c>
      <c r="B3894" s="1">
        <v>43120</v>
      </c>
      <c r="C3894">
        <v>1</v>
      </c>
    </row>
    <row r="3895" spans="1:3" x14ac:dyDescent="0.2">
      <c r="A3895" t="s">
        <v>6149</v>
      </c>
      <c r="B3895" s="1">
        <v>43121</v>
      </c>
      <c r="C3895">
        <v>1</v>
      </c>
    </row>
    <row r="3896" spans="1:3" x14ac:dyDescent="0.2">
      <c r="A3896" t="s">
        <v>6149</v>
      </c>
      <c r="B3896" s="1">
        <v>43122</v>
      </c>
      <c r="C3896">
        <v>1</v>
      </c>
    </row>
    <row r="3897" spans="1:3" x14ac:dyDescent="0.2">
      <c r="A3897" t="s">
        <v>6149</v>
      </c>
      <c r="B3897" s="1">
        <v>43123</v>
      </c>
      <c r="C3897">
        <v>1</v>
      </c>
    </row>
    <row r="3898" spans="1:3" x14ac:dyDescent="0.2">
      <c r="A3898" t="s">
        <v>6149</v>
      </c>
      <c r="B3898" s="1">
        <v>43124</v>
      </c>
      <c r="C3898">
        <v>1</v>
      </c>
    </row>
    <row r="3899" spans="1:3" x14ac:dyDescent="0.2">
      <c r="A3899" t="s">
        <v>6149</v>
      </c>
      <c r="B3899" s="1">
        <v>43125</v>
      </c>
      <c r="C3899">
        <v>1</v>
      </c>
    </row>
    <row r="3900" spans="1:3" x14ac:dyDescent="0.2">
      <c r="A3900" t="s">
        <v>6149</v>
      </c>
      <c r="B3900" s="1">
        <v>43126</v>
      </c>
      <c r="C3900">
        <v>1</v>
      </c>
    </row>
    <row r="3901" spans="1:3" x14ac:dyDescent="0.2">
      <c r="A3901" t="s">
        <v>6149</v>
      </c>
      <c r="B3901" s="1">
        <v>43127</v>
      </c>
      <c r="C3901">
        <v>1</v>
      </c>
    </row>
    <row r="3902" spans="1:3" x14ac:dyDescent="0.2">
      <c r="A3902" t="s">
        <v>6149</v>
      </c>
      <c r="B3902" s="1">
        <v>43128</v>
      </c>
      <c r="C3902">
        <v>1</v>
      </c>
    </row>
    <row r="3903" spans="1:3" x14ac:dyDescent="0.2">
      <c r="A3903" t="s">
        <v>6149</v>
      </c>
      <c r="B3903" s="1">
        <v>43129</v>
      </c>
      <c r="C3903">
        <v>1</v>
      </c>
    </row>
    <row r="3904" spans="1:3" x14ac:dyDescent="0.2">
      <c r="A3904" t="s">
        <v>6149</v>
      </c>
      <c r="B3904" s="1">
        <v>43130</v>
      </c>
      <c r="C3904">
        <v>1</v>
      </c>
    </row>
    <row r="3905" spans="1:3" x14ac:dyDescent="0.2">
      <c r="A3905" t="s">
        <v>6149</v>
      </c>
      <c r="B3905" s="1">
        <v>43131</v>
      </c>
      <c r="C3905">
        <v>1</v>
      </c>
    </row>
    <row r="3906" spans="1:3" x14ac:dyDescent="0.2">
      <c r="A3906" t="s">
        <v>6149</v>
      </c>
      <c r="B3906" s="1">
        <v>43132</v>
      </c>
      <c r="C3906">
        <v>1</v>
      </c>
    </row>
    <row r="3907" spans="1:3" x14ac:dyDescent="0.2">
      <c r="A3907" t="s">
        <v>6149</v>
      </c>
      <c r="B3907" s="1">
        <v>43133</v>
      </c>
      <c r="C3907">
        <v>1</v>
      </c>
    </row>
    <row r="3908" spans="1:3" x14ac:dyDescent="0.2">
      <c r="A3908" t="s">
        <v>6149</v>
      </c>
      <c r="B3908" s="1">
        <v>43134</v>
      </c>
      <c r="C3908">
        <v>1</v>
      </c>
    </row>
    <row r="3909" spans="1:3" x14ac:dyDescent="0.2">
      <c r="A3909" t="s">
        <v>6149</v>
      </c>
      <c r="B3909" s="1">
        <v>43135</v>
      </c>
      <c r="C3909">
        <v>1</v>
      </c>
    </row>
    <row r="3910" spans="1:3" x14ac:dyDescent="0.2">
      <c r="A3910" t="s">
        <v>6149</v>
      </c>
      <c r="B3910" s="1">
        <v>43136</v>
      </c>
      <c r="C3910">
        <v>1</v>
      </c>
    </row>
    <row r="3911" spans="1:3" x14ac:dyDescent="0.2">
      <c r="A3911" t="s">
        <v>6149</v>
      </c>
      <c r="B3911" s="1">
        <v>43137</v>
      </c>
      <c r="C3911">
        <v>1</v>
      </c>
    </row>
    <row r="3912" spans="1:3" x14ac:dyDescent="0.2">
      <c r="A3912" t="s">
        <v>6149</v>
      </c>
      <c r="B3912" s="1">
        <v>43138</v>
      </c>
      <c r="C3912">
        <v>1</v>
      </c>
    </row>
    <row r="3913" spans="1:3" x14ac:dyDescent="0.2">
      <c r="A3913" t="s">
        <v>6149</v>
      </c>
      <c r="B3913" s="1">
        <v>43139</v>
      </c>
      <c r="C3913">
        <v>1</v>
      </c>
    </row>
    <row r="3914" spans="1:3" x14ac:dyDescent="0.2">
      <c r="A3914" t="s">
        <v>6149</v>
      </c>
      <c r="B3914" s="1">
        <v>43140</v>
      </c>
      <c r="C3914">
        <v>1</v>
      </c>
    </row>
    <row r="3915" spans="1:3" x14ac:dyDescent="0.2">
      <c r="A3915" t="s">
        <v>6149</v>
      </c>
      <c r="B3915" s="1">
        <v>43141</v>
      </c>
      <c r="C3915">
        <v>1</v>
      </c>
    </row>
    <row r="3916" spans="1:3" x14ac:dyDescent="0.2">
      <c r="A3916" t="s">
        <v>6149</v>
      </c>
      <c r="B3916" s="1">
        <v>43142</v>
      </c>
      <c r="C3916">
        <v>1</v>
      </c>
    </row>
    <row r="3917" spans="1:3" x14ac:dyDescent="0.2">
      <c r="A3917" t="s">
        <v>6149</v>
      </c>
      <c r="B3917" s="1">
        <v>43143</v>
      </c>
      <c r="C3917">
        <v>1</v>
      </c>
    </row>
    <row r="3918" spans="1:3" x14ac:dyDescent="0.2">
      <c r="A3918" t="s">
        <v>6149</v>
      </c>
      <c r="B3918" s="1">
        <v>43144</v>
      </c>
      <c r="C3918">
        <v>1</v>
      </c>
    </row>
    <row r="3919" spans="1:3" x14ac:dyDescent="0.2">
      <c r="A3919" t="s">
        <v>6149</v>
      </c>
      <c r="B3919" s="1">
        <v>43145</v>
      </c>
      <c r="C3919">
        <v>1</v>
      </c>
    </row>
    <row r="3920" spans="1:3" x14ac:dyDescent="0.2">
      <c r="A3920" t="s">
        <v>6149</v>
      </c>
      <c r="B3920" s="1">
        <v>43146</v>
      </c>
      <c r="C3920">
        <v>1</v>
      </c>
    </row>
    <row r="3921" spans="1:3" x14ac:dyDescent="0.2">
      <c r="A3921" t="s">
        <v>6149</v>
      </c>
      <c r="B3921" s="1">
        <v>43147</v>
      </c>
      <c r="C3921">
        <v>1</v>
      </c>
    </row>
    <row r="3922" spans="1:3" x14ac:dyDescent="0.2">
      <c r="A3922" t="s">
        <v>6149</v>
      </c>
      <c r="B3922" s="1">
        <v>43148</v>
      </c>
      <c r="C3922">
        <v>1</v>
      </c>
    </row>
    <row r="3923" spans="1:3" x14ac:dyDescent="0.2">
      <c r="A3923" t="s">
        <v>6149</v>
      </c>
      <c r="B3923" s="1">
        <v>43149</v>
      </c>
      <c r="C3923">
        <v>1</v>
      </c>
    </row>
    <row r="3924" spans="1:3" x14ac:dyDescent="0.2">
      <c r="A3924" t="s">
        <v>6149</v>
      </c>
      <c r="B3924" s="1">
        <v>43150</v>
      </c>
      <c r="C3924">
        <v>1</v>
      </c>
    </row>
    <row r="3925" spans="1:3" x14ac:dyDescent="0.2">
      <c r="A3925" t="s">
        <v>6149</v>
      </c>
      <c r="B3925" s="1">
        <v>43151</v>
      </c>
      <c r="C3925">
        <v>1</v>
      </c>
    </row>
    <row r="3926" spans="1:3" x14ac:dyDescent="0.2">
      <c r="A3926" t="s">
        <v>6149</v>
      </c>
      <c r="B3926" s="1">
        <v>43152</v>
      </c>
      <c r="C3926">
        <v>1</v>
      </c>
    </row>
    <row r="3927" spans="1:3" x14ac:dyDescent="0.2">
      <c r="A3927" t="s">
        <v>6149</v>
      </c>
      <c r="B3927" s="1">
        <v>43153</v>
      </c>
      <c r="C3927">
        <v>1</v>
      </c>
    </row>
    <row r="3928" spans="1:3" x14ac:dyDescent="0.2">
      <c r="A3928" t="s">
        <v>6149</v>
      </c>
      <c r="B3928" s="1">
        <v>43154</v>
      </c>
      <c r="C3928">
        <v>1</v>
      </c>
    </row>
    <row r="3929" spans="1:3" x14ac:dyDescent="0.2">
      <c r="A3929" t="s">
        <v>6149</v>
      </c>
      <c r="B3929" s="1">
        <v>43155</v>
      </c>
      <c r="C3929">
        <v>1</v>
      </c>
    </row>
    <row r="3930" spans="1:3" x14ac:dyDescent="0.2">
      <c r="A3930" t="s">
        <v>6149</v>
      </c>
      <c r="B3930" s="1">
        <v>43156</v>
      </c>
      <c r="C3930">
        <v>1</v>
      </c>
    </row>
    <row r="3931" spans="1:3" x14ac:dyDescent="0.2">
      <c r="A3931" t="s">
        <v>6149</v>
      </c>
      <c r="B3931" s="1">
        <v>43157</v>
      </c>
      <c r="C3931">
        <v>1</v>
      </c>
    </row>
    <row r="3932" spans="1:3" x14ac:dyDescent="0.2">
      <c r="A3932" t="s">
        <v>6149</v>
      </c>
      <c r="B3932" s="1">
        <v>43158</v>
      </c>
      <c r="C3932">
        <v>1</v>
      </c>
    </row>
    <row r="3933" spans="1:3" x14ac:dyDescent="0.2">
      <c r="A3933" t="s">
        <v>6149</v>
      </c>
      <c r="B3933" s="1">
        <v>43159</v>
      </c>
      <c r="C3933">
        <v>1</v>
      </c>
    </row>
    <row r="3934" spans="1:3" x14ac:dyDescent="0.2">
      <c r="A3934" t="s">
        <v>6149</v>
      </c>
      <c r="B3934" s="1">
        <v>43160</v>
      </c>
      <c r="C3934">
        <v>1</v>
      </c>
    </row>
    <row r="3935" spans="1:3" x14ac:dyDescent="0.2">
      <c r="A3935" t="s">
        <v>6149</v>
      </c>
      <c r="B3935" s="1">
        <v>43161</v>
      </c>
      <c r="C3935">
        <v>1</v>
      </c>
    </row>
    <row r="3936" spans="1:3" x14ac:dyDescent="0.2">
      <c r="A3936" t="s">
        <v>6149</v>
      </c>
      <c r="B3936" s="1">
        <v>43162</v>
      </c>
      <c r="C3936">
        <v>1</v>
      </c>
    </row>
    <row r="3937" spans="1:3" x14ac:dyDescent="0.2">
      <c r="A3937" t="s">
        <v>6149</v>
      </c>
      <c r="B3937" s="1">
        <v>43163</v>
      </c>
      <c r="C3937">
        <v>1</v>
      </c>
    </row>
    <row r="3938" spans="1:3" x14ac:dyDescent="0.2">
      <c r="A3938" t="s">
        <v>6149</v>
      </c>
      <c r="B3938" s="1">
        <v>43164</v>
      </c>
      <c r="C3938">
        <v>1</v>
      </c>
    </row>
    <row r="3939" spans="1:3" x14ac:dyDescent="0.2">
      <c r="A3939" t="s">
        <v>6149</v>
      </c>
      <c r="B3939" s="1">
        <v>43165</v>
      </c>
      <c r="C3939">
        <v>1</v>
      </c>
    </row>
    <row r="3940" spans="1:3" x14ac:dyDescent="0.2">
      <c r="A3940" t="s">
        <v>6149</v>
      </c>
      <c r="B3940" s="1">
        <v>43166</v>
      </c>
      <c r="C3940">
        <v>1</v>
      </c>
    </row>
    <row r="3941" spans="1:3" x14ac:dyDescent="0.2">
      <c r="A3941" t="s">
        <v>6149</v>
      </c>
      <c r="B3941" s="1">
        <v>43167</v>
      </c>
      <c r="C3941">
        <v>1</v>
      </c>
    </row>
    <row r="3942" spans="1:3" x14ac:dyDescent="0.2">
      <c r="A3942" t="s">
        <v>6149</v>
      </c>
      <c r="B3942" s="1">
        <v>43168</v>
      </c>
      <c r="C3942">
        <v>1</v>
      </c>
    </row>
    <row r="3943" spans="1:3" x14ac:dyDescent="0.2">
      <c r="A3943" t="s">
        <v>6149</v>
      </c>
      <c r="B3943" s="1">
        <v>43169</v>
      </c>
      <c r="C3943">
        <v>1</v>
      </c>
    </row>
    <row r="3944" spans="1:3" x14ac:dyDescent="0.2">
      <c r="A3944" t="s">
        <v>6149</v>
      </c>
      <c r="B3944" s="1">
        <v>43170</v>
      </c>
      <c r="C3944">
        <v>1</v>
      </c>
    </row>
    <row r="3945" spans="1:3" x14ac:dyDescent="0.2">
      <c r="A3945" t="s">
        <v>6149</v>
      </c>
      <c r="B3945" s="1">
        <v>43171</v>
      </c>
      <c r="C3945">
        <v>1</v>
      </c>
    </row>
    <row r="3946" spans="1:3" x14ac:dyDescent="0.2">
      <c r="A3946" t="s">
        <v>6149</v>
      </c>
      <c r="B3946" s="1">
        <v>43172</v>
      </c>
      <c r="C3946">
        <v>1</v>
      </c>
    </row>
    <row r="3947" spans="1:3" x14ac:dyDescent="0.2">
      <c r="A3947" t="s">
        <v>6149</v>
      </c>
      <c r="B3947" s="1">
        <v>43173</v>
      </c>
      <c r="C3947">
        <v>1</v>
      </c>
    </row>
    <row r="3948" spans="1:3" x14ac:dyDescent="0.2">
      <c r="A3948" t="s">
        <v>6149</v>
      </c>
      <c r="B3948" s="1">
        <v>43174</v>
      </c>
      <c r="C3948">
        <v>1</v>
      </c>
    </row>
    <row r="3949" spans="1:3" x14ac:dyDescent="0.2">
      <c r="A3949" t="s">
        <v>6149</v>
      </c>
      <c r="B3949" s="1">
        <v>43175</v>
      </c>
      <c r="C3949">
        <v>1</v>
      </c>
    </row>
    <row r="3950" spans="1:3" x14ac:dyDescent="0.2">
      <c r="A3950" t="s">
        <v>6149</v>
      </c>
      <c r="B3950" s="1">
        <v>43176</v>
      </c>
      <c r="C3950">
        <v>1</v>
      </c>
    </row>
    <row r="3951" spans="1:3" x14ac:dyDescent="0.2">
      <c r="A3951" t="s">
        <v>6149</v>
      </c>
      <c r="B3951" s="1">
        <v>43177</v>
      </c>
      <c r="C3951">
        <v>1</v>
      </c>
    </row>
    <row r="3952" spans="1:3" x14ac:dyDescent="0.2">
      <c r="A3952" t="s">
        <v>6149</v>
      </c>
      <c r="B3952" s="1">
        <v>43178</v>
      </c>
      <c r="C3952">
        <v>1</v>
      </c>
    </row>
    <row r="3953" spans="1:3" x14ac:dyDescent="0.2">
      <c r="A3953" t="s">
        <v>6149</v>
      </c>
      <c r="B3953" s="1">
        <v>43179</v>
      </c>
      <c r="C3953">
        <v>1</v>
      </c>
    </row>
    <row r="3954" spans="1:3" x14ac:dyDescent="0.2">
      <c r="A3954" t="s">
        <v>6149</v>
      </c>
      <c r="B3954" s="1">
        <v>43180</v>
      </c>
      <c r="C3954">
        <v>1</v>
      </c>
    </row>
    <row r="3955" spans="1:3" x14ac:dyDescent="0.2">
      <c r="A3955" t="s">
        <v>6149</v>
      </c>
      <c r="B3955" s="1">
        <v>43181</v>
      </c>
      <c r="C3955">
        <v>1</v>
      </c>
    </row>
    <row r="3956" spans="1:3" x14ac:dyDescent="0.2">
      <c r="A3956" t="s">
        <v>6149</v>
      </c>
      <c r="B3956" s="1">
        <v>43182</v>
      </c>
      <c r="C3956">
        <v>1</v>
      </c>
    </row>
    <row r="3957" spans="1:3" x14ac:dyDescent="0.2">
      <c r="A3957" t="s">
        <v>6149</v>
      </c>
      <c r="B3957" s="1">
        <v>43183</v>
      </c>
      <c r="C3957">
        <v>1</v>
      </c>
    </row>
    <row r="3958" spans="1:3" x14ac:dyDescent="0.2">
      <c r="A3958" t="s">
        <v>6149</v>
      </c>
      <c r="B3958" s="1">
        <v>43184</v>
      </c>
      <c r="C3958">
        <v>1</v>
      </c>
    </row>
    <row r="3959" spans="1:3" x14ac:dyDescent="0.2">
      <c r="A3959" t="s">
        <v>6149</v>
      </c>
      <c r="B3959" s="1">
        <v>43185</v>
      </c>
      <c r="C3959">
        <v>1</v>
      </c>
    </row>
    <row r="3960" spans="1:3" x14ac:dyDescent="0.2">
      <c r="A3960" t="s">
        <v>6149</v>
      </c>
      <c r="B3960" s="1">
        <v>43186</v>
      </c>
      <c r="C3960">
        <v>1</v>
      </c>
    </row>
    <row r="3961" spans="1:3" x14ac:dyDescent="0.2">
      <c r="A3961" t="s">
        <v>6149</v>
      </c>
      <c r="B3961" s="1">
        <v>43187</v>
      </c>
      <c r="C3961">
        <v>1</v>
      </c>
    </row>
    <row r="3962" spans="1:3" x14ac:dyDescent="0.2">
      <c r="A3962" t="s">
        <v>6149</v>
      </c>
      <c r="B3962" s="1">
        <v>43188</v>
      </c>
      <c r="C3962">
        <v>1</v>
      </c>
    </row>
    <row r="3963" spans="1:3" x14ac:dyDescent="0.2">
      <c r="A3963" t="s">
        <v>6149</v>
      </c>
      <c r="B3963" s="1">
        <v>43189</v>
      </c>
      <c r="C3963">
        <v>1</v>
      </c>
    </row>
    <row r="3964" spans="1:3" x14ac:dyDescent="0.2">
      <c r="A3964" t="s">
        <v>6149</v>
      </c>
      <c r="B3964" s="1">
        <v>43190</v>
      </c>
      <c r="C3964">
        <v>1</v>
      </c>
    </row>
    <row r="3965" spans="1:3" x14ac:dyDescent="0.2">
      <c r="A3965" t="s">
        <v>6149</v>
      </c>
      <c r="B3965" s="1">
        <v>43191</v>
      </c>
      <c r="C3965">
        <v>1</v>
      </c>
    </row>
    <row r="3966" spans="1:3" x14ac:dyDescent="0.2">
      <c r="A3966" t="s">
        <v>6149</v>
      </c>
      <c r="B3966" s="1">
        <v>43192</v>
      </c>
      <c r="C3966">
        <v>1</v>
      </c>
    </row>
    <row r="3967" spans="1:3" x14ac:dyDescent="0.2">
      <c r="A3967" t="s">
        <v>6149</v>
      </c>
      <c r="B3967" s="1">
        <v>43193</v>
      </c>
      <c r="C3967">
        <v>1</v>
      </c>
    </row>
    <row r="3968" spans="1:3" x14ac:dyDescent="0.2">
      <c r="A3968" t="s">
        <v>6149</v>
      </c>
      <c r="B3968" s="1">
        <v>43194</v>
      </c>
      <c r="C3968">
        <v>1</v>
      </c>
    </row>
    <row r="3969" spans="1:3" x14ac:dyDescent="0.2">
      <c r="A3969" t="s">
        <v>6149</v>
      </c>
      <c r="B3969" s="1">
        <v>43195</v>
      </c>
      <c r="C3969">
        <v>1</v>
      </c>
    </row>
    <row r="3970" spans="1:3" x14ac:dyDescent="0.2">
      <c r="A3970" t="s">
        <v>6149</v>
      </c>
      <c r="B3970" s="1">
        <v>43196</v>
      </c>
      <c r="C3970">
        <v>1</v>
      </c>
    </row>
    <row r="3971" spans="1:3" x14ac:dyDescent="0.2">
      <c r="A3971" t="s">
        <v>6149</v>
      </c>
      <c r="B3971" s="1">
        <v>43197</v>
      </c>
      <c r="C3971">
        <v>1</v>
      </c>
    </row>
    <row r="3972" spans="1:3" x14ac:dyDescent="0.2">
      <c r="A3972" t="s">
        <v>6149</v>
      </c>
      <c r="B3972" s="1">
        <v>43198</v>
      </c>
      <c r="C3972">
        <v>1</v>
      </c>
    </row>
    <row r="3973" spans="1:3" x14ac:dyDescent="0.2">
      <c r="A3973" t="s">
        <v>6149</v>
      </c>
      <c r="B3973" s="1">
        <v>43199</v>
      </c>
      <c r="C3973">
        <v>1</v>
      </c>
    </row>
    <row r="3974" spans="1:3" x14ac:dyDescent="0.2">
      <c r="A3974" t="s">
        <v>6149</v>
      </c>
      <c r="B3974" s="1">
        <v>43200</v>
      </c>
      <c r="C3974">
        <v>1</v>
      </c>
    </row>
    <row r="3975" spans="1:3" x14ac:dyDescent="0.2">
      <c r="A3975" t="s">
        <v>6149</v>
      </c>
      <c r="B3975" s="1">
        <v>43201</v>
      </c>
      <c r="C3975">
        <v>1</v>
      </c>
    </row>
    <row r="3976" spans="1:3" x14ac:dyDescent="0.2">
      <c r="A3976" t="s">
        <v>6149</v>
      </c>
      <c r="B3976" s="1">
        <v>43202</v>
      </c>
      <c r="C3976">
        <v>1</v>
      </c>
    </row>
    <row r="3977" spans="1:3" x14ac:dyDescent="0.2">
      <c r="A3977" t="s">
        <v>6149</v>
      </c>
      <c r="B3977" s="1">
        <v>43203</v>
      </c>
      <c r="C3977">
        <v>1</v>
      </c>
    </row>
    <row r="3978" spans="1:3" x14ac:dyDescent="0.2">
      <c r="A3978" t="s">
        <v>6149</v>
      </c>
      <c r="B3978" s="1">
        <v>43204</v>
      </c>
      <c r="C3978">
        <v>1</v>
      </c>
    </row>
    <row r="3979" spans="1:3" x14ac:dyDescent="0.2">
      <c r="A3979" t="s">
        <v>6149</v>
      </c>
      <c r="B3979" s="1">
        <v>43205</v>
      </c>
      <c r="C3979">
        <v>1</v>
      </c>
    </row>
    <row r="3980" spans="1:3" x14ac:dyDescent="0.2">
      <c r="A3980" t="s">
        <v>6149</v>
      </c>
      <c r="B3980" s="1">
        <v>43206</v>
      </c>
      <c r="C3980">
        <v>1</v>
      </c>
    </row>
    <row r="3981" spans="1:3" x14ac:dyDescent="0.2">
      <c r="A3981" t="s">
        <v>6149</v>
      </c>
      <c r="B3981" s="1">
        <v>43207</v>
      </c>
      <c r="C3981">
        <v>1</v>
      </c>
    </row>
    <row r="3982" spans="1:3" x14ac:dyDescent="0.2">
      <c r="A3982" t="s">
        <v>6149</v>
      </c>
      <c r="B3982" s="1">
        <v>43208</v>
      </c>
      <c r="C3982">
        <v>1</v>
      </c>
    </row>
    <row r="3983" spans="1:3" x14ac:dyDescent="0.2">
      <c r="A3983" t="s">
        <v>6149</v>
      </c>
      <c r="B3983" s="1">
        <v>43209</v>
      </c>
      <c r="C3983">
        <v>1</v>
      </c>
    </row>
    <row r="3984" spans="1:3" x14ac:dyDescent="0.2">
      <c r="A3984" t="s">
        <v>6149</v>
      </c>
      <c r="B3984" s="1">
        <v>43210</v>
      </c>
      <c r="C3984">
        <v>1</v>
      </c>
    </row>
    <row r="3985" spans="1:3" x14ac:dyDescent="0.2">
      <c r="A3985" t="s">
        <v>6149</v>
      </c>
      <c r="B3985" s="1">
        <v>43211</v>
      </c>
      <c r="C3985">
        <v>1</v>
      </c>
    </row>
    <row r="3986" spans="1:3" x14ac:dyDescent="0.2">
      <c r="A3986" t="s">
        <v>6149</v>
      </c>
      <c r="B3986" s="1">
        <v>43212</v>
      </c>
      <c r="C3986">
        <v>1</v>
      </c>
    </row>
    <row r="3987" spans="1:3" x14ac:dyDescent="0.2">
      <c r="A3987" t="s">
        <v>6149</v>
      </c>
      <c r="B3987" s="1">
        <v>43213</v>
      </c>
      <c r="C3987">
        <v>1</v>
      </c>
    </row>
    <row r="3988" spans="1:3" x14ac:dyDescent="0.2">
      <c r="A3988" t="s">
        <v>6149</v>
      </c>
      <c r="B3988" s="1">
        <v>43214</v>
      </c>
      <c r="C3988">
        <v>1</v>
      </c>
    </row>
    <row r="3989" spans="1:3" x14ac:dyDescent="0.2">
      <c r="A3989" t="s">
        <v>6149</v>
      </c>
      <c r="B3989" s="1">
        <v>43215</v>
      </c>
      <c r="C3989">
        <v>1</v>
      </c>
    </row>
    <row r="3990" spans="1:3" x14ac:dyDescent="0.2">
      <c r="A3990" t="s">
        <v>6149</v>
      </c>
      <c r="B3990" s="1">
        <v>43216</v>
      </c>
      <c r="C3990">
        <v>1</v>
      </c>
    </row>
    <row r="3991" spans="1:3" x14ac:dyDescent="0.2">
      <c r="A3991" t="s">
        <v>6149</v>
      </c>
      <c r="B3991" s="1">
        <v>43217</v>
      </c>
      <c r="C3991">
        <v>1</v>
      </c>
    </row>
    <row r="3992" spans="1:3" x14ac:dyDescent="0.2">
      <c r="A3992" t="s">
        <v>6149</v>
      </c>
      <c r="B3992" s="1">
        <v>43218</v>
      </c>
      <c r="C3992">
        <v>1</v>
      </c>
    </row>
    <row r="3993" spans="1:3" x14ac:dyDescent="0.2">
      <c r="A3993" t="s">
        <v>6149</v>
      </c>
      <c r="B3993" s="1">
        <v>43219</v>
      </c>
      <c r="C3993">
        <v>1</v>
      </c>
    </row>
    <row r="3994" spans="1:3" x14ac:dyDescent="0.2">
      <c r="A3994" t="s">
        <v>6149</v>
      </c>
      <c r="B3994" s="1">
        <v>43220</v>
      </c>
      <c r="C3994">
        <v>1</v>
      </c>
    </row>
    <row r="3995" spans="1:3" x14ac:dyDescent="0.2">
      <c r="A3995" t="s">
        <v>6149</v>
      </c>
      <c r="B3995" s="1">
        <v>43221</v>
      </c>
      <c r="C3995">
        <v>1</v>
      </c>
    </row>
    <row r="3996" spans="1:3" x14ac:dyDescent="0.2">
      <c r="A3996" t="s">
        <v>6149</v>
      </c>
      <c r="B3996" s="1">
        <v>43222</v>
      </c>
      <c r="C3996">
        <v>1</v>
      </c>
    </row>
    <row r="3997" spans="1:3" x14ac:dyDescent="0.2">
      <c r="A3997" t="s">
        <v>6149</v>
      </c>
      <c r="B3997" s="1">
        <v>43223</v>
      </c>
      <c r="C3997">
        <v>1</v>
      </c>
    </row>
    <row r="3998" spans="1:3" x14ac:dyDescent="0.2">
      <c r="A3998" t="s">
        <v>6149</v>
      </c>
      <c r="B3998" s="1">
        <v>43224</v>
      </c>
      <c r="C3998">
        <v>1</v>
      </c>
    </row>
    <row r="3999" spans="1:3" x14ac:dyDescent="0.2">
      <c r="A3999" t="s">
        <v>6149</v>
      </c>
      <c r="B3999" s="1">
        <v>43225</v>
      </c>
      <c r="C3999">
        <v>1</v>
      </c>
    </row>
    <row r="4000" spans="1:3" x14ac:dyDescent="0.2">
      <c r="A4000" t="s">
        <v>6149</v>
      </c>
      <c r="B4000" s="1">
        <v>43226</v>
      </c>
      <c r="C4000">
        <v>1</v>
      </c>
    </row>
    <row r="4001" spans="1:3" x14ac:dyDescent="0.2">
      <c r="A4001" t="s">
        <v>6149</v>
      </c>
      <c r="B4001" s="1">
        <v>43227</v>
      </c>
      <c r="C4001">
        <v>1</v>
      </c>
    </row>
    <row r="4002" spans="1:3" x14ac:dyDescent="0.2">
      <c r="A4002" t="s">
        <v>6149</v>
      </c>
      <c r="B4002" s="1">
        <v>43228</v>
      </c>
      <c r="C4002">
        <v>1</v>
      </c>
    </row>
    <row r="4003" spans="1:3" x14ac:dyDescent="0.2">
      <c r="A4003" t="s">
        <v>6149</v>
      </c>
      <c r="B4003" s="1">
        <v>43229</v>
      </c>
      <c r="C4003">
        <v>1</v>
      </c>
    </row>
    <row r="4004" spans="1:3" x14ac:dyDescent="0.2">
      <c r="A4004" t="s">
        <v>6149</v>
      </c>
      <c r="B4004" s="1">
        <v>43230</v>
      </c>
      <c r="C4004">
        <v>1</v>
      </c>
    </row>
    <row r="4005" spans="1:3" x14ac:dyDescent="0.2">
      <c r="A4005" t="s">
        <v>6149</v>
      </c>
      <c r="B4005" s="1">
        <v>43231</v>
      </c>
      <c r="C4005">
        <v>1</v>
      </c>
    </row>
    <row r="4006" spans="1:3" x14ac:dyDescent="0.2">
      <c r="A4006" t="s">
        <v>6149</v>
      </c>
      <c r="B4006" s="1">
        <v>43232</v>
      </c>
      <c r="C4006">
        <v>1</v>
      </c>
    </row>
    <row r="4007" spans="1:3" x14ac:dyDescent="0.2">
      <c r="A4007" t="s">
        <v>6149</v>
      </c>
      <c r="B4007" s="1">
        <v>43233</v>
      </c>
      <c r="C4007">
        <v>1</v>
      </c>
    </row>
    <row r="4008" spans="1:3" x14ac:dyDescent="0.2">
      <c r="A4008" t="s">
        <v>6149</v>
      </c>
      <c r="B4008" s="1">
        <v>43234</v>
      </c>
      <c r="C4008">
        <v>1</v>
      </c>
    </row>
    <row r="4009" spans="1:3" x14ac:dyDescent="0.2">
      <c r="A4009" t="s">
        <v>6149</v>
      </c>
      <c r="B4009" s="1">
        <v>43235</v>
      </c>
      <c r="C4009">
        <v>1</v>
      </c>
    </row>
    <row r="4010" spans="1:3" x14ac:dyDescent="0.2">
      <c r="A4010" t="s">
        <v>6149</v>
      </c>
      <c r="B4010" s="1">
        <v>43236</v>
      </c>
      <c r="C4010">
        <v>1</v>
      </c>
    </row>
    <row r="4011" spans="1:3" x14ac:dyDescent="0.2">
      <c r="A4011" t="s">
        <v>6149</v>
      </c>
      <c r="B4011" s="1">
        <v>43237</v>
      </c>
      <c r="C4011">
        <v>1</v>
      </c>
    </row>
    <row r="4012" spans="1:3" x14ac:dyDescent="0.2">
      <c r="A4012" t="s">
        <v>6149</v>
      </c>
      <c r="B4012" s="1">
        <v>43238</v>
      </c>
      <c r="C4012">
        <v>1</v>
      </c>
    </row>
    <row r="4013" spans="1:3" x14ac:dyDescent="0.2">
      <c r="A4013" t="s">
        <v>6149</v>
      </c>
      <c r="B4013" s="1">
        <v>43239</v>
      </c>
      <c r="C4013">
        <v>1</v>
      </c>
    </row>
    <row r="4014" spans="1:3" x14ac:dyDescent="0.2">
      <c r="A4014" t="s">
        <v>6149</v>
      </c>
      <c r="B4014" s="1">
        <v>43240</v>
      </c>
      <c r="C4014">
        <v>1</v>
      </c>
    </row>
    <row r="4015" spans="1:3" x14ac:dyDescent="0.2">
      <c r="A4015" t="s">
        <v>6149</v>
      </c>
      <c r="B4015" s="1">
        <v>43241</v>
      </c>
      <c r="C4015">
        <v>1</v>
      </c>
    </row>
    <row r="4016" spans="1:3" x14ac:dyDescent="0.2">
      <c r="A4016" t="s">
        <v>6149</v>
      </c>
      <c r="B4016" s="1">
        <v>43242</v>
      </c>
      <c r="C4016">
        <v>1</v>
      </c>
    </row>
    <row r="4017" spans="1:3" x14ac:dyDescent="0.2">
      <c r="A4017" t="s">
        <v>6149</v>
      </c>
      <c r="B4017" s="1">
        <v>43243</v>
      </c>
      <c r="C4017">
        <v>1</v>
      </c>
    </row>
    <row r="4018" spans="1:3" x14ac:dyDescent="0.2">
      <c r="A4018" t="s">
        <v>6149</v>
      </c>
      <c r="B4018" s="1">
        <v>43244</v>
      </c>
      <c r="C4018">
        <v>1</v>
      </c>
    </row>
    <row r="4019" spans="1:3" x14ac:dyDescent="0.2">
      <c r="A4019" t="s">
        <v>6149</v>
      </c>
      <c r="B4019" s="1">
        <v>43245</v>
      </c>
      <c r="C4019">
        <v>1</v>
      </c>
    </row>
    <row r="4020" spans="1:3" x14ac:dyDescent="0.2">
      <c r="A4020" t="s">
        <v>6149</v>
      </c>
      <c r="B4020" s="1">
        <v>43246</v>
      </c>
      <c r="C4020">
        <v>1</v>
      </c>
    </row>
    <row r="4021" spans="1:3" x14ac:dyDescent="0.2">
      <c r="A4021" t="s">
        <v>6149</v>
      </c>
      <c r="B4021" s="1">
        <v>43247</v>
      </c>
      <c r="C4021">
        <v>1</v>
      </c>
    </row>
    <row r="4022" spans="1:3" x14ac:dyDescent="0.2">
      <c r="A4022" t="s">
        <v>6149</v>
      </c>
      <c r="B4022" s="1">
        <v>43248</v>
      </c>
      <c r="C4022">
        <v>1</v>
      </c>
    </row>
    <row r="4023" spans="1:3" x14ac:dyDescent="0.2">
      <c r="A4023" t="s">
        <v>6149</v>
      </c>
      <c r="B4023" s="1">
        <v>43249</v>
      </c>
      <c r="C4023">
        <v>1</v>
      </c>
    </row>
    <row r="4024" spans="1:3" x14ac:dyDescent="0.2">
      <c r="A4024" t="s">
        <v>6149</v>
      </c>
      <c r="B4024" s="1">
        <v>43250</v>
      </c>
      <c r="C4024">
        <v>1</v>
      </c>
    </row>
    <row r="4025" spans="1:3" x14ac:dyDescent="0.2">
      <c r="A4025" t="s">
        <v>6149</v>
      </c>
      <c r="B4025" s="1">
        <v>43251</v>
      </c>
      <c r="C4025">
        <v>1</v>
      </c>
    </row>
    <row r="4026" spans="1:3" x14ac:dyDescent="0.2">
      <c r="A4026" t="s">
        <v>6149</v>
      </c>
      <c r="B4026" s="1">
        <v>43252</v>
      </c>
      <c r="C4026">
        <v>1</v>
      </c>
    </row>
    <row r="4027" spans="1:3" x14ac:dyDescent="0.2">
      <c r="A4027" t="s">
        <v>6149</v>
      </c>
      <c r="B4027" s="1">
        <v>43253</v>
      </c>
      <c r="C4027">
        <v>1</v>
      </c>
    </row>
    <row r="4028" spans="1:3" x14ac:dyDescent="0.2">
      <c r="A4028" t="s">
        <v>6149</v>
      </c>
      <c r="B4028" s="1">
        <v>43254</v>
      </c>
      <c r="C4028">
        <v>1</v>
      </c>
    </row>
    <row r="4029" spans="1:3" x14ac:dyDescent="0.2">
      <c r="A4029" t="s">
        <v>6149</v>
      </c>
      <c r="B4029" s="1">
        <v>43255</v>
      </c>
      <c r="C4029">
        <v>1</v>
      </c>
    </row>
    <row r="4030" spans="1:3" x14ac:dyDescent="0.2">
      <c r="A4030" t="s">
        <v>6149</v>
      </c>
      <c r="B4030" s="1">
        <v>43256</v>
      </c>
      <c r="C4030">
        <v>1</v>
      </c>
    </row>
    <row r="4031" spans="1:3" x14ac:dyDescent="0.2">
      <c r="A4031" t="s">
        <v>6149</v>
      </c>
      <c r="B4031" s="1">
        <v>43257</v>
      </c>
      <c r="C4031">
        <v>1</v>
      </c>
    </row>
    <row r="4032" spans="1:3" x14ac:dyDescent="0.2">
      <c r="A4032" t="s">
        <v>6149</v>
      </c>
      <c r="B4032" s="1">
        <v>43258</v>
      </c>
      <c r="C4032">
        <v>1</v>
      </c>
    </row>
    <row r="4033" spans="1:3" x14ac:dyDescent="0.2">
      <c r="A4033" t="s">
        <v>6149</v>
      </c>
      <c r="B4033" s="1">
        <v>43259</v>
      </c>
      <c r="C4033">
        <v>1</v>
      </c>
    </row>
    <row r="4034" spans="1:3" x14ac:dyDescent="0.2">
      <c r="A4034" t="s">
        <v>6149</v>
      </c>
      <c r="B4034" s="1">
        <v>43260</v>
      </c>
      <c r="C4034">
        <v>1</v>
      </c>
    </row>
    <row r="4035" spans="1:3" x14ac:dyDescent="0.2">
      <c r="A4035" t="s">
        <v>6149</v>
      </c>
      <c r="B4035" s="1">
        <v>43261</v>
      </c>
      <c r="C4035">
        <v>1</v>
      </c>
    </row>
    <row r="4036" spans="1:3" x14ac:dyDescent="0.2">
      <c r="A4036" t="s">
        <v>6149</v>
      </c>
      <c r="B4036" s="1">
        <v>43262</v>
      </c>
      <c r="C4036">
        <v>1</v>
      </c>
    </row>
    <row r="4037" spans="1:3" x14ac:dyDescent="0.2">
      <c r="A4037" t="s">
        <v>6149</v>
      </c>
      <c r="B4037" s="1">
        <v>43263</v>
      </c>
      <c r="C4037">
        <v>1</v>
      </c>
    </row>
    <row r="4038" spans="1:3" x14ac:dyDescent="0.2">
      <c r="A4038" t="s">
        <v>6149</v>
      </c>
      <c r="B4038" s="1">
        <v>43264</v>
      </c>
      <c r="C4038">
        <v>1</v>
      </c>
    </row>
    <row r="4039" spans="1:3" x14ac:dyDescent="0.2">
      <c r="A4039" t="s">
        <v>6149</v>
      </c>
      <c r="B4039" s="1">
        <v>43265</v>
      </c>
      <c r="C4039">
        <v>1</v>
      </c>
    </row>
    <row r="4040" spans="1:3" x14ac:dyDescent="0.2">
      <c r="A4040" t="s">
        <v>6149</v>
      </c>
      <c r="B4040" s="1">
        <v>43266</v>
      </c>
      <c r="C4040">
        <v>1</v>
      </c>
    </row>
    <row r="4041" spans="1:3" x14ac:dyDescent="0.2">
      <c r="A4041" t="s">
        <v>6149</v>
      </c>
      <c r="B4041" s="1">
        <v>43267</v>
      </c>
      <c r="C4041">
        <v>1</v>
      </c>
    </row>
    <row r="4042" spans="1:3" x14ac:dyDescent="0.2">
      <c r="A4042" t="s">
        <v>6149</v>
      </c>
      <c r="B4042" s="1">
        <v>43268</v>
      </c>
      <c r="C4042">
        <v>1</v>
      </c>
    </row>
    <row r="4043" spans="1:3" x14ac:dyDescent="0.2">
      <c r="A4043" t="s">
        <v>6149</v>
      </c>
      <c r="B4043" s="1">
        <v>43269</v>
      </c>
      <c r="C4043">
        <v>1</v>
      </c>
    </row>
    <row r="4044" spans="1:3" x14ac:dyDescent="0.2">
      <c r="A4044" t="s">
        <v>6149</v>
      </c>
      <c r="B4044" s="1">
        <v>43270</v>
      </c>
      <c r="C4044">
        <v>1</v>
      </c>
    </row>
    <row r="4045" spans="1:3" x14ac:dyDescent="0.2">
      <c r="A4045" t="s">
        <v>6149</v>
      </c>
      <c r="B4045" s="1">
        <v>43271</v>
      </c>
      <c r="C4045">
        <v>1</v>
      </c>
    </row>
    <row r="4046" spans="1:3" x14ac:dyDescent="0.2">
      <c r="A4046" t="s">
        <v>6149</v>
      </c>
      <c r="B4046" s="1">
        <v>43272</v>
      </c>
      <c r="C4046">
        <v>1</v>
      </c>
    </row>
    <row r="4047" spans="1:3" x14ac:dyDescent="0.2">
      <c r="A4047" t="s">
        <v>6149</v>
      </c>
      <c r="B4047" s="1">
        <v>43273</v>
      </c>
      <c r="C4047">
        <v>1</v>
      </c>
    </row>
    <row r="4048" spans="1:3" x14ac:dyDescent="0.2">
      <c r="A4048" t="s">
        <v>6149</v>
      </c>
      <c r="B4048" s="1">
        <v>43274</v>
      </c>
      <c r="C4048">
        <v>1</v>
      </c>
    </row>
    <row r="4049" spans="1:3" x14ac:dyDescent="0.2">
      <c r="A4049" t="s">
        <v>6149</v>
      </c>
      <c r="B4049" s="1">
        <v>43275</v>
      </c>
      <c r="C4049">
        <v>1</v>
      </c>
    </row>
    <row r="4050" spans="1:3" x14ac:dyDescent="0.2">
      <c r="A4050" t="s">
        <v>6149</v>
      </c>
      <c r="B4050" s="1">
        <v>43276</v>
      </c>
      <c r="C4050">
        <v>1</v>
      </c>
    </row>
    <row r="4051" spans="1:3" x14ac:dyDescent="0.2">
      <c r="A4051" t="s">
        <v>6149</v>
      </c>
      <c r="B4051" s="1">
        <v>43277</v>
      </c>
      <c r="C4051">
        <v>1</v>
      </c>
    </row>
    <row r="4052" spans="1:3" x14ac:dyDescent="0.2">
      <c r="A4052" t="s">
        <v>6149</v>
      </c>
      <c r="B4052" s="1">
        <v>43278</v>
      </c>
      <c r="C4052">
        <v>1</v>
      </c>
    </row>
    <row r="4053" spans="1:3" x14ac:dyDescent="0.2">
      <c r="A4053" t="s">
        <v>6149</v>
      </c>
      <c r="B4053" s="1">
        <v>43279</v>
      </c>
      <c r="C4053">
        <v>1</v>
      </c>
    </row>
    <row r="4054" spans="1:3" x14ac:dyDescent="0.2">
      <c r="A4054" t="s">
        <v>6149</v>
      </c>
      <c r="B4054" s="1">
        <v>43280</v>
      </c>
      <c r="C4054">
        <v>1</v>
      </c>
    </row>
    <row r="4055" spans="1:3" x14ac:dyDescent="0.2">
      <c r="A4055" t="s">
        <v>6149</v>
      </c>
      <c r="B4055" s="1">
        <v>43281</v>
      </c>
      <c r="C4055">
        <v>1</v>
      </c>
    </row>
    <row r="4056" spans="1:3" x14ac:dyDescent="0.2">
      <c r="A4056" t="s">
        <v>6149</v>
      </c>
      <c r="B4056" s="1">
        <v>43282</v>
      </c>
      <c r="C4056">
        <v>1</v>
      </c>
    </row>
    <row r="4057" spans="1:3" x14ac:dyDescent="0.2">
      <c r="A4057" t="s">
        <v>6149</v>
      </c>
      <c r="B4057" s="1">
        <v>43283</v>
      </c>
      <c r="C4057">
        <v>1</v>
      </c>
    </row>
    <row r="4058" spans="1:3" x14ac:dyDescent="0.2">
      <c r="A4058" t="s">
        <v>6149</v>
      </c>
      <c r="B4058" s="1">
        <v>43284</v>
      </c>
      <c r="C4058">
        <v>1</v>
      </c>
    </row>
    <row r="4059" spans="1:3" x14ac:dyDescent="0.2">
      <c r="A4059" t="s">
        <v>6149</v>
      </c>
      <c r="B4059" s="1">
        <v>43285</v>
      </c>
      <c r="C4059">
        <v>1</v>
      </c>
    </row>
    <row r="4060" spans="1:3" x14ac:dyDescent="0.2">
      <c r="A4060" t="s">
        <v>6149</v>
      </c>
      <c r="B4060" s="1">
        <v>43286</v>
      </c>
      <c r="C4060">
        <v>1</v>
      </c>
    </row>
    <row r="4061" spans="1:3" x14ac:dyDescent="0.2">
      <c r="A4061" t="s">
        <v>6149</v>
      </c>
      <c r="B4061" s="1">
        <v>43287</v>
      </c>
      <c r="C4061">
        <v>1</v>
      </c>
    </row>
    <row r="4062" spans="1:3" x14ac:dyDescent="0.2">
      <c r="A4062" t="s">
        <v>6149</v>
      </c>
      <c r="B4062" s="1">
        <v>43288</v>
      </c>
      <c r="C4062">
        <v>1</v>
      </c>
    </row>
    <row r="4063" spans="1:3" x14ac:dyDescent="0.2">
      <c r="A4063" t="s">
        <v>6149</v>
      </c>
      <c r="B4063" s="1">
        <v>43289</v>
      </c>
      <c r="C4063">
        <v>1</v>
      </c>
    </row>
    <row r="4064" spans="1:3" x14ac:dyDescent="0.2">
      <c r="A4064" t="s">
        <v>6149</v>
      </c>
      <c r="B4064" s="1">
        <v>43290</v>
      </c>
      <c r="C4064">
        <v>1</v>
      </c>
    </row>
    <row r="4065" spans="1:3" x14ac:dyDescent="0.2">
      <c r="A4065" t="s">
        <v>6149</v>
      </c>
      <c r="B4065" s="1">
        <v>43291</v>
      </c>
      <c r="C4065">
        <v>1</v>
      </c>
    </row>
    <row r="4066" spans="1:3" x14ac:dyDescent="0.2">
      <c r="A4066" t="s">
        <v>6149</v>
      </c>
      <c r="B4066" s="1">
        <v>43292</v>
      </c>
      <c r="C4066">
        <v>1</v>
      </c>
    </row>
    <row r="4067" spans="1:3" x14ac:dyDescent="0.2">
      <c r="A4067" t="s">
        <v>6149</v>
      </c>
      <c r="B4067" s="1">
        <v>43293</v>
      </c>
      <c r="C4067">
        <v>1</v>
      </c>
    </row>
    <row r="4068" spans="1:3" x14ac:dyDescent="0.2">
      <c r="A4068" t="s">
        <v>6149</v>
      </c>
      <c r="B4068" s="1">
        <v>43294</v>
      </c>
      <c r="C4068">
        <v>1</v>
      </c>
    </row>
    <row r="4069" spans="1:3" x14ac:dyDescent="0.2">
      <c r="A4069" t="s">
        <v>6149</v>
      </c>
      <c r="B4069" s="1">
        <v>43295</v>
      </c>
      <c r="C4069">
        <v>1</v>
      </c>
    </row>
    <row r="4070" spans="1:3" x14ac:dyDescent="0.2">
      <c r="A4070" t="s">
        <v>6149</v>
      </c>
      <c r="B4070" s="1">
        <v>43296</v>
      </c>
      <c r="C4070">
        <v>1</v>
      </c>
    </row>
    <row r="4071" spans="1:3" x14ac:dyDescent="0.2">
      <c r="A4071" t="s">
        <v>6149</v>
      </c>
      <c r="B4071" s="1">
        <v>43297</v>
      </c>
      <c r="C4071">
        <v>1</v>
      </c>
    </row>
    <row r="4072" spans="1:3" x14ac:dyDescent="0.2">
      <c r="A4072" t="s">
        <v>6149</v>
      </c>
      <c r="B4072" s="1">
        <v>43298</v>
      </c>
      <c r="C4072">
        <v>1</v>
      </c>
    </row>
    <row r="4073" spans="1:3" x14ac:dyDescent="0.2">
      <c r="A4073" t="s">
        <v>6149</v>
      </c>
      <c r="B4073" s="1">
        <v>43299</v>
      </c>
      <c r="C4073">
        <v>1</v>
      </c>
    </row>
    <row r="4074" spans="1:3" x14ac:dyDescent="0.2">
      <c r="A4074" t="s">
        <v>6149</v>
      </c>
      <c r="B4074" s="1">
        <v>43300</v>
      </c>
      <c r="C4074">
        <v>1</v>
      </c>
    </row>
    <row r="4075" spans="1:3" x14ac:dyDescent="0.2">
      <c r="A4075" t="s">
        <v>6149</v>
      </c>
      <c r="B4075" s="1">
        <v>43301</v>
      </c>
      <c r="C4075">
        <v>1</v>
      </c>
    </row>
    <row r="4076" spans="1:3" x14ac:dyDescent="0.2">
      <c r="A4076" t="s">
        <v>6149</v>
      </c>
      <c r="B4076" s="1">
        <v>43302</v>
      </c>
      <c r="C4076">
        <v>1</v>
      </c>
    </row>
    <row r="4077" spans="1:3" x14ac:dyDescent="0.2">
      <c r="A4077" t="s">
        <v>6149</v>
      </c>
      <c r="B4077" s="1">
        <v>43303</v>
      </c>
      <c r="C4077">
        <v>1</v>
      </c>
    </row>
    <row r="4078" spans="1:3" x14ac:dyDescent="0.2">
      <c r="A4078" t="s">
        <v>6149</v>
      </c>
      <c r="B4078" s="1">
        <v>43304</v>
      </c>
      <c r="C4078">
        <v>1</v>
      </c>
    </row>
    <row r="4079" spans="1:3" x14ac:dyDescent="0.2">
      <c r="A4079" t="s">
        <v>6149</v>
      </c>
      <c r="B4079" s="1">
        <v>43305</v>
      </c>
      <c r="C4079">
        <v>1</v>
      </c>
    </row>
    <row r="4080" spans="1:3" x14ac:dyDescent="0.2">
      <c r="A4080" t="s">
        <v>6149</v>
      </c>
      <c r="B4080" s="1">
        <v>43306</v>
      </c>
      <c r="C4080">
        <v>1</v>
      </c>
    </row>
    <row r="4081" spans="1:3" x14ac:dyDescent="0.2">
      <c r="A4081" t="s">
        <v>6149</v>
      </c>
      <c r="B4081" s="1">
        <v>43307</v>
      </c>
      <c r="C4081">
        <v>1</v>
      </c>
    </row>
    <row r="4082" spans="1:3" x14ac:dyDescent="0.2">
      <c r="A4082" t="s">
        <v>6149</v>
      </c>
      <c r="B4082" s="1">
        <v>43308</v>
      </c>
      <c r="C4082">
        <v>1</v>
      </c>
    </row>
    <row r="4083" spans="1:3" x14ac:dyDescent="0.2">
      <c r="A4083" t="s">
        <v>6149</v>
      </c>
      <c r="B4083" s="1">
        <v>43309</v>
      </c>
      <c r="C4083">
        <v>1</v>
      </c>
    </row>
    <row r="4084" spans="1:3" x14ac:dyDescent="0.2">
      <c r="A4084" t="s">
        <v>6149</v>
      </c>
      <c r="B4084" s="1">
        <v>43310</v>
      </c>
      <c r="C4084">
        <v>1</v>
      </c>
    </row>
    <row r="4085" spans="1:3" x14ac:dyDescent="0.2">
      <c r="A4085" t="s">
        <v>6149</v>
      </c>
      <c r="B4085" s="1">
        <v>43311</v>
      </c>
      <c r="C4085">
        <v>1</v>
      </c>
    </row>
    <row r="4086" spans="1:3" x14ac:dyDescent="0.2">
      <c r="A4086" t="s">
        <v>6149</v>
      </c>
      <c r="B4086" s="1">
        <v>43312</v>
      </c>
      <c r="C4086">
        <v>1</v>
      </c>
    </row>
    <row r="4087" spans="1:3" x14ac:dyDescent="0.2">
      <c r="A4087" t="s">
        <v>6149</v>
      </c>
      <c r="B4087" s="1">
        <v>43313</v>
      </c>
      <c r="C4087">
        <v>1</v>
      </c>
    </row>
    <row r="4088" spans="1:3" x14ac:dyDescent="0.2">
      <c r="A4088" t="s">
        <v>6149</v>
      </c>
      <c r="B4088" s="1">
        <v>43314</v>
      </c>
      <c r="C4088">
        <v>1</v>
      </c>
    </row>
    <row r="4089" spans="1:3" x14ac:dyDescent="0.2">
      <c r="A4089" t="s">
        <v>6149</v>
      </c>
      <c r="B4089" s="1">
        <v>43315</v>
      </c>
      <c r="C4089">
        <v>1</v>
      </c>
    </row>
    <row r="4090" spans="1:3" x14ac:dyDescent="0.2">
      <c r="A4090" t="s">
        <v>6149</v>
      </c>
      <c r="B4090" s="1">
        <v>43316</v>
      </c>
      <c r="C4090">
        <v>1</v>
      </c>
    </row>
    <row r="4091" spans="1:3" x14ac:dyDescent="0.2">
      <c r="A4091" t="s">
        <v>6149</v>
      </c>
      <c r="B4091" s="1">
        <v>43317</v>
      </c>
      <c r="C4091">
        <v>1</v>
      </c>
    </row>
    <row r="4092" spans="1:3" x14ac:dyDescent="0.2">
      <c r="A4092" t="s">
        <v>6149</v>
      </c>
      <c r="B4092" s="1">
        <v>43318</v>
      </c>
      <c r="C4092">
        <v>1</v>
      </c>
    </row>
    <row r="4093" spans="1:3" x14ac:dyDescent="0.2">
      <c r="A4093" t="s">
        <v>6149</v>
      </c>
      <c r="B4093" s="1">
        <v>43319</v>
      </c>
      <c r="C4093">
        <v>1</v>
      </c>
    </row>
    <row r="4094" spans="1:3" x14ac:dyDescent="0.2">
      <c r="A4094" t="s">
        <v>6149</v>
      </c>
      <c r="B4094" s="1">
        <v>43320</v>
      </c>
      <c r="C4094">
        <v>1</v>
      </c>
    </row>
    <row r="4095" spans="1:3" x14ac:dyDescent="0.2">
      <c r="A4095" t="s">
        <v>6149</v>
      </c>
      <c r="B4095" s="1">
        <v>43321</v>
      </c>
      <c r="C4095">
        <v>1</v>
      </c>
    </row>
    <row r="4096" spans="1:3" x14ac:dyDescent="0.2">
      <c r="A4096" t="s">
        <v>6149</v>
      </c>
      <c r="B4096" s="1">
        <v>43322</v>
      </c>
      <c r="C4096">
        <v>1</v>
      </c>
    </row>
    <row r="4097" spans="1:3" x14ac:dyDescent="0.2">
      <c r="A4097" t="s">
        <v>6149</v>
      </c>
      <c r="B4097" s="1">
        <v>43323</v>
      </c>
      <c r="C4097">
        <v>1</v>
      </c>
    </row>
    <row r="4098" spans="1:3" x14ac:dyDescent="0.2">
      <c r="A4098" t="s">
        <v>6149</v>
      </c>
      <c r="B4098" s="1">
        <v>43324</v>
      </c>
      <c r="C4098">
        <v>1</v>
      </c>
    </row>
    <row r="4099" spans="1:3" x14ac:dyDescent="0.2">
      <c r="A4099" t="s">
        <v>6149</v>
      </c>
      <c r="B4099" s="1">
        <v>43325</v>
      </c>
      <c r="C4099">
        <v>1</v>
      </c>
    </row>
    <row r="4100" spans="1:3" x14ac:dyDescent="0.2">
      <c r="A4100" t="s">
        <v>6149</v>
      </c>
      <c r="B4100" s="1">
        <v>43326</v>
      </c>
      <c r="C4100">
        <v>1</v>
      </c>
    </row>
    <row r="4101" spans="1:3" x14ac:dyDescent="0.2">
      <c r="A4101" t="s">
        <v>6149</v>
      </c>
      <c r="B4101" s="1">
        <v>43327</v>
      </c>
      <c r="C4101">
        <v>1</v>
      </c>
    </row>
    <row r="4102" spans="1:3" x14ac:dyDescent="0.2">
      <c r="A4102" t="s">
        <v>6149</v>
      </c>
      <c r="B4102" s="1">
        <v>43328</v>
      </c>
      <c r="C4102">
        <v>1</v>
      </c>
    </row>
    <row r="4103" spans="1:3" x14ac:dyDescent="0.2">
      <c r="A4103" t="s">
        <v>6149</v>
      </c>
      <c r="B4103" s="1">
        <v>43329</v>
      </c>
      <c r="C4103">
        <v>1</v>
      </c>
    </row>
    <row r="4104" spans="1:3" x14ac:dyDescent="0.2">
      <c r="A4104" t="s">
        <v>6149</v>
      </c>
      <c r="B4104" s="1">
        <v>43330</v>
      </c>
      <c r="C4104">
        <v>1</v>
      </c>
    </row>
    <row r="4105" spans="1:3" x14ac:dyDescent="0.2">
      <c r="A4105" t="s">
        <v>6149</v>
      </c>
      <c r="B4105" s="1">
        <v>43331</v>
      </c>
      <c r="C4105">
        <v>1</v>
      </c>
    </row>
    <row r="4106" spans="1:3" x14ac:dyDescent="0.2">
      <c r="A4106" t="s">
        <v>6149</v>
      </c>
      <c r="B4106" s="1">
        <v>43332</v>
      </c>
      <c r="C4106">
        <v>1</v>
      </c>
    </row>
    <row r="4107" spans="1:3" x14ac:dyDescent="0.2">
      <c r="A4107" t="s">
        <v>6149</v>
      </c>
      <c r="B4107" s="1">
        <v>43333</v>
      </c>
      <c r="C4107">
        <v>1</v>
      </c>
    </row>
    <row r="4108" spans="1:3" x14ac:dyDescent="0.2">
      <c r="A4108" t="s">
        <v>6149</v>
      </c>
      <c r="B4108" s="1">
        <v>43334</v>
      </c>
      <c r="C4108">
        <v>1</v>
      </c>
    </row>
    <row r="4109" spans="1:3" x14ac:dyDescent="0.2">
      <c r="A4109" t="s">
        <v>6149</v>
      </c>
      <c r="B4109" s="1">
        <v>43335</v>
      </c>
      <c r="C4109">
        <v>1</v>
      </c>
    </row>
    <row r="4110" spans="1:3" x14ac:dyDescent="0.2">
      <c r="A4110" t="s">
        <v>6149</v>
      </c>
      <c r="B4110" s="1">
        <v>43336</v>
      </c>
      <c r="C4110">
        <v>1</v>
      </c>
    </row>
    <row r="4111" spans="1:3" x14ac:dyDescent="0.2">
      <c r="A4111" t="s">
        <v>6149</v>
      </c>
      <c r="B4111" s="1">
        <v>43337</v>
      </c>
      <c r="C4111">
        <v>1</v>
      </c>
    </row>
    <row r="4112" spans="1:3" x14ac:dyDescent="0.2">
      <c r="A4112" t="s">
        <v>6149</v>
      </c>
      <c r="B4112" s="1">
        <v>43338</v>
      </c>
      <c r="C4112">
        <v>1</v>
      </c>
    </row>
    <row r="4113" spans="1:3" x14ac:dyDescent="0.2">
      <c r="A4113" t="s">
        <v>6149</v>
      </c>
      <c r="B4113" s="1">
        <v>43339</v>
      </c>
      <c r="C4113">
        <v>1</v>
      </c>
    </row>
    <row r="4114" spans="1:3" x14ac:dyDescent="0.2">
      <c r="A4114" t="s">
        <v>6149</v>
      </c>
      <c r="B4114" s="1">
        <v>43340</v>
      </c>
      <c r="C4114">
        <v>1</v>
      </c>
    </row>
    <row r="4115" spans="1:3" x14ac:dyDescent="0.2">
      <c r="A4115" t="s">
        <v>6149</v>
      </c>
      <c r="B4115" s="1">
        <v>43341</v>
      </c>
      <c r="C4115">
        <v>1</v>
      </c>
    </row>
    <row r="4116" spans="1:3" x14ac:dyDescent="0.2">
      <c r="A4116" t="s">
        <v>6149</v>
      </c>
      <c r="B4116" s="1">
        <v>43342</v>
      </c>
      <c r="C4116">
        <v>1</v>
      </c>
    </row>
    <row r="4117" spans="1:3" x14ac:dyDescent="0.2">
      <c r="A4117" t="s">
        <v>6149</v>
      </c>
      <c r="B4117" s="1">
        <v>43343</v>
      </c>
      <c r="C4117">
        <v>1</v>
      </c>
    </row>
    <row r="4118" spans="1:3" x14ac:dyDescent="0.2">
      <c r="A4118" t="s">
        <v>6149</v>
      </c>
      <c r="B4118" s="1">
        <v>43344</v>
      </c>
      <c r="C4118">
        <v>1</v>
      </c>
    </row>
    <row r="4119" spans="1:3" x14ac:dyDescent="0.2">
      <c r="A4119" t="s">
        <v>6149</v>
      </c>
      <c r="B4119" s="1">
        <v>43345</v>
      </c>
      <c r="C4119">
        <v>1</v>
      </c>
    </row>
    <row r="4120" spans="1:3" x14ac:dyDescent="0.2">
      <c r="A4120" t="s">
        <v>6149</v>
      </c>
      <c r="B4120" s="1">
        <v>43346</v>
      </c>
      <c r="C4120">
        <v>1</v>
      </c>
    </row>
    <row r="4121" spans="1:3" x14ac:dyDescent="0.2">
      <c r="A4121" t="s">
        <v>6149</v>
      </c>
      <c r="B4121" s="1">
        <v>43347</v>
      </c>
      <c r="C4121">
        <v>1</v>
      </c>
    </row>
    <row r="4122" spans="1:3" x14ac:dyDescent="0.2">
      <c r="A4122" t="s">
        <v>6149</v>
      </c>
      <c r="B4122" s="1">
        <v>43348</v>
      </c>
      <c r="C4122">
        <v>1</v>
      </c>
    </row>
    <row r="4123" spans="1:3" x14ac:dyDescent="0.2">
      <c r="A4123" t="s">
        <v>6149</v>
      </c>
      <c r="B4123" s="1">
        <v>43349</v>
      </c>
      <c r="C4123">
        <v>1</v>
      </c>
    </row>
    <row r="4124" spans="1:3" x14ac:dyDescent="0.2">
      <c r="A4124" t="s">
        <v>6149</v>
      </c>
      <c r="B4124" s="1">
        <v>43350</v>
      </c>
      <c r="C4124">
        <v>1</v>
      </c>
    </row>
    <row r="4125" spans="1:3" x14ac:dyDescent="0.2">
      <c r="A4125" t="s">
        <v>6149</v>
      </c>
      <c r="B4125" s="1">
        <v>43351</v>
      </c>
      <c r="C4125">
        <v>1</v>
      </c>
    </row>
    <row r="4126" spans="1:3" x14ac:dyDescent="0.2">
      <c r="A4126" t="s">
        <v>6149</v>
      </c>
      <c r="B4126" s="1">
        <v>43352</v>
      </c>
      <c r="C4126">
        <v>1</v>
      </c>
    </row>
    <row r="4127" spans="1:3" x14ac:dyDescent="0.2">
      <c r="A4127" t="s">
        <v>6149</v>
      </c>
      <c r="B4127" s="1">
        <v>43353</v>
      </c>
      <c r="C4127">
        <v>1</v>
      </c>
    </row>
    <row r="4128" spans="1:3" x14ac:dyDescent="0.2">
      <c r="A4128" t="s">
        <v>6149</v>
      </c>
      <c r="B4128" s="1">
        <v>43354</v>
      </c>
      <c r="C4128">
        <v>1</v>
      </c>
    </row>
    <row r="4129" spans="1:3" x14ac:dyDescent="0.2">
      <c r="A4129" t="s">
        <v>6149</v>
      </c>
      <c r="B4129" s="1">
        <v>43355</v>
      </c>
      <c r="C4129">
        <v>1</v>
      </c>
    </row>
    <row r="4130" spans="1:3" x14ac:dyDescent="0.2">
      <c r="A4130" t="s">
        <v>6149</v>
      </c>
      <c r="B4130" s="1">
        <v>43356</v>
      </c>
      <c r="C4130">
        <v>1</v>
      </c>
    </row>
    <row r="4131" spans="1:3" x14ac:dyDescent="0.2">
      <c r="A4131" t="s">
        <v>6149</v>
      </c>
      <c r="B4131" s="1">
        <v>43357</v>
      </c>
      <c r="C4131">
        <v>1</v>
      </c>
    </row>
    <row r="4132" spans="1:3" x14ac:dyDescent="0.2">
      <c r="A4132" t="s">
        <v>6149</v>
      </c>
      <c r="B4132" s="1">
        <v>43358</v>
      </c>
      <c r="C4132">
        <v>1</v>
      </c>
    </row>
    <row r="4133" spans="1:3" x14ac:dyDescent="0.2">
      <c r="A4133" t="s">
        <v>6149</v>
      </c>
      <c r="B4133" s="1">
        <v>44314</v>
      </c>
      <c r="C4133">
        <v>1</v>
      </c>
    </row>
    <row r="4134" spans="1:3" x14ac:dyDescent="0.2">
      <c r="A4134" t="s">
        <v>6149</v>
      </c>
      <c r="B4134" s="1">
        <v>44315</v>
      </c>
      <c r="C4134">
        <v>1</v>
      </c>
    </row>
    <row r="4135" spans="1:3" x14ac:dyDescent="0.2">
      <c r="A4135" t="s">
        <v>6149</v>
      </c>
      <c r="B4135" s="1">
        <v>44316</v>
      </c>
      <c r="C4135">
        <v>1</v>
      </c>
    </row>
    <row r="4136" spans="1:3" x14ac:dyDescent="0.2">
      <c r="A4136" t="s">
        <v>6149</v>
      </c>
      <c r="B4136" s="1">
        <v>44317</v>
      </c>
      <c r="C4136">
        <v>1</v>
      </c>
    </row>
    <row r="4137" spans="1:3" x14ac:dyDescent="0.2">
      <c r="A4137" t="s">
        <v>6149</v>
      </c>
      <c r="B4137" s="1">
        <v>44318</v>
      </c>
      <c r="C4137">
        <v>1</v>
      </c>
    </row>
    <row r="4138" spans="1:3" x14ac:dyDescent="0.2">
      <c r="A4138" t="s">
        <v>6149</v>
      </c>
      <c r="B4138" s="1">
        <v>44319</v>
      </c>
      <c r="C4138">
        <v>1</v>
      </c>
    </row>
    <row r="4139" spans="1:3" x14ac:dyDescent="0.2">
      <c r="A4139" t="s">
        <v>6149</v>
      </c>
      <c r="B4139" s="1">
        <v>44320</v>
      </c>
      <c r="C4139">
        <v>1</v>
      </c>
    </row>
    <row r="4140" spans="1:3" x14ac:dyDescent="0.2">
      <c r="A4140" t="s">
        <v>6149</v>
      </c>
      <c r="B4140" s="1">
        <v>44321</v>
      </c>
      <c r="C4140">
        <v>1</v>
      </c>
    </row>
    <row r="4141" spans="1:3" x14ac:dyDescent="0.2">
      <c r="A4141" t="s">
        <v>6149</v>
      </c>
      <c r="B4141" s="1">
        <v>44322</v>
      </c>
      <c r="C4141">
        <v>1</v>
      </c>
    </row>
    <row r="4142" spans="1:3" x14ac:dyDescent="0.2">
      <c r="A4142" t="s">
        <v>6149</v>
      </c>
      <c r="B4142" s="1">
        <v>44323</v>
      </c>
      <c r="C4142">
        <v>1</v>
      </c>
    </row>
    <row r="4143" spans="1:3" x14ac:dyDescent="0.2">
      <c r="A4143" t="s">
        <v>6149</v>
      </c>
      <c r="B4143" s="1">
        <v>44324</v>
      </c>
      <c r="C4143">
        <v>1</v>
      </c>
    </row>
    <row r="4144" spans="1:3" x14ac:dyDescent="0.2">
      <c r="A4144" t="s">
        <v>6149</v>
      </c>
      <c r="B4144" s="1">
        <v>44325</v>
      </c>
      <c r="C4144">
        <v>1</v>
      </c>
    </row>
    <row r="4145" spans="1:3" x14ac:dyDescent="0.2">
      <c r="A4145" t="s">
        <v>6149</v>
      </c>
      <c r="B4145" s="1">
        <v>44326</v>
      </c>
      <c r="C4145">
        <v>1</v>
      </c>
    </row>
    <row r="4146" spans="1:3" x14ac:dyDescent="0.2">
      <c r="A4146" t="s">
        <v>6149</v>
      </c>
      <c r="B4146" s="1">
        <v>44327</v>
      </c>
      <c r="C4146">
        <v>1</v>
      </c>
    </row>
    <row r="4147" spans="1:3" x14ac:dyDescent="0.2">
      <c r="A4147" t="s">
        <v>6149</v>
      </c>
      <c r="B4147" s="1">
        <v>44328</v>
      </c>
      <c r="C4147">
        <v>1</v>
      </c>
    </row>
    <row r="4148" spans="1:3" x14ac:dyDescent="0.2">
      <c r="A4148" t="s">
        <v>6149</v>
      </c>
      <c r="B4148" s="1">
        <v>44329</v>
      </c>
      <c r="C4148">
        <v>1</v>
      </c>
    </row>
    <row r="4149" spans="1:3" x14ac:dyDescent="0.2">
      <c r="A4149" t="s">
        <v>6149</v>
      </c>
      <c r="B4149" s="1">
        <v>44330</v>
      </c>
      <c r="C4149">
        <v>1</v>
      </c>
    </row>
    <row r="4150" spans="1:3" x14ac:dyDescent="0.2">
      <c r="A4150" t="s">
        <v>6149</v>
      </c>
      <c r="B4150" s="1">
        <v>44331</v>
      </c>
      <c r="C4150">
        <v>1</v>
      </c>
    </row>
    <row r="4151" spans="1:3" x14ac:dyDescent="0.2">
      <c r="A4151" t="s">
        <v>6149</v>
      </c>
      <c r="B4151" s="1">
        <v>44332</v>
      </c>
      <c r="C4151">
        <v>1</v>
      </c>
    </row>
    <row r="4152" spans="1:3" x14ac:dyDescent="0.2">
      <c r="A4152" t="s">
        <v>6149</v>
      </c>
      <c r="B4152" s="1">
        <v>44333</v>
      </c>
      <c r="C4152">
        <v>1</v>
      </c>
    </row>
    <row r="4153" spans="1:3" x14ac:dyDescent="0.2">
      <c r="A4153" t="s">
        <v>6149</v>
      </c>
      <c r="B4153" s="1">
        <v>44334</v>
      </c>
      <c r="C4153">
        <v>1</v>
      </c>
    </row>
    <row r="4154" spans="1:3" x14ac:dyDescent="0.2">
      <c r="A4154" t="s">
        <v>6149</v>
      </c>
      <c r="B4154" s="1">
        <v>44335</v>
      </c>
      <c r="C4154">
        <v>1</v>
      </c>
    </row>
    <row r="4155" spans="1:3" x14ac:dyDescent="0.2">
      <c r="A4155" t="s">
        <v>6149</v>
      </c>
      <c r="B4155" s="1">
        <v>44336</v>
      </c>
      <c r="C4155">
        <v>1</v>
      </c>
    </row>
    <row r="4156" spans="1:3" x14ac:dyDescent="0.2">
      <c r="A4156" t="s">
        <v>6149</v>
      </c>
      <c r="B4156" s="1">
        <v>44337</v>
      </c>
      <c r="C4156">
        <v>1</v>
      </c>
    </row>
    <row r="4157" spans="1:3" x14ac:dyDescent="0.2">
      <c r="A4157" t="s">
        <v>6149</v>
      </c>
      <c r="B4157" s="1">
        <v>44338</v>
      </c>
      <c r="C4157">
        <v>1</v>
      </c>
    </row>
    <row r="4158" spans="1:3" x14ac:dyDescent="0.2">
      <c r="A4158" t="s">
        <v>6149</v>
      </c>
      <c r="B4158" s="1">
        <v>44339</v>
      </c>
      <c r="C4158">
        <v>1</v>
      </c>
    </row>
    <row r="4159" spans="1:3" x14ac:dyDescent="0.2">
      <c r="A4159" t="s">
        <v>6149</v>
      </c>
      <c r="B4159" s="1">
        <v>44340</v>
      </c>
      <c r="C4159">
        <v>1</v>
      </c>
    </row>
    <row r="4160" spans="1:3" x14ac:dyDescent="0.2">
      <c r="A4160" t="s">
        <v>6149</v>
      </c>
      <c r="B4160" s="1">
        <v>44341</v>
      </c>
      <c r="C4160">
        <v>1</v>
      </c>
    </row>
    <row r="4161" spans="1:3" x14ac:dyDescent="0.2">
      <c r="A4161" t="s">
        <v>6149</v>
      </c>
      <c r="B4161" s="1">
        <v>44342</v>
      </c>
      <c r="C4161">
        <v>1</v>
      </c>
    </row>
    <row r="4162" spans="1:3" x14ac:dyDescent="0.2">
      <c r="A4162" t="s">
        <v>6149</v>
      </c>
      <c r="B4162" s="1">
        <v>44343</v>
      </c>
      <c r="C4162">
        <v>1</v>
      </c>
    </row>
    <row r="4163" spans="1:3" x14ac:dyDescent="0.2">
      <c r="A4163" t="s">
        <v>6149</v>
      </c>
      <c r="B4163" s="1">
        <v>44344</v>
      </c>
      <c r="C4163">
        <v>1</v>
      </c>
    </row>
    <row r="4164" spans="1:3" x14ac:dyDescent="0.2">
      <c r="A4164" t="s">
        <v>6149</v>
      </c>
      <c r="B4164" s="1">
        <v>44345</v>
      </c>
      <c r="C4164">
        <v>1</v>
      </c>
    </row>
    <row r="4165" spans="1:3" x14ac:dyDescent="0.2">
      <c r="A4165" t="s">
        <v>6149</v>
      </c>
      <c r="B4165" s="1">
        <v>44346</v>
      </c>
      <c r="C4165">
        <v>1</v>
      </c>
    </row>
    <row r="4166" spans="1:3" x14ac:dyDescent="0.2">
      <c r="A4166" t="s">
        <v>6149</v>
      </c>
      <c r="B4166" s="1">
        <v>44347</v>
      </c>
      <c r="C4166">
        <v>1</v>
      </c>
    </row>
    <row r="4167" spans="1:3" x14ac:dyDescent="0.2">
      <c r="A4167" t="s">
        <v>6149</v>
      </c>
      <c r="B4167" s="1">
        <v>44348</v>
      </c>
      <c r="C4167">
        <v>1</v>
      </c>
    </row>
    <row r="4168" spans="1:3" x14ac:dyDescent="0.2">
      <c r="A4168" t="s">
        <v>6149</v>
      </c>
      <c r="B4168" s="1">
        <v>44349</v>
      </c>
      <c r="C4168">
        <v>1</v>
      </c>
    </row>
    <row r="4169" spans="1:3" x14ac:dyDescent="0.2">
      <c r="A4169" t="s">
        <v>6149</v>
      </c>
      <c r="B4169" s="1">
        <v>44350</v>
      </c>
      <c r="C4169">
        <v>1</v>
      </c>
    </row>
    <row r="4170" spans="1:3" x14ac:dyDescent="0.2">
      <c r="A4170" t="s">
        <v>6149</v>
      </c>
      <c r="B4170" s="1">
        <v>44351</v>
      </c>
      <c r="C4170">
        <v>1</v>
      </c>
    </row>
    <row r="4171" spans="1:3" x14ac:dyDescent="0.2">
      <c r="A4171" t="s">
        <v>6149</v>
      </c>
      <c r="B4171" s="1">
        <v>44352</v>
      </c>
      <c r="C4171">
        <v>1</v>
      </c>
    </row>
    <row r="4172" spans="1:3" x14ac:dyDescent="0.2">
      <c r="A4172" t="s">
        <v>6149</v>
      </c>
      <c r="B4172" s="1">
        <v>44353</v>
      </c>
      <c r="C4172">
        <v>1</v>
      </c>
    </row>
    <row r="4173" spans="1:3" x14ac:dyDescent="0.2">
      <c r="A4173" t="s">
        <v>6149</v>
      </c>
      <c r="B4173" s="1">
        <v>44354</v>
      </c>
      <c r="C4173">
        <v>1</v>
      </c>
    </row>
    <row r="4174" spans="1:3" x14ac:dyDescent="0.2">
      <c r="A4174" t="s">
        <v>6149</v>
      </c>
      <c r="B4174" s="1">
        <v>44355</v>
      </c>
      <c r="C4174">
        <v>1</v>
      </c>
    </row>
    <row r="4175" spans="1:3" x14ac:dyDescent="0.2">
      <c r="A4175" t="s">
        <v>6149</v>
      </c>
      <c r="B4175" s="1">
        <v>44356</v>
      </c>
      <c r="C4175">
        <v>1</v>
      </c>
    </row>
    <row r="4176" spans="1:3" x14ac:dyDescent="0.2">
      <c r="A4176" t="s">
        <v>6149</v>
      </c>
      <c r="B4176" s="1">
        <v>44357</v>
      </c>
      <c r="C4176">
        <v>1</v>
      </c>
    </row>
    <row r="4177" spans="1:3" x14ac:dyDescent="0.2">
      <c r="A4177" t="s">
        <v>6149</v>
      </c>
      <c r="B4177" s="1">
        <v>44358</v>
      </c>
      <c r="C4177">
        <v>1</v>
      </c>
    </row>
    <row r="4178" spans="1:3" x14ac:dyDescent="0.2">
      <c r="A4178" t="s">
        <v>6149</v>
      </c>
      <c r="B4178" s="1">
        <v>44359</v>
      </c>
      <c r="C4178">
        <v>1</v>
      </c>
    </row>
    <row r="4179" spans="1:3" x14ac:dyDescent="0.2">
      <c r="A4179" t="s">
        <v>6149</v>
      </c>
      <c r="B4179" s="1">
        <v>44360</v>
      </c>
      <c r="C4179">
        <v>1</v>
      </c>
    </row>
    <row r="4180" spans="1:3" x14ac:dyDescent="0.2">
      <c r="A4180" t="s">
        <v>6149</v>
      </c>
      <c r="B4180" s="1">
        <v>44361</v>
      </c>
      <c r="C4180">
        <v>1</v>
      </c>
    </row>
    <row r="4181" spans="1:3" x14ac:dyDescent="0.2">
      <c r="A4181" t="s">
        <v>6149</v>
      </c>
      <c r="B4181" s="1">
        <v>44362</v>
      </c>
      <c r="C4181">
        <v>1</v>
      </c>
    </row>
    <row r="4182" spans="1:3" x14ac:dyDescent="0.2">
      <c r="A4182" t="s">
        <v>6149</v>
      </c>
      <c r="B4182" s="1">
        <v>44363</v>
      </c>
      <c r="C4182">
        <v>1</v>
      </c>
    </row>
    <row r="4183" spans="1:3" x14ac:dyDescent="0.2">
      <c r="A4183" t="s">
        <v>6149</v>
      </c>
      <c r="B4183" s="1">
        <v>44364</v>
      </c>
      <c r="C4183">
        <v>1</v>
      </c>
    </row>
    <row r="4184" spans="1:3" x14ac:dyDescent="0.2">
      <c r="A4184" t="s">
        <v>6149</v>
      </c>
      <c r="B4184" s="1">
        <v>44365</v>
      </c>
      <c r="C4184">
        <v>1</v>
      </c>
    </row>
    <row r="4185" spans="1:3" x14ac:dyDescent="0.2">
      <c r="A4185" t="s">
        <v>6149</v>
      </c>
      <c r="B4185" s="1">
        <v>44366</v>
      </c>
      <c r="C4185">
        <v>1</v>
      </c>
    </row>
    <row r="4186" spans="1:3" x14ac:dyDescent="0.2">
      <c r="A4186" t="s">
        <v>6149</v>
      </c>
      <c r="B4186" s="1">
        <v>44367</v>
      </c>
      <c r="C4186">
        <v>1</v>
      </c>
    </row>
    <row r="4187" spans="1:3" x14ac:dyDescent="0.2">
      <c r="A4187" t="s">
        <v>6149</v>
      </c>
      <c r="B4187" s="1">
        <v>44368</v>
      </c>
      <c r="C4187">
        <v>1</v>
      </c>
    </row>
    <row r="4188" spans="1:3" x14ac:dyDescent="0.2">
      <c r="A4188" t="s">
        <v>6149</v>
      </c>
      <c r="B4188" s="1">
        <v>44369</v>
      </c>
      <c r="C4188">
        <v>1</v>
      </c>
    </row>
    <row r="4189" spans="1:3" x14ac:dyDescent="0.2">
      <c r="A4189" t="s">
        <v>6149</v>
      </c>
      <c r="B4189" s="1">
        <v>44370</v>
      </c>
      <c r="C4189">
        <v>1</v>
      </c>
    </row>
    <row r="4190" spans="1:3" x14ac:dyDescent="0.2">
      <c r="A4190" t="s">
        <v>6149</v>
      </c>
      <c r="B4190" s="1">
        <v>44371</v>
      </c>
      <c r="C4190">
        <v>1</v>
      </c>
    </row>
    <row r="4191" spans="1:3" x14ac:dyDescent="0.2">
      <c r="A4191" t="s">
        <v>6149</v>
      </c>
      <c r="B4191" s="1">
        <v>44372</v>
      </c>
      <c r="C4191">
        <v>1</v>
      </c>
    </row>
    <row r="4192" spans="1:3" x14ac:dyDescent="0.2">
      <c r="A4192" t="s">
        <v>6149</v>
      </c>
      <c r="B4192" s="1">
        <v>44373</v>
      </c>
      <c r="C4192">
        <v>1</v>
      </c>
    </row>
    <row r="4193" spans="1:3" x14ac:dyDescent="0.2">
      <c r="A4193" t="s">
        <v>6149</v>
      </c>
      <c r="B4193" s="1">
        <v>44374</v>
      </c>
      <c r="C4193">
        <v>1</v>
      </c>
    </row>
    <row r="4194" spans="1:3" x14ac:dyDescent="0.2">
      <c r="A4194" t="s">
        <v>6149</v>
      </c>
      <c r="B4194" s="1">
        <v>44375</v>
      </c>
      <c r="C4194">
        <v>1</v>
      </c>
    </row>
    <row r="4195" spans="1:3" x14ac:dyDescent="0.2">
      <c r="A4195" t="s">
        <v>6149</v>
      </c>
      <c r="B4195" s="1">
        <v>44376</v>
      </c>
      <c r="C4195">
        <v>1</v>
      </c>
    </row>
    <row r="4196" spans="1:3" x14ac:dyDescent="0.2">
      <c r="A4196" t="s">
        <v>6149</v>
      </c>
      <c r="B4196" s="1">
        <v>44377</v>
      </c>
      <c r="C4196">
        <v>1</v>
      </c>
    </row>
    <row r="4197" spans="1:3" x14ac:dyDescent="0.2">
      <c r="A4197" t="s">
        <v>6149</v>
      </c>
      <c r="B4197" s="1">
        <v>44378</v>
      </c>
      <c r="C4197">
        <v>1</v>
      </c>
    </row>
    <row r="4198" spans="1:3" x14ac:dyDescent="0.2">
      <c r="A4198" t="s">
        <v>6149</v>
      </c>
      <c r="B4198" s="1">
        <v>44379</v>
      </c>
      <c r="C4198">
        <v>1</v>
      </c>
    </row>
    <row r="4199" spans="1:3" x14ac:dyDescent="0.2">
      <c r="A4199" t="s">
        <v>6149</v>
      </c>
      <c r="B4199" s="1">
        <v>44380</v>
      </c>
      <c r="C4199">
        <v>1</v>
      </c>
    </row>
    <row r="4200" spans="1:3" x14ac:dyDescent="0.2">
      <c r="A4200" t="s">
        <v>6149</v>
      </c>
      <c r="B4200" s="1">
        <v>44381</v>
      </c>
      <c r="C4200">
        <v>1</v>
      </c>
    </row>
    <row r="4201" spans="1:3" x14ac:dyDescent="0.2">
      <c r="A4201" t="s">
        <v>6149</v>
      </c>
      <c r="B4201" s="1">
        <v>44382</v>
      </c>
      <c r="C4201">
        <v>1</v>
      </c>
    </row>
    <row r="4202" spans="1:3" x14ac:dyDescent="0.2">
      <c r="A4202" t="s">
        <v>6149</v>
      </c>
      <c r="B4202" s="1">
        <v>44383</v>
      </c>
      <c r="C4202">
        <v>1</v>
      </c>
    </row>
    <row r="4203" spans="1:3" x14ac:dyDescent="0.2">
      <c r="A4203" t="s">
        <v>6149</v>
      </c>
      <c r="B4203" s="1">
        <v>44384</v>
      </c>
      <c r="C4203">
        <v>1</v>
      </c>
    </row>
    <row r="4204" spans="1:3" x14ac:dyDescent="0.2">
      <c r="A4204" t="s">
        <v>6149</v>
      </c>
      <c r="B4204" s="1">
        <v>44385</v>
      </c>
      <c r="C4204">
        <v>1</v>
      </c>
    </row>
    <row r="4205" spans="1:3" x14ac:dyDescent="0.2">
      <c r="A4205" t="s">
        <v>6149</v>
      </c>
      <c r="B4205" s="1">
        <v>44386</v>
      </c>
      <c r="C4205">
        <v>1</v>
      </c>
    </row>
    <row r="4206" spans="1:3" x14ac:dyDescent="0.2">
      <c r="A4206" t="s">
        <v>6149</v>
      </c>
      <c r="B4206" s="1">
        <v>44387</v>
      </c>
      <c r="C4206">
        <v>1</v>
      </c>
    </row>
    <row r="4207" spans="1:3" x14ac:dyDescent="0.2">
      <c r="A4207" t="s">
        <v>6149</v>
      </c>
      <c r="B4207" s="1">
        <v>44388</v>
      </c>
      <c r="C4207">
        <v>1</v>
      </c>
    </row>
    <row r="4208" spans="1:3" x14ac:dyDescent="0.2">
      <c r="A4208" t="s">
        <v>6149</v>
      </c>
      <c r="B4208" s="1">
        <v>44389</v>
      </c>
      <c r="C4208">
        <v>1</v>
      </c>
    </row>
    <row r="4209" spans="1:3" x14ac:dyDescent="0.2">
      <c r="A4209" t="s">
        <v>6149</v>
      </c>
      <c r="B4209" s="1">
        <v>44390</v>
      </c>
      <c r="C4209">
        <v>1</v>
      </c>
    </row>
    <row r="4210" spans="1:3" x14ac:dyDescent="0.2">
      <c r="A4210" t="s">
        <v>6149</v>
      </c>
      <c r="B4210" s="1">
        <v>44391</v>
      </c>
      <c r="C4210">
        <v>1</v>
      </c>
    </row>
    <row r="4211" spans="1:3" x14ac:dyDescent="0.2">
      <c r="A4211" t="s">
        <v>6149</v>
      </c>
      <c r="B4211" s="1">
        <v>44392</v>
      </c>
      <c r="C4211">
        <v>1</v>
      </c>
    </row>
    <row r="4212" spans="1:3" x14ac:dyDescent="0.2">
      <c r="A4212" t="s">
        <v>6149</v>
      </c>
      <c r="B4212" s="1">
        <v>44393</v>
      </c>
      <c r="C4212">
        <v>1</v>
      </c>
    </row>
    <row r="4213" spans="1:3" x14ac:dyDescent="0.2">
      <c r="A4213" t="s">
        <v>6149</v>
      </c>
      <c r="B4213" s="1">
        <v>44394</v>
      </c>
      <c r="C4213">
        <v>1</v>
      </c>
    </row>
    <row r="4214" spans="1:3" x14ac:dyDescent="0.2">
      <c r="A4214" t="s">
        <v>6149</v>
      </c>
      <c r="B4214" s="1">
        <v>44395</v>
      </c>
      <c r="C4214">
        <v>1</v>
      </c>
    </row>
    <row r="4215" spans="1:3" x14ac:dyDescent="0.2">
      <c r="A4215" t="s">
        <v>6149</v>
      </c>
      <c r="B4215" s="1">
        <v>44396</v>
      </c>
      <c r="C4215">
        <v>1</v>
      </c>
    </row>
    <row r="4216" spans="1:3" x14ac:dyDescent="0.2">
      <c r="A4216" t="s">
        <v>6149</v>
      </c>
      <c r="B4216" s="1">
        <v>44397</v>
      </c>
      <c r="C4216">
        <v>1</v>
      </c>
    </row>
    <row r="4217" spans="1:3" x14ac:dyDescent="0.2">
      <c r="A4217" t="s">
        <v>6149</v>
      </c>
      <c r="B4217" s="1">
        <v>44398</v>
      </c>
      <c r="C4217">
        <v>1</v>
      </c>
    </row>
    <row r="4218" spans="1:3" x14ac:dyDescent="0.2">
      <c r="A4218" t="s">
        <v>6149</v>
      </c>
      <c r="B4218" s="1">
        <v>44399</v>
      </c>
      <c r="C4218">
        <v>1</v>
      </c>
    </row>
    <row r="4219" spans="1:3" x14ac:dyDescent="0.2">
      <c r="A4219" t="s">
        <v>6149</v>
      </c>
      <c r="B4219" s="1">
        <v>44400</v>
      </c>
      <c r="C4219">
        <v>1</v>
      </c>
    </row>
    <row r="4220" spans="1:3" x14ac:dyDescent="0.2">
      <c r="A4220" t="s">
        <v>6149</v>
      </c>
      <c r="B4220" s="1">
        <v>44401</v>
      </c>
      <c r="C4220">
        <v>1</v>
      </c>
    </row>
    <row r="4221" spans="1:3" x14ac:dyDescent="0.2">
      <c r="A4221" t="s">
        <v>6149</v>
      </c>
      <c r="B4221" s="1">
        <v>44402</v>
      </c>
      <c r="C4221">
        <v>1</v>
      </c>
    </row>
    <row r="4222" spans="1:3" x14ac:dyDescent="0.2">
      <c r="A4222" t="s">
        <v>6149</v>
      </c>
      <c r="B4222" s="1">
        <v>44403</v>
      </c>
      <c r="C4222">
        <v>1</v>
      </c>
    </row>
    <row r="4223" spans="1:3" x14ac:dyDescent="0.2">
      <c r="A4223" t="s">
        <v>6149</v>
      </c>
      <c r="B4223" s="1">
        <v>44404</v>
      </c>
      <c r="C4223">
        <v>1</v>
      </c>
    </row>
    <row r="4224" spans="1:3" x14ac:dyDescent="0.2">
      <c r="A4224" t="s">
        <v>6149</v>
      </c>
      <c r="B4224" s="1">
        <v>44405</v>
      </c>
      <c r="C4224">
        <v>1</v>
      </c>
    </row>
    <row r="4225" spans="1:3" x14ac:dyDescent="0.2">
      <c r="A4225" t="s">
        <v>6149</v>
      </c>
      <c r="B4225" s="1">
        <v>44406</v>
      </c>
      <c r="C4225">
        <v>1</v>
      </c>
    </row>
    <row r="4226" spans="1:3" x14ac:dyDescent="0.2">
      <c r="A4226" t="s">
        <v>6149</v>
      </c>
      <c r="B4226" s="1">
        <v>44407</v>
      </c>
      <c r="C4226">
        <v>1</v>
      </c>
    </row>
    <row r="4227" spans="1:3" x14ac:dyDescent="0.2">
      <c r="A4227" t="s">
        <v>6149</v>
      </c>
      <c r="B4227" s="1">
        <v>44408</v>
      </c>
      <c r="C4227">
        <v>1</v>
      </c>
    </row>
    <row r="4228" spans="1:3" x14ac:dyDescent="0.2">
      <c r="A4228" t="s">
        <v>6149</v>
      </c>
      <c r="B4228" s="1">
        <v>44409</v>
      </c>
      <c r="C4228">
        <v>1</v>
      </c>
    </row>
    <row r="4229" spans="1:3" x14ac:dyDescent="0.2">
      <c r="A4229" t="s">
        <v>6149</v>
      </c>
      <c r="B4229" s="1">
        <v>44410</v>
      </c>
      <c r="C4229">
        <v>1</v>
      </c>
    </row>
    <row r="4230" spans="1:3" x14ac:dyDescent="0.2">
      <c r="A4230" t="s">
        <v>6149</v>
      </c>
      <c r="B4230" s="1">
        <v>44411</v>
      </c>
      <c r="C4230">
        <v>1</v>
      </c>
    </row>
    <row r="4231" spans="1:3" x14ac:dyDescent="0.2">
      <c r="A4231" t="s">
        <v>6149</v>
      </c>
      <c r="B4231" s="1">
        <v>44412</v>
      </c>
      <c r="C4231">
        <v>1</v>
      </c>
    </row>
    <row r="4232" spans="1:3" x14ac:dyDescent="0.2">
      <c r="A4232" t="s">
        <v>6149</v>
      </c>
      <c r="B4232" s="1">
        <v>44413</v>
      </c>
      <c r="C4232">
        <v>1</v>
      </c>
    </row>
    <row r="4233" spans="1:3" x14ac:dyDescent="0.2">
      <c r="A4233" t="s">
        <v>6149</v>
      </c>
      <c r="B4233" s="1">
        <v>44414</v>
      </c>
      <c r="C4233">
        <v>1</v>
      </c>
    </row>
    <row r="4234" spans="1:3" x14ac:dyDescent="0.2">
      <c r="A4234" t="s">
        <v>6149</v>
      </c>
      <c r="B4234" s="1">
        <v>44415</v>
      </c>
      <c r="C4234">
        <v>1</v>
      </c>
    </row>
    <row r="4235" spans="1:3" x14ac:dyDescent="0.2">
      <c r="A4235" t="s">
        <v>6149</v>
      </c>
      <c r="B4235" s="1">
        <v>44416</v>
      </c>
      <c r="C4235">
        <v>1</v>
      </c>
    </row>
    <row r="4236" spans="1:3" x14ac:dyDescent="0.2">
      <c r="A4236" t="s">
        <v>6149</v>
      </c>
      <c r="B4236" s="1">
        <v>44417</v>
      </c>
      <c r="C4236">
        <v>1</v>
      </c>
    </row>
    <row r="4237" spans="1:3" x14ac:dyDescent="0.2">
      <c r="A4237" t="s">
        <v>6149</v>
      </c>
      <c r="B4237" s="1">
        <v>44418</v>
      </c>
      <c r="C4237">
        <v>1</v>
      </c>
    </row>
    <row r="4238" spans="1:3" x14ac:dyDescent="0.2">
      <c r="A4238" t="s">
        <v>6149</v>
      </c>
      <c r="B4238" s="1">
        <v>44419</v>
      </c>
      <c r="C4238">
        <v>1</v>
      </c>
    </row>
    <row r="4239" spans="1:3" x14ac:dyDescent="0.2">
      <c r="A4239" t="s">
        <v>6149</v>
      </c>
      <c r="B4239" s="1">
        <v>44420</v>
      </c>
      <c r="C4239">
        <v>1</v>
      </c>
    </row>
    <row r="4240" spans="1:3" x14ac:dyDescent="0.2">
      <c r="A4240" t="s">
        <v>6149</v>
      </c>
      <c r="B4240" s="1">
        <v>44421</v>
      </c>
      <c r="C4240">
        <v>1</v>
      </c>
    </row>
    <row r="4241" spans="1:3" x14ac:dyDescent="0.2">
      <c r="A4241" t="s">
        <v>6149</v>
      </c>
      <c r="B4241" s="1">
        <v>44422</v>
      </c>
      <c r="C4241">
        <v>1</v>
      </c>
    </row>
    <row r="4242" spans="1:3" x14ac:dyDescent="0.2">
      <c r="A4242" t="s">
        <v>6149</v>
      </c>
      <c r="B4242" s="1">
        <v>44423</v>
      </c>
      <c r="C4242">
        <v>1</v>
      </c>
    </row>
    <row r="4243" spans="1:3" x14ac:dyDescent="0.2">
      <c r="A4243" t="s">
        <v>6149</v>
      </c>
      <c r="B4243" s="1">
        <v>44424</v>
      </c>
      <c r="C4243">
        <v>1</v>
      </c>
    </row>
    <row r="4244" spans="1:3" x14ac:dyDescent="0.2">
      <c r="A4244" t="s">
        <v>6149</v>
      </c>
      <c r="B4244" s="1">
        <v>44425</v>
      </c>
      <c r="C4244">
        <v>1</v>
      </c>
    </row>
    <row r="4245" spans="1:3" x14ac:dyDescent="0.2">
      <c r="A4245" t="s">
        <v>6149</v>
      </c>
      <c r="B4245" s="1">
        <v>44426</v>
      </c>
      <c r="C4245">
        <v>1</v>
      </c>
    </row>
    <row r="4246" spans="1:3" x14ac:dyDescent="0.2">
      <c r="A4246" t="s">
        <v>6149</v>
      </c>
      <c r="B4246" s="1">
        <v>44427</v>
      </c>
      <c r="C4246">
        <v>1</v>
      </c>
    </row>
    <row r="4247" spans="1:3" x14ac:dyDescent="0.2">
      <c r="A4247" t="s">
        <v>6149</v>
      </c>
      <c r="B4247" s="1">
        <v>44428</v>
      </c>
      <c r="C4247">
        <v>1</v>
      </c>
    </row>
    <row r="4248" spans="1:3" x14ac:dyDescent="0.2">
      <c r="A4248" t="s">
        <v>6149</v>
      </c>
      <c r="B4248" s="1">
        <v>44429</v>
      </c>
      <c r="C4248">
        <v>1</v>
      </c>
    </row>
    <row r="4249" spans="1:3" x14ac:dyDescent="0.2">
      <c r="A4249" t="s">
        <v>6149</v>
      </c>
      <c r="B4249" s="1">
        <v>44430</v>
      </c>
      <c r="C4249">
        <v>1</v>
      </c>
    </row>
    <row r="4250" spans="1:3" x14ac:dyDescent="0.2">
      <c r="A4250" t="s">
        <v>6149</v>
      </c>
      <c r="B4250" s="1">
        <v>44431</v>
      </c>
      <c r="C4250">
        <v>1</v>
      </c>
    </row>
    <row r="4251" spans="1:3" x14ac:dyDescent="0.2">
      <c r="A4251" t="s">
        <v>6149</v>
      </c>
      <c r="B4251" s="1">
        <v>44432</v>
      </c>
      <c r="C4251">
        <v>1</v>
      </c>
    </row>
    <row r="4252" spans="1:3" x14ac:dyDescent="0.2">
      <c r="A4252" t="s">
        <v>6149</v>
      </c>
      <c r="B4252" s="1">
        <v>44433</v>
      </c>
      <c r="C4252">
        <v>1</v>
      </c>
    </row>
    <row r="4253" spans="1:3" x14ac:dyDescent="0.2">
      <c r="A4253" t="s">
        <v>6149</v>
      </c>
      <c r="B4253" s="1">
        <v>44434</v>
      </c>
      <c r="C4253">
        <v>1</v>
      </c>
    </row>
    <row r="4254" spans="1:3" x14ac:dyDescent="0.2">
      <c r="A4254" t="s">
        <v>6149</v>
      </c>
      <c r="B4254" s="1">
        <v>44435</v>
      </c>
      <c r="C4254">
        <v>1</v>
      </c>
    </row>
    <row r="4255" spans="1:3" x14ac:dyDescent="0.2">
      <c r="A4255" t="s">
        <v>6149</v>
      </c>
      <c r="B4255" s="1">
        <v>44436</v>
      </c>
      <c r="C4255">
        <v>1</v>
      </c>
    </row>
    <row r="4256" spans="1:3" x14ac:dyDescent="0.2">
      <c r="A4256" t="s">
        <v>6149</v>
      </c>
      <c r="B4256" s="1">
        <v>44437</v>
      </c>
      <c r="C4256">
        <v>1</v>
      </c>
    </row>
    <row r="4257" spans="1:3" x14ac:dyDescent="0.2">
      <c r="A4257" t="s">
        <v>6149</v>
      </c>
      <c r="B4257" s="1">
        <v>44438</v>
      </c>
      <c r="C4257">
        <v>1</v>
      </c>
    </row>
    <row r="4258" spans="1:3" x14ac:dyDescent="0.2">
      <c r="A4258" t="s">
        <v>6149</v>
      </c>
      <c r="B4258" s="1">
        <v>44439</v>
      </c>
      <c r="C4258">
        <v>1</v>
      </c>
    </row>
    <row r="4259" spans="1:3" x14ac:dyDescent="0.2">
      <c r="A4259" t="s">
        <v>6149</v>
      </c>
      <c r="B4259" s="1">
        <v>44440</v>
      </c>
      <c r="C4259">
        <v>1</v>
      </c>
    </row>
    <row r="4260" spans="1:3" x14ac:dyDescent="0.2">
      <c r="A4260" t="s">
        <v>6149</v>
      </c>
      <c r="B4260" s="1">
        <v>44441</v>
      </c>
      <c r="C4260">
        <v>1</v>
      </c>
    </row>
    <row r="4261" spans="1:3" x14ac:dyDescent="0.2">
      <c r="A4261" t="s">
        <v>6149</v>
      </c>
      <c r="B4261" s="1">
        <v>44442</v>
      </c>
      <c r="C4261">
        <v>1</v>
      </c>
    </row>
    <row r="4262" spans="1:3" x14ac:dyDescent="0.2">
      <c r="A4262" t="s">
        <v>6149</v>
      </c>
      <c r="B4262" s="1">
        <v>44443</v>
      </c>
      <c r="C4262">
        <v>1</v>
      </c>
    </row>
    <row r="4263" spans="1:3" x14ac:dyDescent="0.2">
      <c r="A4263" t="s">
        <v>6149</v>
      </c>
      <c r="B4263" s="1">
        <v>44444</v>
      </c>
      <c r="C4263">
        <v>1</v>
      </c>
    </row>
    <row r="4264" spans="1:3" x14ac:dyDescent="0.2">
      <c r="A4264" t="s">
        <v>6149</v>
      </c>
      <c r="B4264" s="1">
        <v>44445</v>
      </c>
      <c r="C4264">
        <v>1</v>
      </c>
    </row>
    <row r="4265" spans="1:3" x14ac:dyDescent="0.2">
      <c r="A4265" t="s">
        <v>6149</v>
      </c>
      <c r="B4265" s="1">
        <v>44446</v>
      </c>
      <c r="C4265">
        <v>1</v>
      </c>
    </row>
    <row r="4266" spans="1:3" x14ac:dyDescent="0.2">
      <c r="A4266" t="s">
        <v>6149</v>
      </c>
      <c r="B4266" s="1">
        <v>44447</v>
      </c>
      <c r="C4266">
        <v>1</v>
      </c>
    </row>
    <row r="4267" spans="1:3" x14ac:dyDescent="0.2">
      <c r="A4267" t="s">
        <v>6149</v>
      </c>
      <c r="B4267" s="1">
        <v>44448</v>
      </c>
      <c r="C4267">
        <v>1</v>
      </c>
    </row>
    <row r="4268" spans="1:3" x14ac:dyDescent="0.2">
      <c r="A4268" t="s">
        <v>6149</v>
      </c>
      <c r="B4268" s="1">
        <v>44449</v>
      </c>
      <c r="C4268">
        <v>1</v>
      </c>
    </row>
    <row r="4269" spans="1:3" x14ac:dyDescent="0.2">
      <c r="A4269" t="s">
        <v>6149</v>
      </c>
      <c r="B4269" s="1">
        <v>44450</v>
      </c>
      <c r="C4269">
        <v>1</v>
      </c>
    </row>
    <row r="4270" spans="1:3" x14ac:dyDescent="0.2">
      <c r="A4270" t="s">
        <v>6149</v>
      </c>
      <c r="B4270" s="1">
        <v>44451</v>
      </c>
      <c r="C4270">
        <v>1</v>
      </c>
    </row>
    <row r="4271" spans="1:3" x14ac:dyDescent="0.2">
      <c r="A4271" t="s">
        <v>6149</v>
      </c>
      <c r="B4271" s="1">
        <v>44452</v>
      </c>
      <c r="C4271">
        <v>1</v>
      </c>
    </row>
    <row r="4272" spans="1:3" x14ac:dyDescent="0.2">
      <c r="A4272" t="s">
        <v>6149</v>
      </c>
      <c r="B4272" s="1">
        <v>44453</v>
      </c>
      <c r="C4272">
        <v>1</v>
      </c>
    </row>
    <row r="4273" spans="1:3" x14ac:dyDescent="0.2">
      <c r="A4273" t="s">
        <v>6149</v>
      </c>
      <c r="B4273" s="1">
        <v>44454</v>
      </c>
      <c r="C4273">
        <v>1</v>
      </c>
    </row>
    <row r="4274" spans="1:3" x14ac:dyDescent="0.2">
      <c r="A4274" t="s">
        <v>6149</v>
      </c>
      <c r="B4274" s="1">
        <v>44455</v>
      </c>
      <c r="C4274">
        <v>1</v>
      </c>
    </row>
    <row r="4275" spans="1:3" x14ac:dyDescent="0.2">
      <c r="A4275" t="s">
        <v>6149</v>
      </c>
      <c r="B4275" s="1">
        <v>44456</v>
      </c>
      <c r="C4275">
        <v>1</v>
      </c>
    </row>
    <row r="4276" spans="1:3" x14ac:dyDescent="0.2">
      <c r="A4276" t="s">
        <v>6149</v>
      </c>
      <c r="B4276" s="1">
        <v>44457</v>
      </c>
      <c r="C4276">
        <v>1</v>
      </c>
    </row>
    <row r="4277" spans="1:3" x14ac:dyDescent="0.2">
      <c r="A4277" t="s">
        <v>6149</v>
      </c>
      <c r="B4277" s="1">
        <v>44458</v>
      </c>
      <c r="C4277">
        <v>1</v>
      </c>
    </row>
    <row r="4278" spans="1:3" x14ac:dyDescent="0.2">
      <c r="A4278" t="s">
        <v>6149</v>
      </c>
      <c r="B4278" s="1">
        <v>44459</v>
      </c>
      <c r="C4278">
        <v>1</v>
      </c>
    </row>
    <row r="4279" spans="1:3" x14ac:dyDescent="0.2">
      <c r="A4279" t="s">
        <v>6149</v>
      </c>
      <c r="B4279" s="1">
        <v>44460</v>
      </c>
      <c r="C4279">
        <v>1</v>
      </c>
    </row>
    <row r="4280" spans="1:3" x14ac:dyDescent="0.2">
      <c r="A4280" t="s">
        <v>6149</v>
      </c>
      <c r="B4280" s="1">
        <v>44461</v>
      </c>
      <c r="C4280">
        <v>1</v>
      </c>
    </row>
    <row r="4281" spans="1:3" x14ac:dyDescent="0.2">
      <c r="A4281" t="s">
        <v>6149</v>
      </c>
      <c r="B4281" s="1">
        <v>44462</v>
      </c>
      <c r="C4281">
        <v>1</v>
      </c>
    </row>
    <row r="4282" spans="1:3" x14ac:dyDescent="0.2">
      <c r="A4282" t="s">
        <v>6149</v>
      </c>
      <c r="B4282" s="1">
        <v>44463</v>
      </c>
      <c r="C4282">
        <v>1</v>
      </c>
    </row>
    <row r="4283" spans="1:3" x14ac:dyDescent="0.2">
      <c r="A4283" t="s">
        <v>6149</v>
      </c>
      <c r="B4283" s="1">
        <v>44464</v>
      </c>
      <c r="C4283">
        <v>1</v>
      </c>
    </row>
    <row r="4284" spans="1:3" x14ac:dyDescent="0.2">
      <c r="A4284" t="s">
        <v>6149</v>
      </c>
      <c r="B4284" s="1">
        <v>44465</v>
      </c>
      <c r="C4284">
        <v>1</v>
      </c>
    </row>
    <row r="4285" spans="1:3" x14ac:dyDescent="0.2">
      <c r="A4285" t="s">
        <v>6149</v>
      </c>
      <c r="B4285" s="1">
        <v>44466</v>
      </c>
      <c r="C4285">
        <v>1</v>
      </c>
    </row>
    <row r="4286" spans="1:3" x14ac:dyDescent="0.2">
      <c r="A4286" t="s">
        <v>6149</v>
      </c>
      <c r="B4286" s="1">
        <v>44467</v>
      </c>
      <c r="C4286">
        <v>1</v>
      </c>
    </row>
    <row r="4287" spans="1:3" x14ac:dyDescent="0.2">
      <c r="A4287" t="s">
        <v>6149</v>
      </c>
      <c r="B4287" s="1">
        <v>44468</v>
      </c>
      <c r="C4287">
        <v>1</v>
      </c>
    </row>
    <row r="4288" spans="1:3" x14ac:dyDescent="0.2">
      <c r="A4288" t="s">
        <v>6149</v>
      </c>
      <c r="B4288" s="1">
        <v>44469</v>
      </c>
      <c r="C4288">
        <v>1</v>
      </c>
    </row>
    <row r="4289" spans="1:3" x14ac:dyDescent="0.2">
      <c r="A4289" t="s">
        <v>6149</v>
      </c>
      <c r="B4289" s="1">
        <v>44470</v>
      </c>
      <c r="C4289">
        <v>1</v>
      </c>
    </row>
    <row r="4290" spans="1:3" x14ac:dyDescent="0.2">
      <c r="A4290" t="s">
        <v>6149</v>
      </c>
      <c r="B4290" s="1">
        <v>44471</v>
      </c>
      <c r="C4290">
        <v>1</v>
      </c>
    </row>
    <row r="4291" spans="1:3" x14ac:dyDescent="0.2">
      <c r="A4291" t="s">
        <v>6149</v>
      </c>
      <c r="B4291" s="1">
        <v>44472</v>
      </c>
      <c r="C4291">
        <v>1</v>
      </c>
    </row>
    <row r="4292" spans="1:3" x14ac:dyDescent="0.2">
      <c r="A4292" t="s">
        <v>6149</v>
      </c>
      <c r="B4292" s="1">
        <v>44473</v>
      </c>
      <c r="C4292">
        <v>1</v>
      </c>
    </row>
    <row r="4293" spans="1:3" x14ac:dyDescent="0.2">
      <c r="A4293" t="s">
        <v>6149</v>
      </c>
      <c r="B4293" s="1">
        <v>44474</v>
      </c>
      <c r="C4293">
        <v>1</v>
      </c>
    </row>
    <row r="4294" spans="1:3" x14ac:dyDescent="0.2">
      <c r="A4294" t="s">
        <v>6149</v>
      </c>
      <c r="B4294" s="1">
        <v>44475</v>
      </c>
      <c r="C4294">
        <v>1</v>
      </c>
    </row>
    <row r="4295" spans="1:3" x14ac:dyDescent="0.2">
      <c r="A4295" t="s">
        <v>6149</v>
      </c>
      <c r="B4295" s="1">
        <v>44476</v>
      </c>
      <c r="C4295">
        <v>1</v>
      </c>
    </row>
    <row r="4296" spans="1:3" x14ac:dyDescent="0.2">
      <c r="A4296" t="s">
        <v>6149</v>
      </c>
      <c r="B4296" s="1">
        <v>44477</v>
      </c>
      <c r="C4296">
        <v>1</v>
      </c>
    </row>
    <row r="4297" spans="1:3" x14ac:dyDescent="0.2">
      <c r="A4297" t="s">
        <v>6149</v>
      </c>
      <c r="B4297" s="1">
        <v>44478</v>
      </c>
      <c r="C4297">
        <v>1</v>
      </c>
    </row>
    <row r="4298" spans="1:3" x14ac:dyDescent="0.2">
      <c r="A4298" t="s">
        <v>6149</v>
      </c>
      <c r="B4298" s="1">
        <v>44479</v>
      </c>
      <c r="C4298">
        <v>1</v>
      </c>
    </row>
    <row r="4299" spans="1:3" x14ac:dyDescent="0.2">
      <c r="A4299" t="s">
        <v>6149</v>
      </c>
      <c r="B4299" s="1">
        <v>44480</v>
      </c>
      <c r="C4299">
        <v>1</v>
      </c>
    </row>
    <row r="4300" spans="1:3" x14ac:dyDescent="0.2">
      <c r="A4300" t="s">
        <v>6149</v>
      </c>
      <c r="B4300" s="1">
        <v>44481</v>
      </c>
      <c r="C4300">
        <v>1</v>
      </c>
    </row>
    <row r="4301" spans="1:3" x14ac:dyDescent="0.2">
      <c r="A4301" t="s">
        <v>6149</v>
      </c>
      <c r="B4301" s="1">
        <v>44482</v>
      </c>
      <c r="C4301">
        <v>1</v>
      </c>
    </row>
    <row r="4302" spans="1:3" x14ac:dyDescent="0.2">
      <c r="A4302" t="s">
        <v>6149</v>
      </c>
      <c r="B4302" s="1">
        <v>44483</v>
      </c>
      <c r="C4302">
        <v>1</v>
      </c>
    </row>
    <row r="4303" spans="1:3" x14ac:dyDescent="0.2">
      <c r="A4303" t="s">
        <v>6149</v>
      </c>
      <c r="B4303" s="1">
        <v>44484</v>
      </c>
      <c r="C4303">
        <v>1</v>
      </c>
    </row>
    <row r="4304" spans="1:3" x14ac:dyDescent="0.2">
      <c r="A4304" t="s">
        <v>6149</v>
      </c>
      <c r="B4304" s="1">
        <v>44485</v>
      </c>
      <c r="C4304">
        <v>1</v>
      </c>
    </row>
    <row r="4305" spans="1:3" x14ac:dyDescent="0.2">
      <c r="A4305" t="s">
        <v>6149</v>
      </c>
      <c r="B4305" s="1">
        <v>44486</v>
      </c>
      <c r="C4305">
        <v>1</v>
      </c>
    </row>
    <row r="4306" spans="1:3" x14ac:dyDescent="0.2">
      <c r="A4306" t="s">
        <v>6149</v>
      </c>
      <c r="B4306" s="1">
        <v>44487</v>
      </c>
      <c r="C4306">
        <v>1</v>
      </c>
    </row>
    <row r="4307" spans="1:3" x14ac:dyDescent="0.2">
      <c r="A4307" t="s">
        <v>6149</v>
      </c>
      <c r="B4307" s="1">
        <v>44488</v>
      </c>
      <c r="C4307">
        <v>1</v>
      </c>
    </row>
    <row r="4308" spans="1:3" x14ac:dyDescent="0.2">
      <c r="A4308" t="s">
        <v>6149</v>
      </c>
      <c r="B4308" s="1">
        <v>44489</v>
      </c>
      <c r="C4308">
        <v>1</v>
      </c>
    </row>
    <row r="4309" spans="1:3" x14ac:dyDescent="0.2">
      <c r="A4309" t="s">
        <v>6149</v>
      </c>
      <c r="B4309" s="1">
        <v>44490</v>
      </c>
      <c r="C4309">
        <v>1</v>
      </c>
    </row>
    <row r="4310" spans="1:3" x14ac:dyDescent="0.2">
      <c r="A4310" t="s">
        <v>6149</v>
      </c>
      <c r="B4310" s="1">
        <v>44491</v>
      </c>
      <c r="C4310">
        <v>1</v>
      </c>
    </row>
    <row r="4311" spans="1:3" x14ac:dyDescent="0.2">
      <c r="A4311" t="s">
        <v>6149</v>
      </c>
      <c r="B4311" s="1">
        <v>44492</v>
      </c>
      <c r="C4311">
        <v>1</v>
      </c>
    </row>
    <row r="4312" spans="1:3" x14ac:dyDescent="0.2">
      <c r="A4312" t="s">
        <v>6149</v>
      </c>
      <c r="B4312" s="1">
        <v>44493</v>
      </c>
      <c r="C4312">
        <v>1</v>
      </c>
    </row>
    <row r="4313" spans="1:3" x14ac:dyDescent="0.2">
      <c r="A4313" t="s">
        <v>6149</v>
      </c>
      <c r="B4313" s="1">
        <v>44494</v>
      </c>
      <c r="C4313">
        <v>1</v>
      </c>
    </row>
    <row r="4314" spans="1:3" x14ac:dyDescent="0.2">
      <c r="A4314" t="s">
        <v>6149</v>
      </c>
      <c r="B4314" s="1">
        <v>44495</v>
      </c>
      <c r="C4314">
        <v>1</v>
      </c>
    </row>
    <row r="4315" spans="1:3" x14ac:dyDescent="0.2">
      <c r="A4315" t="s">
        <v>6149</v>
      </c>
      <c r="B4315" s="1">
        <v>44496</v>
      </c>
      <c r="C4315">
        <v>1</v>
      </c>
    </row>
    <row r="4316" spans="1:3" x14ac:dyDescent="0.2">
      <c r="A4316" t="s">
        <v>6149</v>
      </c>
      <c r="B4316" s="1">
        <v>44497</v>
      </c>
      <c r="C4316">
        <v>1</v>
      </c>
    </row>
    <row r="4317" spans="1:3" x14ac:dyDescent="0.2">
      <c r="A4317" t="s">
        <v>6149</v>
      </c>
      <c r="B4317" s="1">
        <v>44498</v>
      </c>
      <c r="C4317">
        <v>1</v>
      </c>
    </row>
    <row r="4318" spans="1:3" x14ac:dyDescent="0.2">
      <c r="A4318" t="s">
        <v>6149</v>
      </c>
      <c r="B4318" s="1">
        <v>44499</v>
      </c>
      <c r="C4318">
        <v>1</v>
      </c>
    </row>
    <row r="4319" spans="1:3" x14ac:dyDescent="0.2">
      <c r="A4319" t="s">
        <v>6149</v>
      </c>
      <c r="B4319" s="1">
        <v>44500</v>
      </c>
      <c r="C4319">
        <v>1</v>
      </c>
    </row>
    <row r="4320" spans="1:3" x14ac:dyDescent="0.2">
      <c r="A4320" t="s">
        <v>6149</v>
      </c>
      <c r="B4320" s="1">
        <v>44501</v>
      </c>
      <c r="C4320">
        <v>1</v>
      </c>
    </row>
    <row r="4321" spans="1:3" x14ac:dyDescent="0.2">
      <c r="A4321" t="s">
        <v>6149</v>
      </c>
      <c r="B4321" s="1">
        <v>44502</v>
      </c>
      <c r="C4321">
        <v>1</v>
      </c>
    </row>
    <row r="4322" spans="1:3" x14ac:dyDescent="0.2">
      <c r="A4322" t="s">
        <v>6149</v>
      </c>
      <c r="B4322" s="1">
        <v>44503</v>
      </c>
      <c r="C4322">
        <v>1</v>
      </c>
    </row>
    <row r="4323" spans="1:3" x14ac:dyDescent="0.2">
      <c r="A4323" t="s">
        <v>6149</v>
      </c>
      <c r="B4323" s="1">
        <v>44504</v>
      </c>
      <c r="C4323">
        <v>1</v>
      </c>
    </row>
    <row r="4324" spans="1:3" x14ac:dyDescent="0.2">
      <c r="A4324" t="s">
        <v>6149</v>
      </c>
      <c r="B4324" s="1">
        <v>44505</v>
      </c>
      <c r="C4324">
        <v>1</v>
      </c>
    </row>
    <row r="4325" spans="1:3" x14ac:dyDescent="0.2">
      <c r="A4325" t="s">
        <v>6149</v>
      </c>
      <c r="B4325" s="1">
        <v>44888</v>
      </c>
      <c r="C4325">
        <v>1</v>
      </c>
    </row>
    <row r="4326" spans="1:3" x14ac:dyDescent="0.2">
      <c r="A4326" t="s">
        <v>6149</v>
      </c>
      <c r="B4326" s="1">
        <v>44889</v>
      </c>
      <c r="C4326">
        <v>1</v>
      </c>
    </row>
    <row r="4327" spans="1:3" x14ac:dyDescent="0.2">
      <c r="A4327" t="s">
        <v>6149</v>
      </c>
      <c r="B4327" s="1">
        <v>44890</v>
      </c>
      <c r="C4327">
        <v>1</v>
      </c>
    </row>
    <row r="4328" spans="1:3" x14ac:dyDescent="0.2">
      <c r="A4328" t="s">
        <v>6149</v>
      </c>
      <c r="B4328" s="1">
        <v>44891</v>
      </c>
      <c r="C4328">
        <v>1</v>
      </c>
    </row>
    <row r="4329" spans="1:3" x14ac:dyDescent="0.2">
      <c r="A4329" t="s">
        <v>6149</v>
      </c>
      <c r="B4329" s="1">
        <v>44892</v>
      </c>
      <c r="C4329">
        <v>1</v>
      </c>
    </row>
    <row r="4330" spans="1:3" x14ac:dyDescent="0.2">
      <c r="A4330" t="s">
        <v>6149</v>
      </c>
      <c r="B4330" s="1">
        <v>44893</v>
      </c>
      <c r="C4330">
        <v>1</v>
      </c>
    </row>
    <row r="4331" spans="1:3" x14ac:dyDescent="0.2">
      <c r="A4331" t="s">
        <v>6149</v>
      </c>
      <c r="B4331" s="1">
        <v>44894</v>
      </c>
      <c r="C4331">
        <v>1</v>
      </c>
    </row>
    <row r="4332" spans="1:3" x14ac:dyDescent="0.2">
      <c r="A4332" t="s">
        <v>6149</v>
      </c>
      <c r="B4332" s="1">
        <v>44895</v>
      </c>
      <c r="C4332">
        <v>1</v>
      </c>
    </row>
    <row r="4333" spans="1:3" x14ac:dyDescent="0.2">
      <c r="A4333" t="s">
        <v>6149</v>
      </c>
      <c r="B4333" s="1">
        <v>44896</v>
      </c>
      <c r="C4333">
        <v>1</v>
      </c>
    </row>
    <row r="4334" spans="1:3" x14ac:dyDescent="0.2">
      <c r="A4334" t="s">
        <v>6149</v>
      </c>
      <c r="B4334" s="1">
        <v>44897</v>
      </c>
      <c r="C4334">
        <v>1</v>
      </c>
    </row>
    <row r="4335" spans="1:3" x14ac:dyDescent="0.2">
      <c r="A4335" t="s">
        <v>6149</v>
      </c>
      <c r="B4335" s="1">
        <v>44898</v>
      </c>
      <c r="C4335">
        <v>1</v>
      </c>
    </row>
    <row r="4336" spans="1:3" x14ac:dyDescent="0.2">
      <c r="A4336" t="s">
        <v>6149</v>
      </c>
      <c r="B4336" s="1">
        <v>44899</v>
      </c>
      <c r="C4336">
        <v>1</v>
      </c>
    </row>
    <row r="4337" spans="1:3" x14ac:dyDescent="0.2">
      <c r="A4337" t="s">
        <v>6149</v>
      </c>
      <c r="B4337" s="1">
        <v>44900</v>
      </c>
      <c r="C4337">
        <v>1</v>
      </c>
    </row>
    <row r="4338" spans="1:3" x14ac:dyDescent="0.2">
      <c r="A4338" t="s">
        <v>6149</v>
      </c>
      <c r="B4338" s="1">
        <v>44901</v>
      </c>
      <c r="C4338">
        <v>1</v>
      </c>
    </row>
    <row r="4339" spans="1:3" x14ac:dyDescent="0.2">
      <c r="A4339" t="s">
        <v>6149</v>
      </c>
      <c r="B4339" s="1">
        <v>44902</v>
      </c>
      <c r="C4339">
        <v>1</v>
      </c>
    </row>
    <row r="4340" spans="1:3" x14ac:dyDescent="0.2">
      <c r="A4340" t="s">
        <v>6149</v>
      </c>
      <c r="B4340" s="1">
        <v>44903</v>
      </c>
      <c r="C4340">
        <v>1</v>
      </c>
    </row>
    <row r="4341" spans="1:3" x14ac:dyDescent="0.2">
      <c r="A4341" t="s">
        <v>6149</v>
      </c>
      <c r="B4341" s="1">
        <v>44904</v>
      </c>
      <c r="C4341">
        <v>1</v>
      </c>
    </row>
    <row r="4342" spans="1:3" x14ac:dyDescent="0.2">
      <c r="A4342" t="s">
        <v>6149</v>
      </c>
      <c r="B4342" s="1">
        <v>44905</v>
      </c>
      <c r="C4342">
        <v>1</v>
      </c>
    </row>
    <row r="4343" spans="1:3" x14ac:dyDescent="0.2">
      <c r="A4343" t="s">
        <v>6149</v>
      </c>
      <c r="B4343" s="1">
        <v>44906</v>
      </c>
      <c r="C4343">
        <v>1</v>
      </c>
    </row>
    <row r="4344" spans="1:3" x14ac:dyDescent="0.2">
      <c r="A4344" t="s">
        <v>6149</v>
      </c>
      <c r="B4344" s="1">
        <v>44907</v>
      </c>
      <c r="C4344">
        <v>1</v>
      </c>
    </row>
    <row r="4345" spans="1:3" x14ac:dyDescent="0.2">
      <c r="A4345" t="s">
        <v>6149</v>
      </c>
      <c r="B4345" s="1">
        <v>44908</v>
      </c>
      <c r="C4345">
        <v>1</v>
      </c>
    </row>
    <row r="4346" spans="1:3" x14ac:dyDescent="0.2">
      <c r="A4346" t="s">
        <v>6149</v>
      </c>
      <c r="B4346" s="1">
        <v>44909</v>
      </c>
      <c r="C4346">
        <v>1</v>
      </c>
    </row>
    <row r="4347" spans="1:3" x14ac:dyDescent="0.2">
      <c r="A4347" t="s">
        <v>6149</v>
      </c>
      <c r="B4347" s="1">
        <v>44910</v>
      </c>
      <c r="C4347">
        <v>1</v>
      </c>
    </row>
    <row r="4348" spans="1:3" x14ac:dyDescent="0.2">
      <c r="A4348" t="s">
        <v>6149</v>
      </c>
      <c r="B4348" s="1">
        <v>44911</v>
      </c>
      <c r="C4348">
        <v>1</v>
      </c>
    </row>
    <row r="4349" spans="1:3" x14ac:dyDescent="0.2">
      <c r="A4349" t="s">
        <v>6149</v>
      </c>
      <c r="B4349" s="1">
        <v>44912</v>
      </c>
      <c r="C4349">
        <v>1</v>
      </c>
    </row>
    <row r="4350" spans="1:3" x14ac:dyDescent="0.2">
      <c r="A4350" t="s">
        <v>6149</v>
      </c>
      <c r="B4350" s="1">
        <v>44913</v>
      </c>
      <c r="C4350">
        <v>1</v>
      </c>
    </row>
    <row r="4351" spans="1:3" x14ac:dyDescent="0.2">
      <c r="A4351" t="s">
        <v>6149</v>
      </c>
      <c r="B4351" s="1">
        <v>44914</v>
      </c>
      <c r="C4351">
        <v>1</v>
      </c>
    </row>
    <row r="4352" spans="1:3" x14ac:dyDescent="0.2">
      <c r="A4352" t="s">
        <v>6149</v>
      </c>
      <c r="B4352" s="1">
        <v>44915</v>
      </c>
      <c r="C4352">
        <v>1</v>
      </c>
    </row>
    <row r="4353" spans="1:3" x14ac:dyDescent="0.2">
      <c r="A4353" t="s">
        <v>6149</v>
      </c>
      <c r="B4353" s="1">
        <v>44916</v>
      </c>
      <c r="C4353">
        <v>1</v>
      </c>
    </row>
    <row r="4354" spans="1:3" x14ac:dyDescent="0.2">
      <c r="A4354" t="s">
        <v>6149</v>
      </c>
      <c r="B4354" s="1">
        <v>44917</v>
      </c>
      <c r="C4354">
        <v>1</v>
      </c>
    </row>
    <row r="4355" spans="1:3" x14ac:dyDescent="0.2">
      <c r="A4355" t="s">
        <v>6149</v>
      </c>
      <c r="B4355" s="1">
        <v>44918</v>
      </c>
      <c r="C4355">
        <v>1</v>
      </c>
    </row>
    <row r="4356" spans="1:3" x14ac:dyDescent="0.2">
      <c r="A4356" t="s">
        <v>6149</v>
      </c>
      <c r="B4356" s="1">
        <v>44919</v>
      </c>
      <c r="C4356">
        <v>1</v>
      </c>
    </row>
    <row r="4357" spans="1:3" x14ac:dyDescent="0.2">
      <c r="A4357" t="s">
        <v>6149</v>
      </c>
      <c r="B4357" s="1">
        <v>44920</v>
      </c>
      <c r="C4357">
        <v>1</v>
      </c>
    </row>
    <row r="4358" spans="1:3" x14ac:dyDescent="0.2">
      <c r="A4358" t="s">
        <v>6149</v>
      </c>
      <c r="B4358" s="1">
        <v>44921</v>
      </c>
      <c r="C4358">
        <v>1</v>
      </c>
    </row>
    <row r="4359" spans="1:3" x14ac:dyDescent="0.2">
      <c r="A4359" t="s">
        <v>6149</v>
      </c>
      <c r="B4359" s="1">
        <v>44922</v>
      </c>
      <c r="C4359">
        <v>1</v>
      </c>
    </row>
    <row r="4360" spans="1:3" x14ac:dyDescent="0.2">
      <c r="A4360" t="s">
        <v>6149</v>
      </c>
      <c r="B4360" s="1">
        <v>44923</v>
      </c>
      <c r="C4360">
        <v>1</v>
      </c>
    </row>
    <row r="4361" spans="1:3" x14ac:dyDescent="0.2">
      <c r="A4361" t="s">
        <v>6149</v>
      </c>
      <c r="B4361" s="1">
        <v>44924</v>
      </c>
      <c r="C4361">
        <v>1</v>
      </c>
    </row>
    <row r="4362" spans="1:3" x14ac:dyDescent="0.2">
      <c r="A4362" t="s">
        <v>6149</v>
      </c>
      <c r="B4362" s="1">
        <v>44925</v>
      </c>
      <c r="C4362">
        <v>1</v>
      </c>
    </row>
    <row r="4363" spans="1:3" x14ac:dyDescent="0.2">
      <c r="A4363" t="s">
        <v>6149</v>
      </c>
      <c r="B4363" s="1">
        <v>44926</v>
      </c>
      <c r="C4363">
        <v>1</v>
      </c>
    </row>
    <row r="4364" spans="1:3" x14ac:dyDescent="0.2">
      <c r="A4364" t="s">
        <v>6149</v>
      </c>
      <c r="B4364" s="1">
        <v>44927</v>
      </c>
      <c r="C4364">
        <v>1</v>
      </c>
    </row>
    <row r="4365" spans="1:3" x14ac:dyDescent="0.2">
      <c r="A4365" t="s">
        <v>6149</v>
      </c>
      <c r="B4365" s="1">
        <v>44928</v>
      </c>
      <c r="C4365">
        <v>1</v>
      </c>
    </row>
    <row r="4366" spans="1:3" x14ac:dyDescent="0.2">
      <c r="A4366" t="s">
        <v>6149</v>
      </c>
      <c r="B4366" s="1">
        <v>44929</v>
      </c>
      <c r="C4366">
        <v>1</v>
      </c>
    </row>
    <row r="4367" spans="1:3" x14ac:dyDescent="0.2">
      <c r="A4367" t="s">
        <v>6149</v>
      </c>
      <c r="B4367" s="1">
        <v>44930</v>
      </c>
      <c r="C4367">
        <v>1</v>
      </c>
    </row>
    <row r="4368" spans="1:3" x14ac:dyDescent="0.2">
      <c r="A4368" t="s">
        <v>6149</v>
      </c>
      <c r="B4368" s="1">
        <v>44931</v>
      </c>
      <c r="C4368">
        <v>1</v>
      </c>
    </row>
    <row r="4369" spans="1:3" x14ac:dyDescent="0.2">
      <c r="A4369" t="s">
        <v>6149</v>
      </c>
      <c r="B4369" s="1">
        <v>44932</v>
      </c>
      <c r="C4369">
        <v>1</v>
      </c>
    </row>
    <row r="4370" spans="1:3" x14ac:dyDescent="0.2">
      <c r="A4370" t="s">
        <v>6149</v>
      </c>
      <c r="B4370" s="1">
        <v>44933</v>
      </c>
      <c r="C4370">
        <v>1</v>
      </c>
    </row>
    <row r="4371" spans="1:3" x14ac:dyDescent="0.2">
      <c r="A4371" t="s">
        <v>6149</v>
      </c>
      <c r="B4371" s="1">
        <v>44934</v>
      </c>
      <c r="C4371">
        <v>1</v>
      </c>
    </row>
    <row r="4372" spans="1:3" x14ac:dyDescent="0.2">
      <c r="A4372" t="s">
        <v>6149</v>
      </c>
      <c r="B4372" s="1">
        <v>44935</v>
      </c>
      <c r="C4372">
        <v>1</v>
      </c>
    </row>
    <row r="4373" spans="1:3" x14ac:dyDescent="0.2">
      <c r="A4373" t="s">
        <v>6149</v>
      </c>
      <c r="B4373" s="1">
        <v>44936</v>
      </c>
      <c r="C4373">
        <v>1</v>
      </c>
    </row>
    <row r="4374" spans="1:3" x14ac:dyDescent="0.2">
      <c r="A4374" t="s">
        <v>6149</v>
      </c>
      <c r="B4374" s="1">
        <v>44937</v>
      </c>
      <c r="C4374">
        <v>1</v>
      </c>
    </row>
    <row r="4375" spans="1:3" x14ac:dyDescent="0.2">
      <c r="A4375" t="s">
        <v>6149</v>
      </c>
      <c r="B4375" s="1">
        <v>44938</v>
      </c>
      <c r="C4375">
        <v>1</v>
      </c>
    </row>
    <row r="4376" spans="1:3" x14ac:dyDescent="0.2">
      <c r="A4376" t="s">
        <v>6149</v>
      </c>
      <c r="B4376" s="1">
        <v>44939</v>
      </c>
      <c r="C4376">
        <v>1</v>
      </c>
    </row>
    <row r="4377" spans="1:3" x14ac:dyDescent="0.2">
      <c r="A4377" t="s">
        <v>6149</v>
      </c>
      <c r="B4377" s="1">
        <v>44940</v>
      </c>
      <c r="C4377">
        <v>1</v>
      </c>
    </row>
    <row r="4378" spans="1:3" x14ac:dyDescent="0.2">
      <c r="A4378" t="s">
        <v>6149</v>
      </c>
      <c r="B4378" s="1">
        <v>44941</v>
      </c>
      <c r="C4378">
        <v>1</v>
      </c>
    </row>
    <row r="4379" spans="1:3" x14ac:dyDescent="0.2">
      <c r="A4379" t="s">
        <v>6149</v>
      </c>
      <c r="B4379" s="1">
        <v>44942</v>
      </c>
      <c r="C4379">
        <v>1</v>
      </c>
    </row>
    <row r="4380" spans="1:3" x14ac:dyDescent="0.2">
      <c r="A4380" t="s">
        <v>6149</v>
      </c>
      <c r="B4380" s="1">
        <v>44943</v>
      </c>
      <c r="C4380">
        <v>1</v>
      </c>
    </row>
    <row r="4381" spans="1:3" x14ac:dyDescent="0.2">
      <c r="A4381" t="s">
        <v>6149</v>
      </c>
      <c r="B4381" s="1">
        <v>44944</v>
      </c>
      <c r="C4381">
        <v>1</v>
      </c>
    </row>
    <row r="4382" spans="1:3" x14ac:dyDescent="0.2">
      <c r="A4382" t="s">
        <v>6149</v>
      </c>
      <c r="B4382" s="1">
        <v>44945</v>
      </c>
      <c r="C4382">
        <v>1</v>
      </c>
    </row>
    <row r="4383" spans="1:3" x14ac:dyDescent="0.2">
      <c r="A4383" t="s">
        <v>6149</v>
      </c>
      <c r="B4383" s="1">
        <v>44946</v>
      </c>
      <c r="C4383">
        <v>1</v>
      </c>
    </row>
    <row r="4384" spans="1:3" x14ac:dyDescent="0.2">
      <c r="A4384" t="s">
        <v>6149</v>
      </c>
      <c r="B4384" s="1">
        <v>44947</v>
      </c>
      <c r="C4384">
        <v>1</v>
      </c>
    </row>
    <row r="4385" spans="1:3" x14ac:dyDescent="0.2">
      <c r="A4385" t="s">
        <v>6149</v>
      </c>
      <c r="B4385" s="1">
        <v>44948</v>
      </c>
      <c r="C4385">
        <v>1</v>
      </c>
    </row>
    <row r="4386" spans="1:3" x14ac:dyDescent="0.2">
      <c r="A4386" t="s">
        <v>6149</v>
      </c>
      <c r="B4386" s="1">
        <v>44949</v>
      </c>
      <c r="C4386">
        <v>1</v>
      </c>
    </row>
    <row r="4387" spans="1:3" x14ac:dyDescent="0.2">
      <c r="A4387" t="s">
        <v>6149</v>
      </c>
      <c r="B4387" s="1">
        <v>44950</v>
      </c>
      <c r="C4387">
        <v>1</v>
      </c>
    </row>
    <row r="4388" spans="1:3" x14ac:dyDescent="0.2">
      <c r="A4388" t="s">
        <v>6149</v>
      </c>
      <c r="B4388" s="1">
        <v>44951</v>
      </c>
      <c r="C4388">
        <v>1</v>
      </c>
    </row>
    <row r="4389" spans="1:3" x14ac:dyDescent="0.2">
      <c r="A4389" t="s">
        <v>6149</v>
      </c>
      <c r="B4389" s="1">
        <v>44952</v>
      </c>
      <c r="C4389">
        <v>1</v>
      </c>
    </row>
    <row r="4390" spans="1:3" x14ac:dyDescent="0.2">
      <c r="A4390" t="s">
        <v>6149</v>
      </c>
      <c r="B4390" s="1">
        <v>44953</v>
      </c>
      <c r="C4390">
        <v>1</v>
      </c>
    </row>
    <row r="4391" spans="1:3" x14ac:dyDescent="0.2">
      <c r="A4391" t="s">
        <v>6149</v>
      </c>
      <c r="B4391" s="1">
        <v>44954</v>
      </c>
      <c r="C4391">
        <v>1</v>
      </c>
    </row>
    <row r="4392" spans="1:3" x14ac:dyDescent="0.2">
      <c r="A4392" t="s">
        <v>6149</v>
      </c>
      <c r="B4392" s="1">
        <v>44955</v>
      </c>
      <c r="C4392">
        <v>1</v>
      </c>
    </row>
    <row r="4393" spans="1:3" x14ac:dyDescent="0.2">
      <c r="A4393" t="s">
        <v>6149</v>
      </c>
      <c r="B4393" s="1">
        <v>44956</v>
      </c>
      <c r="C4393">
        <v>1</v>
      </c>
    </row>
    <row r="4394" spans="1:3" x14ac:dyDescent="0.2">
      <c r="A4394" t="s">
        <v>6149</v>
      </c>
      <c r="B4394" s="1">
        <v>44957</v>
      </c>
      <c r="C4394">
        <v>1</v>
      </c>
    </row>
    <row r="4395" spans="1:3" x14ac:dyDescent="0.2">
      <c r="A4395" t="s">
        <v>6149</v>
      </c>
      <c r="B4395" s="1">
        <v>44958</v>
      </c>
      <c r="C4395">
        <v>1</v>
      </c>
    </row>
    <row r="4396" spans="1:3" x14ac:dyDescent="0.2">
      <c r="A4396" t="s">
        <v>6149</v>
      </c>
      <c r="B4396" s="1">
        <v>44959</v>
      </c>
      <c r="C4396">
        <v>1</v>
      </c>
    </row>
    <row r="4397" spans="1:3" x14ac:dyDescent="0.2">
      <c r="A4397" t="s">
        <v>6149</v>
      </c>
      <c r="B4397" s="1">
        <v>44960</v>
      </c>
      <c r="C4397">
        <v>1</v>
      </c>
    </row>
    <row r="4398" spans="1:3" x14ac:dyDescent="0.2">
      <c r="A4398" t="s">
        <v>6149</v>
      </c>
      <c r="B4398" s="1">
        <v>44961</v>
      </c>
      <c r="C4398">
        <v>1</v>
      </c>
    </row>
    <row r="4399" spans="1:3" x14ac:dyDescent="0.2">
      <c r="A4399" t="s">
        <v>6149</v>
      </c>
      <c r="B4399" s="1">
        <v>44962</v>
      </c>
      <c r="C4399">
        <v>1</v>
      </c>
    </row>
    <row r="4400" spans="1:3" x14ac:dyDescent="0.2">
      <c r="A4400" t="s">
        <v>6149</v>
      </c>
      <c r="B4400" s="1">
        <v>44963</v>
      </c>
      <c r="C4400">
        <v>1</v>
      </c>
    </row>
    <row r="4401" spans="1:3" x14ac:dyDescent="0.2">
      <c r="A4401" t="s">
        <v>6149</v>
      </c>
      <c r="B4401" s="1">
        <v>44964</v>
      </c>
      <c r="C4401">
        <v>1</v>
      </c>
    </row>
    <row r="4402" spans="1:3" x14ac:dyDescent="0.2">
      <c r="A4402" t="s">
        <v>6149</v>
      </c>
      <c r="B4402" s="1">
        <v>44965</v>
      </c>
      <c r="C4402">
        <v>1</v>
      </c>
    </row>
    <row r="4403" spans="1:3" x14ac:dyDescent="0.2">
      <c r="A4403" t="s">
        <v>6149</v>
      </c>
      <c r="B4403" s="1">
        <v>44966</v>
      </c>
      <c r="C4403">
        <v>1</v>
      </c>
    </row>
    <row r="4404" spans="1:3" x14ac:dyDescent="0.2">
      <c r="A4404" t="s">
        <v>6149</v>
      </c>
      <c r="B4404" s="1">
        <v>44967</v>
      </c>
      <c r="C4404">
        <v>1</v>
      </c>
    </row>
    <row r="4405" spans="1:3" x14ac:dyDescent="0.2">
      <c r="A4405" t="s">
        <v>6149</v>
      </c>
      <c r="B4405" s="1">
        <v>44968</v>
      </c>
      <c r="C4405">
        <v>1</v>
      </c>
    </row>
    <row r="4406" spans="1:3" x14ac:dyDescent="0.2">
      <c r="A4406" t="s">
        <v>6149</v>
      </c>
      <c r="B4406" s="1">
        <v>44969</v>
      </c>
      <c r="C4406">
        <v>1</v>
      </c>
    </row>
    <row r="4407" spans="1:3" x14ac:dyDescent="0.2">
      <c r="A4407" t="s">
        <v>6149</v>
      </c>
      <c r="B4407" s="1">
        <v>44970</v>
      </c>
      <c r="C4407">
        <v>1</v>
      </c>
    </row>
    <row r="4408" spans="1:3" x14ac:dyDescent="0.2">
      <c r="A4408" t="s">
        <v>6149</v>
      </c>
      <c r="B4408" s="1">
        <v>44971</v>
      </c>
      <c r="C4408">
        <v>1</v>
      </c>
    </row>
    <row r="4409" spans="1:3" x14ac:dyDescent="0.2">
      <c r="A4409" t="s">
        <v>6149</v>
      </c>
      <c r="B4409" s="1">
        <v>44972</v>
      </c>
      <c r="C4409">
        <v>1</v>
      </c>
    </row>
    <row r="4410" spans="1:3" x14ac:dyDescent="0.2">
      <c r="A4410" t="s">
        <v>6149</v>
      </c>
      <c r="B4410" s="1">
        <v>44973</v>
      </c>
      <c r="C4410">
        <v>1</v>
      </c>
    </row>
    <row r="4411" spans="1:3" x14ac:dyDescent="0.2">
      <c r="A4411" t="s">
        <v>6149</v>
      </c>
      <c r="B4411" s="1">
        <v>44974</v>
      </c>
      <c r="C4411">
        <v>1</v>
      </c>
    </row>
    <row r="4412" spans="1:3" x14ac:dyDescent="0.2">
      <c r="A4412" t="s">
        <v>6149</v>
      </c>
      <c r="B4412" s="1">
        <v>44975</v>
      </c>
      <c r="C4412">
        <v>1</v>
      </c>
    </row>
    <row r="4413" spans="1:3" x14ac:dyDescent="0.2">
      <c r="A4413" t="s">
        <v>6149</v>
      </c>
      <c r="B4413" s="1">
        <v>44976</v>
      </c>
      <c r="C4413">
        <v>1</v>
      </c>
    </row>
    <row r="4414" spans="1:3" x14ac:dyDescent="0.2">
      <c r="A4414" t="s">
        <v>6149</v>
      </c>
      <c r="B4414" s="1">
        <v>44977</v>
      </c>
      <c r="C4414">
        <v>1</v>
      </c>
    </row>
    <row r="4415" spans="1:3" x14ac:dyDescent="0.2">
      <c r="A4415" t="s">
        <v>6149</v>
      </c>
      <c r="B4415" s="1">
        <v>44978</v>
      </c>
      <c r="C4415">
        <v>1</v>
      </c>
    </row>
    <row r="4416" spans="1:3" x14ac:dyDescent="0.2">
      <c r="A4416" t="s">
        <v>6149</v>
      </c>
      <c r="B4416" s="1">
        <v>44979</v>
      </c>
      <c r="C4416">
        <v>1</v>
      </c>
    </row>
    <row r="4417" spans="1:3" x14ac:dyDescent="0.2">
      <c r="A4417" t="s">
        <v>6149</v>
      </c>
      <c r="B4417" s="1">
        <v>44980</v>
      </c>
      <c r="C4417">
        <v>1</v>
      </c>
    </row>
    <row r="4418" spans="1:3" x14ac:dyDescent="0.2">
      <c r="A4418" t="s">
        <v>6149</v>
      </c>
      <c r="B4418" s="1">
        <v>44981</v>
      </c>
      <c r="C4418">
        <v>1</v>
      </c>
    </row>
    <row r="4419" spans="1:3" x14ac:dyDescent="0.2">
      <c r="A4419" t="s">
        <v>6149</v>
      </c>
      <c r="B4419" s="1">
        <v>44982</v>
      </c>
      <c r="C4419">
        <v>1</v>
      </c>
    </row>
    <row r="4420" spans="1:3" x14ac:dyDescent="0.2">
      <c r="A4420" t="s">
        <v>6149</v>
      </c>
      <c r="B4420" s="1">
        <v>44983</v>
      </c>
      <c r="C4420">
        <v>1</v>
      </c>
    </row>
    <row r="4421" spans="1:3" x14ac:dyDescent="0.2">
      <c r="A4421" t="s">
        <v>6149</v>
      </c>
      <c r="B4421" s="1">
        <v>44984</v>
      </c>
      <c r="C4421">
        <v>1</v>
      </c>
    </row>
    <row r="4422" spans="1:3" x14ac:dyDescent="0.2">
      <c r="A4422" t="s">
        <v>6149</v>
      </c>
      <c r="B4422" s="1">
        <v>44985</v>
      </c>
      <c r="C4422">
        <v>1</v>
      </c>
    </row>
    <row r="4423" spans="1:3" x14ac:dyDescent="0.2">
      <c r="A4423" t="s">
        <v>6149</v>
      </c>
      <c r="B4423" s="1">
        <v>44986</v>
      </c>
      <c r="C4423">
        <v>1</v>
      </c>
    </row>
    <row r="4424" spans="1:3" x14ac:dyDescent="0.2">
      <c r="A4424" t="s">
        <v>6149</v>
      </c>
      <c r="B4424" s="1">
        <v>44987</v>
      </c>
      <c r="C4424">
        <v>1</v>
      </c>
    </row>
    <row r="4425" spans="1:3" x14ac:dyDescent="0.2">
      <c r="A4425" t="s">
        <v>6149</v>
      </c>
      <c r="B4425" s="1">
        <v>44988</v>
      </c>
      <c r="C4425">
        <v>1</v>
      </c>
    </row>
    <row r="4426" spans="1:3" x14ac:dyDescent="0.2">
      <c r="A4426" t="s">
        <v>6149</v>
      </c>
      <c r="B4426" s="1">
        <v>44989</v>
      </c>
      <c r="C4426">
        <v>1</v>
      </c>
    </row>
    <row r="4427" spans="1:3" x14ac:dyDescent="0.2">
      <c r="A4427" t="s">
        <v>6149</v>
      </c>
      <c r="B4427" s="1">
        <v>44990</v>
      </c>
      <c r="C4427">
        <v>1</v>
      </c>
    </row>
    <row r="4428" spans="1:3" x14ac:dyDescent="0.2">
      <c r="A4428" t="s">
        <v>6149</v>
      </c>
      <c r="B4428" s="1">
        <v>44991</v>
      </c>
      <c r="C4428">
        <v>1</v>
      </c>
    </row>
    <row r="4429" spans="1:3" x14ac:dyDescent="0.2">
      <c r="A4429" t="s">
        <v>6149</v>
      </c>
      <c r="B4429" s="1">
        <v>44992</v>
      </c>
      <c r="C4429">
        <v>1</v>
      </c>
    </row>
    <row r="4430" spans="1:3" x14ac:dyDescent="0.2">
      <c r="A4430" t="s">
        <v>6149</v>
      </c>
      <c r="B4430" s="1">
        <v>44993</v>
      </c>
      <c r="C4430">
        <v>1</v>
      </c>
    </row>
    <row r="4431" spans="1:3" x14ac:dyDescent="0.2">
      <c r="A4431" t="s">
        <v>6149</v>
      </c>
      <c r="B4431" s="1">
        <v>44994</v>
      </c>
      <c r="C4431">
        <v>1</v>
      </c>
    </row>
    <row r="4432" spans="1:3" x14ac:dyDescent="0.2">
      <c r="A4432" t="s">
        <v>6149</v>
      </c>
      <c r="B4432" s="1">
        <v>44995</v>
      </c>
      <c r="C4432">
        <v>1</v>
      </c>
    </row>
    <row r="4433" spans="1:3" x14ac:dyDescent="0.2">
      <c r="A4433" t="s">
        <v>6149</v>
      </c>
      <c r="B4433" s="1">
        <v>44996</v>
      </c>
      <c r="C4433">
        <v>1</v>
      </c>
    </row>
    <row r="4434" spans="1:3" x14ac:dyDescent="0.2">
      <c r="A4434" t="s">
        <v>6149</v>
      </c>
      <c r="B4434" s="1">
        <v>44997</v>
      </c>
      <c r="C4434">
        <v>1</v>
      </c>
    </row>
    <row r="4435" spans="1:3" x14ac:dyDescent="0.2">
      <c r="A4435" t="s">
        <v>6149</v>
      </c>
      <c r="B4435" s="1">
        <v>44998</v>
      </c>
      <c r="C4435">
        <v>1</v>
      </c>
    </row>
    <row r="4436" spans="1:3" x14ac:dyDescent="0.2">
      <c r="A4436" t="s">
        <v>6149</v>
      </c>
      <c r="B4436" s="1">
        <v>44999</v>
      </c>
      <c r="C4436">
        <v>1</v>
      </c>
    </row>
    <row r="4437" spans="1:3" x14ac:dyDescent="0.2">
      <c r="A4437" t="s">
        <v>6149</v>
      </c>
      <c r="B4437" s="1">
        <v>45000</v>
      </c>
      <c r="C4437">
        <v>1</v>
      </c>
    </row>
    <row r="4438" spans="1:3" x14ac:dyDescent="0.2">
      <c r="A4438" t="s">
        <v>6149</v>
      </c>
      <c r="B4438" s="1">
        <v>45001</v>
      </c>
      <c r="C4438">
        <v>1</v>
      </c>
    </row>
    <row r="4439" spans="1:3" x14ac:dyDescent="0.2">
      <c r="A4439" t="s">
        <v>6149</v>
      </c>
      <c r="B4439" s="1">
        <v>45002</v>
      </c>
      <c r="C4439">
        <v>1</v>
      </c>
    </row>
    <row r="4440" spans="1:3" x14ac:dyDescent="0.2">
      <c r="A4440" t="s">
        <v>6149</v>
      </c>
      <c r="B4440" s="1">
        <v>45003</v>
      </c>
      <c r="C4440">
        <v>1</v>
      </c>
    </row>
    <row r="4441" spans="1:3" x14ac:dyDescent="0.2">
      <c r="A4441" t="s">
        <v>6149</v>
      </c>
      <c r="B4441" s="1">
        <v>45004</v>
      </c>
      <c r="C4441">
        <v>1</v>
      </c>
    </row>
    <row r="4442" spans="1:3" x14ac:dyDescent="0.2">
      <c r="A4442" t="s">
        <v>6149</v>
      </c>
      <c r="B4442" s="1">
        <v>45005</v>
      </c>
      <c r="C4442">
        <v>1</v>
      </c>
    </row>
    <row r="4443" spans="1:3" x14ac:dyDescent="0.2">
      <c r="A4443" t="s">
        <v>6149</v>
      </c>
      <c r="B4443" s="1">
        <v>45006</v>
      </c>
      <c r="C4443">
        <v>1</v>
      </c>
    </row>
    <row r="4444" spans="1:3" x14ac:dyDescent="0.2">
      <c r="A4444" t="s">
        <v>6149</v>
      </c>
      <c r="B4444" s="1">
        <v>45007</v>
      </c>
      <c r="C4444">
        <v>1</v>
      </c>
    </row>
    <row r="4445" spans="1:3" x14ac:dyDescent="0.2">
      <c r="A4445" t="s">
        <v>6149</v>
      </c>
      <c r="B4445" s="1">
        <v>45008</v>
      </c>
      <c r="C4445">
        <v>1</v>
      </c>
    </row>
    <row r="4446" spans="1:3" x14ac:dyDescent="0.2">
      <c r="A4446" t="s">
        <v>6149</v>
      </c>
      <c r="B4446" s="1">
        <v>45009</v>
      </c>
      <c r="C4446">
        <v>1</v>
      </c>
    </row>
    <row r="4447" spans="1:3" x14ac:dyDescent="0.2">
      <c r="A4447" t="s">
        <v>6149</v>
      </c>
      <c r="B4447" s="1">
        <v>45010</v>
      </c>
      <c r="C4447">
        <v>1</v>
      </c>
    </row>
    <row r="4448" spans="1:3" x14ac:dyDescent="0.2">
      <c r="A4448" t="s">
        <v>6149</v>
      </c>
      <c r="B4448" s="1">
        <v>45011</v>
      </c>
      <c r="C4448">
        <v>1</v>
      </c>
    </row>
    <row r="4449" spans="1:3" x14ac:dyDescent="0.2">
      <c r="A4449" t="s">
        <v>6149</v>
      </c>
      <c r="B4449" s="1">
        <v>45012</v>
      </c>
      <c r="C4449">
        <v>1</v>
      </c>
    </row>
    <row r="4450" spans="1:3" x14ac:dyDescent="0.2">
      <c r="A4450" t="s">
        <v>6149</v>
      </c>
      <c r="B4450" s="1">
        <v>45013</v>
      </c>
      <c r="C4450">
        <v>1</v>
      </c>
    </row>
    <row r="4451" spans="1:3" x14ac:dyDescent="0.2">
      <c r="A4451" t="s">
        <v>6149</v>
      </c>
      <c r="B4451" s="1">
        <v>45014</v>
      </c>
      <c r="C4451">
        <v>1</v>
      </c>
    </row>
    <row r="4452" spans="1:3" x14ac:dyDescent="0.2">
      <c r="A4452" t="s">
        <v>6149</v>
      </c>
      <c r="B4452" s="1">
        <v>45015</v>
      </c>
      <c r="C4452">
        <v>1</v>
      </c>
    </row>
    <row r="4453" spans="1:3" x14ac:dyDescent="0.2">
      <c r="A4453" t="s">
        <v>6149</v>
      </c>
      <c r="B4453" s="1">
        <v>45016</v>
      </c>
      <c r="C4453">
        <v>1</v>
      </c>
    </row>
    <row r="4454" spans="1:3" x14ac:dyDescent="0.2">
      <c r="A4454" t="s">
        <v>6149</v>
      </c>
      <c r="B4454" s="1">
        <v>45017</v>
      </c>
      <c r="C4454">
        <v>1</v>
      </c>
    </row>
    <row r="4455" spans="1:3" x14ac:dyDescent="0.2">
      <c r="A4455" t="s">
        <v>6149</v>
      </c>
      <c r="B4455" s="1">
        <v>45018</v>
      </c>
      <c r="C4455">
        <v>1</v>
      </c>
    </row>
    <row r="4456" spans="1:3" x14ac:dyDescent="0.2">
      <c r="A4456" t="s">
        <v>6149</v>
      </c>
      <c r="B4456" s="1">
        <v>45019</v>
      </c>
      <c r="C4456">
        <v>1</v>
      </c>
    </row>
    <row r="4457" spans="1:3" x14ac:dyDescent="0.2">
      <c r="A4457" t="s">
        <v>6149</v>
      </c>
      <c r="B4457" s="1">
        <v>45020</v>
      </c>
      <c r="C4457">
        <v>1</v>
      </c>
    </row>
    <row r="4458" spans="1:3" x14ac:dyDescent="0.2">
      <c r="A4458" t="s">
        <v>6149</v>
      </c>
      <c r="B4458" s="1">
        <v>45021</v>
      </c>
      <c r="C4458">
        <v>1</v>
      </c>
    </row>
    <row r="4459" spans="1:3" x14ac:dyDescent="0.2">
      <c r="A4459" t="s">
        <v>6149</v>
      </c>
      <c r="B4459" s="1">
        <v>45022</v>
      </c>
      <c r="C4459">
        <v>1</v>
      </c>
    </row>
    <row r="4460" spans="1:3" x14ac:dyDescent="0.2">
      <c r="A4460" t="s">
        <v>6149</v>
      </c>
      <c r="B4460" s="1">
        <v>45023</v>
      </c>
      <c r="C4460">
        <v>1</v>
      </c>
    </row>
    <row r="4461" spans="1:3" x14ac:dyDescent="0.2">
      <c r="A4461" t="s">
        <v>6149</v>
      </c>
      <c r="B4461" s="1">
        <v>45024</v>
      </c>
      <c r="C4461">
        <v>1</v>
      </c>
    </row>
    <row r="4462" spans="1:3" x14ac:dyDescent="0.2">
      <c r="A4462" t="s">
        <v>6149</v>
      </c>
      <c r="B4462" s="1">
        <v>45025</v>
      </c>
      <c r="C4462">
        <v>1</v>
      </c>
    </row>
    <row r="4463" spans="1:3" x14ac:dyDescent="0.2">
      <c r="A4463" t="s">
        <v>6149</v>
      </c>
      <c r="B4463" s="1">
        <v>45026</v>
      </c>
      <c r="C4463">
        <v>1</v>
      </c>
    </row>
    <row r="4464" spans="1:3" x14ac:dyDescent="0.2">
      <c r="A4464" t="s">
        <v>6149</v>
      </c>
      <c r="B4464" s="1">
        <v>45027</v>
      </c>
      <c r="C4464">
        <v>1</v>
      </c>
    </row>
    <row r="4465" spans="1:3" x14ac:dyDescent="0.2">
      <c r="A4465" t="s">
        <v>6149</v>
      </c>
      <c r="B4465" s="1">
        <v>45028</v>
      </c>
      <c r="C4465">
        <v>1</v>
      </c>
    </row>
    <row r="4466" spans="1:3" x14ac:dyDescent="0.2">
      <c r="A4466" t="s">
        <v>6149</v>
      </c>
      <c r="B4466" s="1">
        <v>45029</v>
      </c>
      <c r="C4466">
        <v>1</v>
      </c>
    </row>
    <row r="4467" spans="1:3" x14ac:dyDescent="0.2">
      <c r="A4467" t="s">
        <v>6149</v>
      </c>
      <c r="B4467" s="1">
        <v>45030</v>
      </c>
      <c r="C4467">
        <v>1</v>
      </c>
    </row>
    <row r="4468" spans="1:3" x14ac:dyDescent="0.2">
      <c r="A4468" t="s">
        <v>6149</v>
      </c>
      <c r="B4468" s="1">
        <v>45031</v>
      </c>
      <c r="C4468">
        <v>1</v>
      </c>
    </row>
    <row r="4469" spans="1:3" x14ac:dyDescent="0.2">
      <c r="A4469" t="s">
        <v>6149</v>
      </c>
      <c r="B4469" s="1">
        <v>45032</v>
      </c>
      <c r="C4469">
        <v>1</v>
      </c>
    </row>
    <row r="4470" spans="1:3" x14ac:dyDescent="0.2">
      <c r="A4470" t="s">
        <v>6149</v>
      </c>
      <c r="B4470" s="1">
        <v>45033</v>
      </c>
      <c r="C4470">
        <v>1</v>
      </c>
    </row>
    <row r="4471" spans="1:3" x14ac:dyDescent="0.2">
      <c r="A4471" t="s">
        <v>6149</v>
      </c>
      <c r="B4471" s="1">
        <v>45034</v>
      </c>
      <c r="C4471">
        <v>1</v>
      </c>
    </row>
    <row r="4472" spans="1:3" x14ac:dyDescent="0.2">
      <c r="A4472" t="s">
        <v>6149</v>
      </c>
      <c r="B4472" s="1">
        <v>45035</v>
      </c>
      <c r="C4472">
        <v>1</v>
      </c>
    </row>
    <row r="4473" spans="1:3" x14ac:dyDescent="0.2">
      <c r="A4473" t="s">
        <v>6149</v>
      </c>
      <c r="B4473" s="1">
        <v>45036</v>
      </c>
      <c r="C4473">
        <v>1</v>
      </c>
    </row>
    <row r="4474" spans="1:3" x14ac:dyDescent="0.2">
      <c r="A4474" t="s">
        <v>6149</v>
      </c>
      <c r="B4474" s="1">
        <v>45037</v>
      </c>
      <c r="C4474">
        <v>1</v>
      </c>
    </row>
    <row r="4475" spans="1:3" x14ac:dyDescent="0.2">
      <c r="A4475" t="s">
        <v>6149</v>
      </c>
      <c r="B4475" s="1">
        <v>45038</v>
      </c>
      <c r="C4475">
        <v>1</v>
      </c>
    </row>
    <row r="4476" spans="1:3" x14ac:dyDescent="0.2">
      <c r="A4476" t="s">
        <v>6149</v>
      </c>
      <c r="B4476" s="1">
        <v>45039</v>
      </c>
      <c r="C4476">
        <v>1</v>
      </c>
    </row>
    <row r="4477" spans="1:3" x14ac:dyDescent="0.2">
      <c r="A4477" t="s">
        <v>6149</v>
      </c>
      <c r="B4477" s="1">
        <v>45040</v>
      </c>
      <c r="C4477">
        <v>1</v>
      </c>
    </row>
    <row r="4478" spans="1:3" x14ac:dyDescent="0.2">
      <c r="A4478" t="s">
        <v>6149</v>
      </c>
      <c r="B4478" s="1">
        <v>45041</v>
      </c>
      <c r="C4478">
        <v>1</v>
      </c>
    </row>
    <row r="4479" spans="1:3" x14ac:dyDescent="0.2">
      <c r="A4479" t="s">
        <v>6149</v>
      </c>
      <c r="B4479" s="1">
        <v>45042</v>
      </c>
      <c r="C4479">
        <v>1</v>
      </c>
    </row>
    <row r="4480" spans="1:3" x14ac:dyDescent="0.2">
      <c r="A4480" t="s">
        <v>6149</v>
      </c>
      <c r="B4480" s="1">
        <v>45043</v>
      </c>
      <c r="C4480">
        <v>1</v>
      </c>
    </row>
    <row r="4481" spans="1:3" x14ac:dyDescent="0.2">
      <c r="A4481" t="s">
        <v>6149</v>
      </c>
      <c r="B4481" s="1">
        <v>45044</v>
      </c>
      <c r="C4481">
        <v>1</v>
      </c>
    </row>
    <row r="4482" spans="1:3" x14ac:dyDescent="0.2">
      <c r="A4482" t="s">
        <v>6149</v>
      </c>
      <c r="B4482" s="1">
        <v>45045</v>
      </c>
      <c r="C4482">
        <v>1</v>
      </c>
    </row>
    <row r="4483" spans="1:3" x14ac:dyDescent="0.2">
      <c r="A4483" t="s">
        <v>6149</v>
      </c>
      <c r="B4483" s="1">
        <v>45046</v>
      </c>
      <c r="C4483">
        <v>1</v>
      </c>
    </row>
    <row r="4484" spans="1:3" x14ac:dyDescent="0.2">
      <c r="A4484" t="s">
        <v>6149</v>
      </c>
      <c r="B4484" s="1">
        <v>45047</v>
      </c>
      <c r="C4484">
        <v>1</v>
      </c>
    </row>
    <row r="4485" spans="1:3" x14ac:dyDescent="0.2">
      <c r="A4485" t="s">
        <v>6149</v>
      </c>
      <c r="B4485" s="1">
        <v>45048</v>
      </c>
      <c r="C4485">
        <v>1</v>
      </c>
    </row>
    <row r="4486" spans="1:3" x14ac:dyDescent="0.2">
      <c r="A4486" t="s">
        <v>6149</v>
      </c>
      <c r="B4486" s="1">
        <v>45049</v>
      </c>
      <c r="C4486">
        <v>1</v>
      </c>
    </row>
    <row r="4487" spans="1:3" x14ac:dyDescent="0.2">
      <c r="A4487" t="s">
        <v>6149</v>
      </c>
      <c r="B4487" s="1">
        <v>45050</v>
      </c>
      <c r="C4487">
        <v>1</v>
      </c>
    </row>
    <row r="4488" spans="1:3" x14ac:dyDescent="0.2">
      <c r="A4488" t="s">
        <v>6149</v>
      </c>
      <c r="B4488" s="1">
        <v>45051</v>
      </c>
      <c r="C4488">
        <v>1</v>
      </c>
    </row>
    <row r="4489" spans="1:3" x14ac:dyDescent="0.2">
      <c r="A4489" t="s">
        <v>6149</v>
      </c>
      <c r="B4489" s="1">
        <v>45052</v>
      </c>
      <c r="C4489">
        <v>1</v>
      </c>
    </row>
    <row r="4490" spans="1:3" x14ac:dyDescent="0.2">
      <c r="A4490" t="s">
        <v>6149</v>
      </c>
      <c r="B4490" s="1">
        <v>45053</v>
      </c>
      <c r="C4490">
        <v>1</v>
      </c>
    </row>
    <row r="4491" spans="1:3" x14ac:dyDescent="0.2">
      <c r="A4491" t="s">
        <v>6149</v>
      </c>
      <c r="B4491" s="1">
        <v>45054</v>
      </c>
      <c r="C4491">
        <v>1</v>
      </c>
    </row>
    <row r="4492" spans="1:3" x14ac:dyDescent="0.2">
      <c r="A4492" t="s">
        <v>6149</v>
      </c>
      <c r="B4492" s="1">
        <v>45055</v>
      </c>
      <c r="C4492">
        <v>1</v>
      </c>
    </row>
    <row r="4493" spans="1:3" x14ac:dyDescent="0.2">
      <c r="A4493" t="s">
        <v>6149</v>
      </c>
      <c r="B4493" s="1">
        <v>45056</v>
      </c>
      <c r="C4493">
        <v>1</v>
      </c>
    </row>
    <row r="4494" spans="1:3" x14ac:dyDescent="0.2">
      <c r="A4494" t="s">
        <v>6149</v>
      </c>
      <c r="B4494" s="1">
        <v>45057</v>
      </c>
      <c r="C4494">
        <v>1</v>
      </c>
    </row>
    <row r="4495" spans="1:3" x14ac:dyDescent="0.2">
      <c r="A4495" t="s">
        <v>6149</v>
      </c>
      <c r="B4495" s="1">
        <v>45058</v>
      </c>
      <c r="C4495">
        <v>1</v>
      </c>
    </row>
    <row r="4496" spans="1:3" x14ac:dyDescent="0.2">
      <c r="A4496" t="s">
        <v>6149</v>
      </c>
      <c r="B4496" s="1">
        <v>45059</v>
      </c>
      <c r="C4496">
        <v>1</v>
      </c>
    </row>
    <row r="4497" spans="1:3" x14ac:dyDescent="0.2">
      <c r="A4497" t="s">
        <v>6149</v>
      </c>
      <c r="B4497" s="1">
        <v>45060</v>
      </c>
      <c r="C4497">
        <v>1</v>
      </c>
    </row>
    <row r="4498" spans="1:3" x14ac:dyDescent="0.2">
      <c r="A4498" t="s">
        <v>6149</v>
      </c>
      <c r="B4498" s="1">
        <v>45061</v>
      </c>
      <c r="C4498">
        <v>1</v>
      </c>
    </row>
    <row r="4499" spans="1:3" x14ac:dyDescent="0.2">
      <c r="A4499" t="s">
        <v>6149</v>
      </c>
      <c r="B4499" s="1">
        <v>45062</v>
      </c>
      <c r="C4499">
        <v>1</v>
      </c>
    </row>
    <row r="4500" spans="1:3" x14ac:dyDescent="0.2">
      <c r="A4500" t="s">
        <v>6149</v>
      </c>
      <c r="B4500" s="1">
        <v>45063</v>
      </c>
      <c r="C4500">
        <v>1</v>
      </c>
    </row>
    <row r="4501" spans="1:3" x14ac:dyDescent="0.2">
      <c r="A4501" t="s">
        <v>6149</v>
      </c>
      <c r="B4501" s="1">
        <v>45064</v>
      </c>
      <c r="C4501">
        <v>1</v>
      </c>
    </row>
    <row r="4502" spans="1:3" x14ac:dyDescent="0.2">
      <c r="A4502" t="s">
        <v>6149</v>
      </c>
      <c r="B4502" s="1">
        <v>45065</v>
      </c>
      <c r="C4502">
        <v>1</v>
      </c>
    </row>
    <row r="4503" spans="1:3" x14ac:dyDescent="0.2">
      <c r="A4503" t="s">
        <v>6149</v>
      </c>
      <c r="B4503" s="1">
        <v>45066</v>
      </c>
      <c r="C4503">
        <v>1</v>
      </c>
    </row>
    <row r="4504" spans="1:3" x14ac:dyDescent="0.2">
      <c r="A4504" t="s">
        <v>6149</v>
      </c>
      <c r="B4504" s="1">
        <v>45067</v>
      </c>
      <c r="C4504">
        <v>1</v>
      </c>
    </row>
    <row r="4505" spans="1:3" x14ac:dyDescent="0.2">
      <c r="A4505" t="s">
        <v>6149</v>
      </c>
      <c r="B4505" s="1">
        <v>45068</v>
      </c>
      <c r="C4505">
        <v>1</v>
      </c>
    </row>
    <row r="4506" spans="1:3" x14ac:dyDescent="0.2">
      <c r="A4506" t="s">
        <v>6149</v>
      </c>
      <c r="B4506" s="1">
        <v>45069</v>
      </c>
      <c r="C4506">
        <v>1</v>
      </c>
    </row>
    <row r="4507" spans="1:3" x14ac:dyDescent="0.2">
      <c r="A4507" t="s">
        <v>6149</v>
      </c>
      <c r="B4507" s="1">
        <v>45070</v>
      </c>
      <c r="C4507">
        <v>1</v>
      </c>
    </row>
    <row r="4508" spans="1:3" x14ac:dyDescent="0.2">
      <c r="A4508" t="s">
        <v>6149</v>
      </c>
      <c r="B4508" s="1">
        <v>45071</v>
      </c>
      <c r="C4508">
        <v>1</v>
      </c>
    </row>
    <row r="4509" spans="1:3" x14ac:dyDescent="0.2">
      <c r="A4509" t="s">
        <v>6149</v>
      </c>
      <c r="B4509" s="1">
        <v>45072</v>
      </c>
      <c r="C4509">
        <v>1</v>
      </c>
    </row>
    <row r="4510" spans="1:3" x14ac:dyDescent="0.2">
      <c r="A4510" t="s">
        <v>6149</v>
      </c>
      <c r="B4510" s="1">
        <v>45073</v>
      </c>
      <c r="C4510">
        <v>1</v>
      </c>
    </row>
    <row r="4511" spans="1:3" x14ac:dyDescent="0.2">
      <c r="A4511" t="s">
        <v>6149</v>
      </c>
      <c r="B4511" s="1">
        <v>45074</v>
      </c>
      <c r="C4511">
        <v>1</v>
      </c>
    </row>
    <row r="4512" spans="1:3" x14ac:dyDescent="0.2">
      <c r="A4512" t="s">
        <v>6149</v>
      </c>
      <c r="B4512" s="1">
        <v>45075</v>
      </c>
      <c r="C4512">
        <v>1</v>
      </c>
    </row>
    <row r="4513" spans="1:3" x14ac:dyDescent="0.2">
      <c r="A4513" t="s">
        <v>6149</v>
      </c>
      <c r="B4513" s="1">
        <v>45076</v>
      </c>
      <c r="C4513">
        <v>1</v>
      </c>
    </row>
    <row r="4514" spans="1:3" x14ac:dyDescent="0.2">
      <c r="A4514" t="s">
        <v>6149</v>
      </c>
      <c r="B4514" s="1">
        <v>45077</v>
      </c>
      <c r="C4514">
        <v>1</v>
      </c>
    </row>
    <row r="4515" spans="1:3" x14ac:dyDescent="0.2">
      <c r="A4515" t="s">
        <v>6149</v>
      </c>
      <c r="B4515" s="1">
        <v>45078</v>
      </c>
      <c r="C4515">
        <v>1</v>
      </c>
    </row>
    <row r="4516" spans="1:3" x14ac:dyDescent="0.2">
      <c r="A4516" t="s">
        <v>6149</v>
      </c>
      <c r="B4516" s="1">
        <v>45461</v>
      </c>
      <c r="C4516">
        <v>1</v>
      </c>
    </row>
    <row r="4517" spans="1:3" x14ac:dyDescent="0.2">
      <c r="A4517" t="s">
        <v>6149</v>
      </c>
      <c r="B4517" s="1">
        <v>45462</v>
      </c>
      <c r="C4517">
        <v>1</v>
      </c>
    </row>
    <row r="4518" spans="1:3" x14ac:dyDescent="0.2">
      <c r="A4518" t="s">
        <v>6149</v>
      </c>
      <c r="B4518" s="1">
        <v>45463</v>
      </c>
      <c r="C4518">
        <v>1</v>
      </c>
    </row>
    <row r="4519" spans="1:3" x14ac:dyDescent="0.2">
      <c r="A4519" t="s">
        <v>6149</v>
      </c>
      <c r="B4519" s="1">
        <v>45464</v>
      </c>
      <c r="C4519">
        <v>1</v>
      </c>
    </row>
    <row r="4520" spans="1:3" x14ac:dyDescent="0.2">
      <c r="A4520" t="s">
        <v>6149</v>
      </c>
      <c r="B4520" s="1">
        <v>45465</v>
      </c>
      <c r="C4520">
        <v>1</v>
      </c>
    </row>
    <row r="4521" spans="1:3" x14ac:dyDescent="0.2">
      <c r="A4521" t="s">
        <v>6149</v>
      </c>
      <c r="B4521" s="1">
        <v>45466</v>
      </c>
      <c r="C4521">
        <v>1</v>
      </c>
    </row>
    <row r="4522" spans="1:3" x14ac:dyDescent="0.2">
      <c r="A4522" t="s">
        <v>6149</v>
      </c>
      <c r="B4522" s="1">
        <v>45467</v>
      </c>
      <c r="C4522">
        <v>1</v>
      </c>
    </row>
    <row r="4523" spans="1:3" x14ac:dyDescent="0.2">
      <c r="A4523" t="s">
        <v>6149</v>
      </c>
      <c r="B4523" s="1">
        <v>45468</v>
      </c>
      <c r="C4523">
        <v>1</v>
      </c>
    </row>
    <row r="4524" spans="1:3" x14ac:dyDescent="0.2">
      <c r="A4524" t="s">
        <v>6149</v>
      </c>
      <c r="B4524" s="1">
        <v>45469</v>
      </c>
      <c r="C4524">
        <v>1</v>
      </c>
    </row>
    <row r="4525" spans="1:3" x14ac:dyDescent="0.2">
      <c r="A4525" t="s">
        <v>6149</v>
      </c>
      <c r="B4525" s="1">
        <v>45470</v>
      </c>
      <c r="C4525">
        <v>1</v>
      </c>
    </row>
    <row r="4526" spans="1:3" x14ac:dyDescent="0.2">
      <c r="A4526" t="s">
        <v>6149</v>
      </c>
      <c r="B4526" s="1">
        <v>45471</v>
      </c>
      <c r="C4526">
        <v>1</v>
      </c>
    </row>
    <row r="4527" spans="1:3" x14ac:dyDescent="0.2">
      <c r="A4527" t="s">
        <v>6149</v>
      </c>
      <c r="B4527" s="1">
        <v>45472</v>
      </c>
      <c r="C4527">
        <v>1</v>
      </c>
    </row>
    <row r="4528" spans="1:3" x14ac:dyDescent="0.2">
      <c r="A4528" t="s">
        <v>6149</v>
      </c>
      <c r="B4528" s="1">
        <v>45473</v>
      </c>
      <c r="C4528">
        <v>1</v>
      </c>
    </row>
    <row r="4529" spans="1:3" x14ac:dyDescent="0.2">
      <c r="A4529" t="s">
        <v>6149</v>
      </c>
      <c r="B4529" s="1">
        <v>45474</v>
      </c>
      <c r="C4529">
        <v>1</v>
      </c>
    </row>
    <row r="4530" spans="1:3" x14ac:dyDescent="0.2">
      <c r="A4530" t="s">
        <v>6149</v>
      </c>
      <c r="B4530" s="1">
        <v>45475</v>
      </c>
      <c r="C4530">
        <v>1</v>
      </c>
    </row>
    <row r="4531" spans="1:3" x14ac:dyDescent="0.2">
      <c r="A4531" t="s">
        <v>6149</v>
      </c>
      <c r="B4531" s="1">
        <v>45476</v>
      </c>
      <c r="C4531">
        <v>1</v>
      </c>
    </row>
    <row r="4532" spans="1:3" x14ac:dyDescent="0.2">
      <c r="A4532" t="s">
        <v>6149</v>
      </c>
      <c r="B4532" s="1">
        <v>45477</v>
      </c>
      <c r="C4532">
        <v>1</v>
      </c>
    </row>
    <row r="4533" spans="1:3" x14ac:dyDescent="0.2">
      <c r="A4533" t="s">
        <v>6149</v>
      </c>
      <c r="B4533" s="1">
        <v>45478</v>
      </c>
      <c r="C4533">
        <v>1</v>
      </c>
    </row>
    <row r="4534" spans="1:3" x14ac:dyDescent="0.2">
      <c r="A4534" t="s">
        <v>6149</v>
      </c>
      <c r="B4534" s="1">
        <v>45479</v>
      </c>
      <c r="C4534">
        <v>1</v>
      </c>
    </row>
    <row r="4535" spans="1:3" x14ac:dyDescent="0.2">
      <c r="A4535" t="s">
        <v>6149</v>
      </c>
      <c r="B4535" s="1">
        <v>45480</v>
      </c>
      <c r="C4535">
        <v>1</v>
      </c>
    </row>
    <row r="4536" spans="1:3" x14ac:dyDescent="0.2">
      <c r="A4536" t="s">
        <v>6149</v>
      </c>
      <c r="B4536" s="1">
        <v>45481</v>
      </c>
      <c r="C4536">
        <v>1</v>
      </c>
    </row>
    <row r="4537" spans="1:3" x14ac:dyDescent="0.2">
      <c r="A4537" t="s">
        <v>6149</v>
      </c>
      <c r="B4537" s="1">
        <v>45482</v>
      </c>
      <c r="C4537">
        <v>1</v>
      </c>
    </row>
    <row r="4538" spans="1:3" x14ac:dyDescent="0.2">
      <c r="A4538" t="s">
        <v>6149</v>
      </c>
      <c r="B4538" s="1">
        <v>45483</v>
      </c>
      <c r="C4538">
        <v>1</v>
      </c>
    </row>
    <row r="4539" spans="1:3" x14ac:dyDescent="0.2">
      <c r="A4539" t="s">
        <v>6149</v>
      </c>
      <c r="B4539" s="1">
        <v>45484</v>
      </c>
      <c r="C4539">
        <v>1</v>
      </c>
    </row>
    <row r="4540" spans="1:3" x14ac:dyDescent="0.2">
      <c r="A4540" t="s">
        <v>6149</v>
      </c>
      <c r="B4540" s="1">
        <v>45485</v>
      </c>
      <c r="C4540">
        <v>1</v>
      </c>
    </row>
    <row r="4541" spans="1:3" x14ac:dyDescent="0.2">
      <c r="A4541" t="s">
        <v>6149</v>
      </c>
      <c r="B4541" s="1">
        <v>45486</v>
      </c>
      <c r="C4541">
        <v>1</v>
      </c>
    </row>
    <row r="4542" spans="1:3" x14ac:dyDescent="0.2">
      <c r="A4542" t="s">
        <v>6149</v>
      </c>
      <c r="B4542" s="1">
        <v>45487</v>
      </c>
      <c r="C4542">
        <v>1</v>
      </c>
    </row>
    <row r="4543" spans="1:3" x14ac:dyDescent="0.2">
      <c r="A4543" t="s">
        <v>6149</v>
      </c>
      <c r="B4543" s="1">
        <v>45488</v>
      </c>
      <c r="C4543">
        <v>1</v>
      </c>
    </row>
    <row r="4544" spans="1:3" x14ac:dyDescent="0.2">
      <c r="A4544" t="s">
        <v>6149</v>
      </c>
      <c r="B4544" s="1">
        <v>45489</v>
      </c>
      <c r="C4544">
        <v>1</v>
      </c>
    </row>
    <row r="4545" spans="1:3" x14ac:dyDescent="0.2">
      <c r="A4545" t="s">
        <v>6149</v>
      </c>
      <c r="B4545" s="1">
        <v>45490</v>
      </c>
      <c r="C4545">
        <v>1</v>
      </c>
    </row>
    <row r="4546" spans="1:3" x14ac:dyDescent="0.2">
      <c r="A4546" t="s">
        <v>6149</v>
      </c>
      <c r="B4546" s="1">
        <v>45491</v>
      </c>
      <c r="C4546">
        <v>1</v>
      </c>
    </row>
    <row r="4547" spans="1:3" x14ac:dyDescent="0.2">
      <c r="A4547" t="s">
        <v>6149</v>
      </c>
      <c r="B4547" s="1">
        <v>45492</v>
      </c>
      <c r="C4547">
        <v>1</v>
      </c>
    </row>
    <row r="4548" spans="1:3" x14ac:dyDescent="0.2">
      <c r="A4548" t="s">
        <v>6149</v>
      </c>
      <c r="B4548" s="1">
        <v>45493</v>
      </c>
      <c r="C4548">
        <v>1</v>
      </c>
    </row>
    <row r="4549" spans="1:3" x14ac:dyDescent="0.2">
      <c r="A4549" t="s">
        <v>6149</v>
      </c>
      <c r="B4549" s="1">
        <v>45494</v>
      </c>
      <c r="C4549">
        <v>1</v>
      </c>
    </row>
    <row r="4550" spans="1:3" x14ac:dyDescent="0.2">
      <c r="A4550" t="s">
        <v>6149</v>
      </c>
      <c r="B4550" s="1">
        <v>45495</v>
      </c>
      <c r="C4550">
        <v>1</v>
      </c>
    </row>
    <row r="4551" spans="1:3" x14ac:dyDescent="0.2">
      <c r="A4551" t="s">
        <v>6149</v>
      </c>
      <c r="B4551" s="1">
        <v>45496</v>
      </c>
      <c r="C4551">
        <v>1</v>
      </c>
    </row>
    <row r="4552" spans="1:3" x14ac:dyDescent="0.2">
      <c r="A4552" t="s">
        <v>6149</v>
      </c>
      <c r="B4552" s="1">
        <v>45497</v>
      </c>
      <c r="C4552">
        <v>1</v>
      </c>
    </row>
    <row r="4553" spans="1:3" x14ac:dyDescent="0.2">
      <c r="A4553" t="s">
        <v>6149</v>
      </c>
      <c r="B4553" s="1">
        <v>45498</v>
      </c>
      <c r="C4553">
        <v>1</v>
      </c>
    </row>
    <row r="4554" spans="1:3" x14ac:dyDescent="0.2">
      <c r="A4554" t="s">
        <v>6149</v>
      </c>
      <c r="B4554" s="1">
        <v>45499</v>
      </c>
      <c r="C4554">
        <v>1</v>
      </c>
    </row>
    <row r="4555" spans="1:3" x14ac:dyDescent="0.2">
      <c r="A4555" t="s">
        <v>6149</v>
      </c>
      <c r="B4555" s="1">
        <v>45500</v>
      </c>
      <c r="C4555">
        <v>1</v>
      </c>
    </row>
    <row r="4556" spans="1:3" x14ac:dyDescent="0.2">
      <c r="A4556" t="s">
        <v>6149</v>
      </c>
      <c r="B4556" s="1">
        <v>45501</v>
      </c>
      <c r="C4556">
        <v>1</v>
      </c>
    </row>
    <row r="4557" spans="1:3" x14ac:dyDescent="0.2">
      <c r="A4557" t="s">
        <v>6149</v>
      </c>
      <c r="B4557" s="1">
        <v>45502</v>
      </c>
      <c r="C4557">
        <v>1</v>
      </c>
    </row>
    <row r="4558" spans="1:3" x14ac:dyDescent="0.2">
      <c r="A4558" t="s">
        <v>6149</v>
      </c>
      <c r="B4558" s="1">
        <v>45503</v>
      </c>
      <c r="C4558">
        <v>1</v>
      </c>
    </row>
    <row r="4559" spans="1:3" x14ac:dyDescent="0.2">
      <c r="A4559" t="s">
        <v>6149</v>
      </c>
      <c r="B4559" s="1">
        <v>45504</v>
      </c>
      <c r="C4559">
        <v>1</v>
      </c>
    </row>
    <row r="4560" spans="1:3" x14ac:dyDescent="0.2">
      <c r="A4560" t="s">
        <v>6149</v>
      </c>
      <c r="B4560" s="1">
        <v>45505</v>
      </c>
      <c r="C4560">
        <v>1</v>
      </c>
    </row>
    <row r="4561" spans="1:3" x14ac:dyDescent="0.2">
      <c r="A4561" t="s">
        <v>6149</v>
      </c>
      <c r="B4561" s="1">
        <v>45506</v>
      </c>
      <c r="C4561">
        <v>1</v>
      </c>
    </row>
    <row r="4562" spans="1:3" x14ac:dyDescent="0.2">
      <c r="A4562" t="s">
        <v>6149</v>
      </c>
      <c r="B4562" s="1">
        <v>45507</v>
      </c>
      <c r="C4562">
        <v>1</v>
      </c>
    </row>
    <row r="4563" spans="1:3" x14ac:dyDescent="0.2">
      <c r="A4563" t="s">
        <v>6149</v>
      </c>
      <c r="B4563" s="1">
        <v>45508</v>
      </c>
      <c r="C4563">
        <v>1</v>
      </c>
    </row>
    <row r="4564" spans="1:3" x14ac:dyDescent="0.2">
      <c r="A4564" t="s">
        <v>6149</v>
      </c>
      <c r="B4564" s="1">
        <v>45509</v>
      </c>
      <c r="C4564">
        <v>1</v>
      </c>
    </row>
    <row r="4565" spans="1:3" x14ac:dyDescent="0.2">
      <c r="A4565" t="s">
        <v>6149</v>
      </c>
      <c r="B4565" s="1">
        <v>45510</v>
      </c>
      <c r="C4565">
        <v>1</v>
      </c>
    </row>
    <row r="4566" spans="1:3" x14ac:dyDescent="0.2">
      <c r="A4566" t="s">
        <v>6149</v>
      </c>
      <c r="B4566" s="1">
        <v>45511</v>
      </c>
      <c r="C4566">
        <v>1</v>
      </c>
    </row>
    <row r="4567" spans="1:3" x14ac:dyDescent="0.2">
      <c r="A4567" t="s">
        <v>6149</v>
      </c>
      <c r="B4567" s="1">
        <v>45512</v>
      </c>
      <c r="C4567">
        <v>1</v>
      </c>
    </row>
    <row r="4568" spans="1:3" x14ac:dyDescent="0.2">
      <c r="A4568" t="s">
        <v>6149</v>
      </c>
      <c r="B4568" s="1">
        <v>45513</v>
      </c>
      <c r="C4568">
        <v>1</v>
      </c>
    </row>
    <row r="4569" spans="1:3" x14ac:dyDescent="0.2">
      <c r="A4569" t="s">
        <v>6149</v>
      </c>
      <c r="B4569" s="1">
        <v>45514</v>
      </c>
      <c r="C4569">
        <v>1</v>
      </c>
    </row>
    <row r="4570" spans="1:3" x14ac:dyDescent="0.2">
      <c r="A4570" t="s">
        <v>6149</v>
      </c>
      <c r="B4570" s="1">
        <v>45515</v>
      </c>
      <c r="C4570">
        <v>1</v>
      </c>
    </row>
    <row r="4571" spans="1:3" x14ac:dyDescent="0.2">
      <c r="A4571" t="s">
        <v>6149</v>
      </c>
      <c r="B4571" s="1">
        <v>45516</v>
      </c>
      <c r="C4571">
        <v>1</v>
      </c>
    </row>
    <row r="4572" spans="1:3" x14ac:dyDescent="0.2">
      <c r="A4572" t="s">
        <v>6149</v>
      </c>
      <c r="B4572" s="1">
        <v>45517</v>
      </c>
      <c r="C4572">
        <v>1</v>
      </c>
    </row>
    <row r="4573" spans="1:3" x14ac:dyDescent="0.2">
      <c r="A4573" t="s">
        <v>6149</v>
      </c>
      <c r="B4573" s="1">
        <v>45518</v>
      </c>
      <c r="C4573">
        <v>1</v>
      </c>
    </row>
    <row r="4574" spans="1:3" x14ac:dyDescent="0.2">
      <c r="A4574" t="s">
        <v>6149</v>
      </c>
      <c r="B4574" s="1">
        <v>45519</v>
      </c>
      <c r="C4574">
        <v>1</v>
      </c>
    </row>
    <row r="4575" spans="1:3" x14ac:dyDescent="0.2">
      <c r="A4575" t="s">
        <v>6149</v>
      </c>
      <c r="B4575" s="1">
        <v>45520</v>
      </c>
      <c r="C4575">
        <v>1</v>
      </c>
    </row>
    <row r="4576" spans="1:3" x14ac:dyDescent="0.2">
      <c r="A4576" t="s">
        <v>6149</v>
      </c>
      <c r="B4576" s="1">
        <v>45521</v>
      </c>
      <c r="C4576">
        <v>1</v>
      </c>
    </row>
    <row r="4577" spans="1:3" x14ac:dyDescent="0.2">
      <c r="A4577" t="s">
        <v>6149</v>
      </c>
      <c r="B4577" s="1">
        <v>45522</v>
      </c>
      <c r="C4577">
        <v>1</v>
      </c>
    </row>
    <row r="4578" spans="1:3" x14ac:dyDescent="0.2">
      <c r="A4578" t="s">
        <v>6149</v>
      </c>
      <c r="B4578" s="1">
        <v>45523</v>
      </c>
      <c r="C4578">
        <v>1</v>
      </c>
    </row>
    <row r="4579" spans="1:3" x14ac:dyDescent="0.2">
      <c r="A4579" t="s">
        <v>6149</v>
      </c>
      <c r="B4579" s="1">
        <v>45524</v>
      </c>
      <c r="C4579">
        <v>1</v>
      </c>
    </row>
    <row r="4580" spans="1:3" x14ac:dyDescent="0.2">
      <c r="A4580" t="s">
        <v>6149</v>
      </c>
      <c r="B4580" s="1">
        <v>45525</v>
      </c>
      <c r="C4580">
        <v>1</v>
      </c>
    </row>
    <row r="4581" spans="1:3" x14ac:dyDescent="0.2">
      <c r="A4581" t="s">
        <v>6149</v>
      </c>
      <c r="B4581" s="1">
        <v>45526</v>
      </c>
      <c r="C4581">
        <v>1</v>
      </c>
    </row>
    <row r="4582" spans="1:3" x14ac:dyDescent="0.2">
      <c r="A4582" t="s">
        <v>6149</v>
      </c>
      <c r="B4582" s="1">
        <v>45527</v>
      </c>
      <c r="C4582">
        <v>1</v>
      </c>
    </row>
    <row r="4583" spans="1:3" x14ac:dyDescent="0.2">
      <c r="A4583" t="s">
        <v>6149</v>
      </c>
      <c r="B4583" s="1">
        <v>45528</v>
      </c>
      <c r="C4583">
        <v>1</v>
      </c>
    </row>
    <row r="4584" spans="1:3" x14ac:dyDescent="0.2">
      <c r="A4584" t="s">
        <v>6149</v>
      </c>
      <c r="B4584" s="1">
        <v>45529</v>
      </c>
      <c r="C4584">
        <v>1</v>
      </c>
    </row>
    <row r="4585" spans="1:3" x14ac:dyDescent="0.2">
      <c r="A4585" t="s">
        <v>6149</v>
      </c>
      <c r="B4585" s="1">
        <v>45530</v>
      </c>
      <c r="C4585">
        <v>1</v>
      </c>
    </row>
    <row r="4586" spans="1:3" x14ac:dyDescent="0.2">
      <c r="A4586" t="s">
        <v>6149</v>
      </c>
      <c r="B4586" s="1">
        <v>45531</v>
      </c>
      <c r="C4586">
        <v>1</v>
      </c>
    </row>
    <row r="4587" spans="1:3" x14ac:dyDescent="0.2">
      <c r="A4587" t="s">
        <v>6149</v>
      </c>
      <c r="B4587" s="1">
        <v>45532</v>
      </c>
      <c r="C4587">
        <v>1</v>
      </c>
    </row>
    <row r="4588" spans="1:3" x14ac:dyDescent="0.2">
      <c r="A4588" t="s">
        <v>6149</v>
      </c>
      <c r="B4588" s="1">
        <v>45533</v>
      </c>
      <c r="C4588">
        <v>1</v>
      </c>
    </row>
    <row r="4589" spans="1:3" x14ac:dyDescent="0.2">
      <c r="A4589" t="s">
        <v>6149</v>
      </c>
      <c r="B4589" s="1">
        <v>45534</v>
      </c>
      <c r="C4589">
        <v>1</v>
      </c>
    </row>
    <row r="4590" spans="1:3" x14ac:dyDescent="0.2">
      <c r="A4590" t="s">
        <v>6149</v>
      </c>
      <c r="B4590" s="1">
        <v>45535</v>
      </c>
      <c r="C4590">
        <v>1</v>
      </c>
    </row>
    <row r="4591" spans="1:3" x14ac:dyDescent="0.2">
      <c r="A4591" t="s">
        <v>6149</v>
      </c>
      <c r="B4591" s="1">
        <v>45536</v>
      </c>
      <c r="C4591">
        <v>1</v>
      </c>
    </row>
    <row r="4592" spans="1:3" x14ac:dyDescent="0.2">
      <c r="A4592" t="s">
        <v>6149</v>
      </c>
      <c r="B4592" s="1">
        <v>45537</v>
      </c>
      <c r="C4592">
        <v>1</v>
      </c>
    </row>
    <row r="4593" spans="1:3" x14ac:dyDescent="0.2">
      <c r="A4593" t="s">
        <v>6149</v>
      </c>
      <c r="B4593" s="1">
        <v>45538</v>
      </c>
      <c r="C4593">
        <v>1</v>
      </c>
    </row>
    <row r="4594" spans="1:3" x14ac:dyDescent="0.2">
      <c r="A4594" t="s">
        <v>6149</v>
      </c>
      <c r="B4594" s="1">
        <v>45539</v>
      </c>
      <c r="C4594">
        <v>1</v>
      </c>
    </row>
    <row r="4595" spans="1:3" x14ac:dyDescent="0.2">
      <c r="A4595" t="s">
        <v>6149</v>
      </c>
      <c r="B4595" s="1">
        <v>45540</v>
      </c>
      <c r="C4595">
        <v>1</v>
      </c>
    </row>
    <row r="4596" spans="1:3" x14ac:dyDescent="0.2">
      <c r="A4596" t="s">
        <v>6149</v>
      </c>
      <c r="B4596" s="1">
        <v>45541</v>
      </c>
      <c r="C4596">
        <v>1</v>
      </c>
    </row>
    <row r="4597" spans="1:3" x14ac:dyDescent="0.2">
      <c r="A4597" t="s">
        <v>6149</v>
      </c>
      <c r="B4597" s="1">
        <v>45542</v>
      </c>
      <c r="C4597">
        <v>1</v>
      </c>
    </row>
    <row r="4598" spans="1:3" x14ac:dyDescent="0.2">
      <c r="A4598" t="s">
        <v>6149</v>
      </c>
      <c r="B4598" s="1">
        <v>45543</v>
      </c>
      <c r="C4598">
        <v>1</v>
      </c>
    </row>
    <row r="4599" spans="1:3" x14ac:dyDescent="0.2">
      <c r="A4599" t="s">
        <v>6149</v>
      </c>
      <c r="B4599" s="1">
        <v>45544</v>
      </c>
      <c r="C4599">
        <v>1</v>
      </c>
    </row>
    <row r="4600" spans="1:3" x14ac:dyDescent="0.2">
      <c r="A4600" t="s">
        <v>6149</v>
      </c>
      <c r="B4600" s="1">
        <v>45545</v>
      </c>
      <c r="C4600">
        <v>1</v>
      </c>
    </row>
    <row r="4601" spans="1:3" x14ac:dyDescent="0.2">
      <c r="A4601" t="s">
        <v>6149</v>
      </c>
      <c r="B4601" s="1">
        <v>45546</v>
      </c>
      <c r="C4601">
        <v>1</v>
      </c>
    </row>
    <row r="4602" spans="1:3" x14ac:dyDescent="0.2">
      <c r="A4602" t="s">
        <v>6149</v>
      </c>
      <c r="B4602" s="1">
        <v>45547</v>
      </c>
      <c r="C4602">
        <v>1</v>
      </c>
    </row>
    <row r="4603" spans="1:3" x14ac:dyDescent="0.2">
      <c r="A4603" t="s">
        <v>6149</v>
      </c>
      <c r="B4603" s="1">
        <v>45548</v>
      </c>
      <c r="C4603">
        <v>1</v>
      </c>
    </row>
    <row r="4604" spans="1:3" x14ac:dyDescent="0.2">
      <c r="A4604" t="s">
        <v>6149</v>
      </c>
      <c r="B4604" s="1">
        <v>45549</v>
      </c>
      <c r="C4604">
        <v>1</v>
      </c>
    </row>
    <row r="4605" spans="1:3" x14ac:dyDescent="0.2">
      <c r="A4605" t="s">
        <v>6149</v>
      </c>
      <c r="B4605" s="1">
        <v>45550</v>
      </c>
      <c r="C4605">
        <v>1</v>
      </c>
    </row>
    <row r="4606" spans="1:3" x14ac:dyDescent="0.2">
      <c r="A4606" t="s">
        <v>6149</v>
      </c>
      <c r="B4606" s="1">
        <v>45551</v>
      </c>
      <c r="C4606">
        <v>1</v>
      </c>
    </row>
    <row r="4607" spans="1:3" x14ac:dyDescent="0.2">
      <c r="A4607" t="s">
        <v>6149</v>
      </c>
      <c r="B4607" s="1">
        <v>45552</v>
      </c>
      <c r="C4607">
        <v>1</v>
      </c>
    </row>
    <row r="4608" spans="1:3" x14ac:dyDescent="0.2">
      <c r="A4608" t="s">
        <v>6149</v>
      </c>
      <c r="B4608" s="1">
        <v>45553</v>
      </c>
      <c r="C4608">
        <v>1</v>
      </c>
    </row>
    <row r="4609" spans="1:3" x14ac:dyDescent="0.2">
      <c r="A4609" t="s">
        <v>6149</v>
      </c>
      <c r="B4609" s="1">
        <v>45554</v>
      </c>
      <c r="C4609">
        <v>1</v>
      </c>
    </row>
    <row r="4610" spans="1:3" x14ac:dyDescent="0.2">
      <c r="A4610" t="s">
        <v>6149</v>
      </c>
      <c r="B4610" s="1">
        <v>45555</v>
      </c>
      <c r="C4610">
        <v>1</v>
      </c>
    </row>
    <row r="4611" spans="1:3" x14ac:dyDescent="0.2">
      <c r="A4611" t="s">
        <v>6149</v>
      </c>
      <c r="B4611" s="1">
        <v>45556</v>
      </c>
      <c r="C4611">
        <v>1</v>
      </c>
    </row>
    <row r="4612" spans="1:3" x14ac:dyDescent="0.2">
      <c r="A4612" t="s">
        <v>6149</v>
      </c>
      <c r="B4612" s="1">
        <v>45557</v>
      </c>
      <c r="C4612">
        <v>1</v>
      </c>
    </row>
    <row r="4613" spans="1:3" x14ac:dyDescent="0.2">
      <c r="A4613" t="s">
        <v>6149</v>
      </c>
      <c r="B4613" s="1">
        <v>45558</v>
      </c>
      <c r="C4613">
        <v>1</v>
      </c>
    </row>
    <row r="4614" spans="1:3" x14ac:dyDescent="0.2">
      <c r="A4614" t="s">
        <v>6149</v>
      </c>
      <c r="B4614" s="1">
        <v>45559</v>
      </c>
      <c r="C4614">
        <v>1</v>
      </c>
    </row>
    <row r="4615" spans="1:3" x14ac:dyDescent="0.2">
      <c r="A4615" t="s">
        <v>6149</v>
      </c>
      <c r="B4615" s="1">
        <v>45560</v>
      </c>
      <c r="C4615">
        <v>1</v>
      </c>
    </row>
    <row r="4616" spans="1:3" x14ac:dyDescent="0.2">
      <c r="A4616" t="s">
        <v>6149</v>
      </c>
      <c r="B4616" s="1">
        <v>45561</v>
      </c>
      <c r="C4616">
        <v>1</v>
      </c>
    </row>
    <row r="4617" spans="1:3" x14ac:dyDescent="0.2">
      <c r="A4617" t="s">
        <v>6149</v>
      </c>
      <c r="B4617" s="1">
        <v>45562</v>
      </c>
      <c r="C4617">
        <v>1</v>
      </c>
    </row>
    <row r="4618" spans="1:3" x14ac:dyDescent="0.2">
      <c r="A4618" t="s">
        <v>6149</v>
      </c>
      <c r="B4618" s="1">
        <v>45563</v>
      </c>
      <c r="C4618">
        <v>1</v>
      </c>
    </row>
    <row r="4619" spans="1:3" x14ac:dyDescent="0.2">
      <c r="A4619" t="s">
        <v>6149</v>
      </c>
      <c r="B4619" s="1">
        <v>45564</v>
      </c>
      <c r="C4619">
        <v>1</v>
      </c>
    </row>
    <row r="4620" spans="1:3" x14ac:dyDescent="0.2">
      <c r="A4620" t="s">
        <v>6149</v>
      </c>
      <c r="B4620" s="1">
        <v>45565</v>
      </c>
      <c r="C4620">
        <v>1</v>
      </c>
    </row>
    <row r="4621" spans="1:3" x14ac:dyDescent="0.2">
      <c r="A4621" t="s">
        <v>6149</v>
      </c>
      <c r="B4621" s="1">
        <v>45566</v>
      </c>
      <c r="C4621">
        <v>1</v>
      </c>
    </row>
    <row r="4622" spans="1:3" x14ac:dyDescent="0.2">
      <c r="A4622" t="s">
        <v>6149</v>
      </c>
      <c r="B4622" s="1">
        <v>45567</v>
      </c>
      <c r="C4622">
        <v>1</v>
      </c>
    </row>
    <row r="4623" spans="1:3" x14ac:dyDescent="0.2">
      <c r="A4623" t="s">
        <v>6149</v>
      </c>
      <c r="B4623" s="1">
        <v>45568</v>
      </c>
      <c r="C4623">
        <v>1</v>
      </c>
    </row>
    <row r="4624" spans="1:3" x14ac:dyDescent="0.2">
      <c r="A4624" t="s">
        <v>6149</v>
      </c>
      <c r="B4624" s="1">
        <v>45569</v>
      </c>
      <c r="C4624">
        <v>1</v>
      </c>
    </row>
    <row r="4625" spans="1:3" x14ac:dyDescent="0.2">
      <c r="A4625" t="s">
        <v>6149</v>
      </c>
      <c r="B4625" s="1">
        <v>45570</v>
      </c>
      <c r="C4625">
        <v>1</v>
      </c>
    </row>
    <row r="4626" spans="1:3" x14ac:dyDescent="0.2">
      <c r="A4626" t="s">
        <v>6149</v>
      </c>
      <c r="B4626" s="1">
        <v>45571</v>
      </c>
      <c r="C4626">
        <v>1</v>
      </c>
    </row>
    <row r="4627" spans="1:3" x14ac:dyDescent="0.2">
      <c r="A4627" t="s">
        <v>6149</v>
      </c>
      <c r="B4627" s="1">
        <v>45572</v>
      </c>
      <c r="C4627">
        <v>1</v>
      </c>
    </row>
    <row r="4628" spans="1:3" x14ac:dyDescent="0.2">
      <c r="A4628" t="s">
        <v>6149</v>
      </c>
      <c r="B4628" s="1">
        <v>45573</v>
      </c>
      <c r="C4628">
        <v>1</v>
      </c>
    </row>
    <row r="4629" spans="1:3" x14ac:dyDescent="0.2">
      <c r="A4629" t="s">
        <v>6149</v>
      </c>
      <c r="B4629" s="1">
        <v>45574</v>
      </c>
      <c r="C4629">
        <v>1</v>
      </c>
    </row>
    <row r="4630" spans="1:3" x14ac:dyDescent="0.2">
      <c r="A4630" t="s">
        <v>6149</v>
      </c>
      <c r="B4630" s="1">
        <v>45575</v>
      </c>
      <c r="C4630">
        <v>1</v>
      </c>
    </row>
    <row r="4631" spans="1:3" x14ac:dyDescent="0.2">
      <c r="A4631" t="s">
        <v>6149</v>
      </c>
      <c r="B4631" s="1">
        <v>45576</v>
      </c>
      <c r="C4631">
        <v>1</v>
      </c>
    </row>
    <row r="4632" spans="1:3" x14ac:dyDescent="0.2">
      <c r="A4632" t="s">
        <v>6149</v>
      </c>
      <c r="B4632" s="1">
        <v>45577</v>
      </c>
      <c r="C4632">
        <v>1</v>
      </c>
    </row>
    <row r="4633" spans="1:3" x14ac:dyDescent="0.2">
      <c r="A4633" t="s">
        <v>6149</v>
      </c>
      <c r="B4633" s="1">
        <v>45578</v>
      </c>
      <c r="C4633">
        <v>1</v>
      </c>
    </row>
    <row r="4634" spans="1:3" x14ac:dyDescent="0.2">
      <c r="A4634" t="s">
        <v>6149</v>
      </c>
      <c r="B4634" s="1">
        <v>45579</v>
      </c>
      <c r="C4634">
        <v>1</v>
      </c>
    </row>
    <row r="4635" spans="1:3" x14ac:dyDescent="0.2">
      <c r="A4635" t="s">
        <v>6149</v>
      </c>
      <c r="B4635" s="1">
        <v>45580</v>
      </c>
      <c r="C4635">
        <v>1</v>
      </c>
    </row>
    <row r="4636" spans="1:3" x14ac:dyDescent="0.2">
      <c r="A4636" t="s">
        <v>6149</v>
      </c>
      <c r="B4636" s="1">
        <v>45581</v>
      </c>
      <c r="C4636">
        <v>1</v>
      </c>
    </row>
    <row r="4637" spans="1:3" x14ac:dyDescent="0.2">
      <c r="A4637" t="s">
        <v>6149</v>
      </c>
      <c r="B4637" s="1">
        <v>45582</v>
      </c>
      <c r="C4637">
        <v>1</v>
      </c>
    </row>
    <row r="4638" spans="1:3" x14ac:dyDescent="0.2">
      <c r="A4638" t="s">
        <v>6149</v>
      </c>
      <c r="B4638" s="1">
        <v>45583</v>
      </c>
      <c r="C4638">
        <v>1</v>
      </c>
    </row>
    <row r="4639" spans="1:3" x14ac:dyDescent="0.2">
      <c r="A4639" t="s">
        <v>6149</v>
      </c>
      <c r="B4639" s="1">
        <v>45584</v>
      </c>
      <c r="C4639">
        <v>1</v>
      </c>
    </row>
    <row r="4640" spans="1:3" x14ac:dyDescent="0.2">
      <c r="A4640" t="s">
        <v>6149</v>
      </c>
      <c r="B4640" s="1">
        <v>45585</v>
      </c>
      <c r="C4640">
        <v>1</v>
      </c>
    </row>
    <row r="4641" spans="1:3" x14ac:dyDescent="0.2">
      <c r="A4641" t="s">
        <v>6149</v>
      </c>
      <c r="B4641" s="1">
        <v>45586</v>
      </c>
      <c r="C4641">
        <v>1</v>
      </c>
    </row>
    <row r="4642" spans="1:3" x14ac:dyDescent="0.2">
      <c r="A4642" t="s">
        <v>6149</v>
      </c>
      <c r="B4642" s="1">
        <v>45587</v>
      </c>
      <c r="C4642">
        <v>1</v>
      </c>
    </row>
    <row r="4643" spans="1:3" x14ac:dyDescent="0.2">
      <c r="A4643" t="s">
        <v>6149</v>
      </c>
      <c r="B4643" s="1">
        <v>45588</v>
      </c>
      <c r="C4643">
        <v>1</v>
      </c>
    </row>
    <row r="4644" spans="1:3" x14ac:dyDescent="0.2">
      <c r="A4644" t="s">
        <v>6149</v>
      </c>
      <c r="B4644" s="1">
        <v>45589</v>
      </c>
      <c r="C4644">
        <v>1</v>
      </c>
    </row>
    <row r="4645" spans="1:3" x14ac:dyDescent="0.2">
      <c r="A4645" t="s">
        <v>6149</v>
      </c>
      <c r="B4645" s="1">
        <v>45590</v>
      </c>
      <c r="C4645">
        <v>1</v>
      </c>
    </row>
    <row r="4646" spans="1:3" x14ac:dyDescent="0.2">
      <c r="A4646" t="s">
        <v>6149</v>
      </c>
      <c r="B4646" s="1">
        <v>45591</v>
      </c>
      <c r="C4646">
        <v>1</v>
      </c>
    </row>
    <row r="4647" spans="1:3" x14ac:dyDescent="0.2">
      <c r="A4647" t="s">
        <v>6149</v>
      </c>
      <c r="B4647" s="1">
        <v>45592</v>
      </c>
      <c r="C4647">
        <v>1</v>
      </c>
    </row>
    <row r="4648" spans="1:3" x14ac:dyDescent="0.2">
      <c r="A4648" t="s">
        <v>6149</v>
      </c>
      <c r="B4648" s="1">
        <v>45593</v>
      </c>
      <c r="C4648">
        <v>1</v>
      </c>
    </row>
    <row r="4649" spans="1:3" x14ac:dyDescent="0.2">
      <c r="A4649" t="s">
        <v>6149</v>
      </c>
      <c r="B4649" s="1">
        <v>45594</v>
      </c>
      <c r="C4649">
        <v>1</v>
      </c>
    </row>
    <row r="4650" spans="1:3" x14ac:dyDescent="0.2">
      <c r="A4650" t="s">
        <v>6149</v>
      </c>
      <c r="B4650" s="1">
        <v>45595</v>
      </c>
      <c r="C4650">
        <v>1</v>
      </c>
    </row>
    <row r="4651" spans="1:3" x14ac:dyDescent="0.2">
      <c r="A4651" t="s">
        <v>6149</v>
      </c>
      <c r="B4651" s="1">
        <v>45596</v>
      </c>
      <c r="C4651">
        <v>1</v>
      </c>
    </row>
    <row r="4652" spans="1:3" x14ac:dyDescent="0.2">
      <c r="A4652" t="s">
        <v>6149</v>
      </c>
      <c r="B4652" s="1">
        <v>45597</v>
      </c>
      <c r="C4652">
        <v>1</v>
      </c>
    </row>
    <row r="4653" spans="1:3" x14ac:dyDescent="0.2">
      <c r="A4653" t="s">
        <v>6149</v>
      </c>
      <c r="B4653" s="1">
        <v>45598</v>
      </c>
      <c r="C4653">
        <v>1</v>
      </c>
    </row>
    <row r="4654" spans="1:3" x14ac:dyDescent="0.2">
      <c r="A4654" t="s">
        <v>6149</v>
      </c>
      <c r="B4654" s="1">
        <v>45599</v>
      </c>
      <c r="C4654">
        <v>1</v>
      </c>
    </row>
    <row r="4655" spans="1:3" x14ac:dyDescent="0.2">
      <c r="A4655" t="s">
        <v>6149</v>
      </c>
      <c r="B4655" s="1">
        <v>45600</v>
      </c>
      <c r="C4655">
        <v>1</v>
      </c>
    </row>
    <row r="4656" spans="1:3" x14ac:dyDescent="0.2">
      <c r="A4656" t="s">
        <v>6149</v>
      </c>
      <c r="B4656" s="1">
        <v>45601</v>
      </c>
      <c r="C4656">
        <v>1</v>
      </c>
    </row>
    <row r="4657" spans="1:3" x14ac:dyDescent="0.2">
      <c r="A4657" t="s">
        <v>6149</v>
      </c>
      <c r="B4657" s="1">
        <v>45602</v>
      </c>
      <c r="C4657">
        <v>1</v>
      </c>
    </row>
    <row r="4658" spans="1:3" x14ac:dyDescent="0.2">
      <c r="A4658" t="s">
        <v>6149</v>
      </c>
      <c r="B4658" s="1">
        <v>45603</v>
      </c>
      <c r="C4658">
        <v>1</v>
      </c>
    </row>
    <row r="4659" spans="1:3" x14ac:dyDescent="0.2">
      <c r="A4659" t="s">
        <v>6149</v>
      </c>
      <c r="B4659" s="1">
        <v>45604</v>
      </c>
      <c r="C4659">
        <v>1</v>
      </c>
    </row>
    <row r="4660" spans="1:3" x14ac:dyDescent="0.2">
      <c r="A4660" t="s">
        <v>6149</v>
      </c>
      <c r="B4660" s="1">
        <v>45605</v>
      </c>
      <c r="C4660">
        <v>1</v>
      </c>
    </row>
    <row r="4661" spans="1:3" x14ac:dyDescent="0.2">
      <c r="A4661" t="s">
        <v>6149</v>
      </c>
      <c r="B4661" s="1">
        <v>45606</v>
      </c>
      <c r="C4661">
        <v>1</v>
      </c>
    </row>
    <row r="4662" spans="1:3" x14ac:dyDescent="0.2">
      <c r="A4662" t="s">
        <v>6149</v>
      </c>
      <c r="B4662" s="1">
        <v>45607</v>
      </c>
      <c r="C4662">
        <v>1</v>
      </c>
    </row>
    <row r="4663" spans="1:3" x14ac:dyDescent="0.2">
      <c r="A4663" t="s">
        <v>6149</v>
      </c>
      <c r="B4663" s="1">
        <v>45608</v>
      </c>
      <c r="C4663">
        <v>1</v>
      </c>
    </row>
    <row r="4664" spans="1:3" x14ac:dyDescent="0.2">
      <c r="A4664" t="s">
        <v>6149</v>
      </c>
      <c r="B4664" s="1">
        <v>45609</v>
      </c>
      <c r="C4664">
        <v>1</v>
      </c>
    </row>
    <row r="4665" spans="1:3" x14ac:dyDescent="0.2">
      <c r="A4665" t="s">
        <v>6149</v>
      </c>
      <c r="B4665" s="1">
        <v>45610</v>
      </c>
      <c r="C4665">
        <v>1</v>
      </c>
    </row>
    <row r="4666" spans="1:3" x14ac:dyDescent="0.2">
      <c r="A4666" t="s">
        <v>6149</v>
      </c>
      <c r="B4666" s="1">
        <v>45611</v>
      </c>
      <c r="C4666">
        <v>1</v>
      </c>
    </row>
    <row r="4667" spans="1:3" x14ac:dyDescent="0.2">
      <c r="A4667" t="s">
        <v>6149</v>
      </c>
      <c r="B4667" s="1">
        <v>45612</v>
      </c>
      <c r="C4667">
        <v>1</v>
      </c>
    </row>
    <row r="4668" spans="1:3" x14ac:dyDescent="0.2">
      <c r="A4668" t="s">
        <v>6149</v>
      </c>
      <c r="B4668" s="1">
        <v>45613</v>
      </c>
      <c r="C4668">
        <v>1</v>
      </c>
    </row>
    <row r="4669" spans="1:3" x14ac:dyDescent="0.2">
      <c r="A4669" t="s">
        <v>6149</v>
      </c>
      <c r="B4669" s="1">
        <v>45614</v>
      </c>
      <c r="C4669">
        <v>1</v>
      </c>
    </row>
    <row r="4670" spans="1:3" x14ac:dyDescent="0.2">
      <c r="A4670" t="s">
        <v>6149</v>
      </c>
      <c r="B4670" s="1">
        <v>45615</v>
      </c>
      <c r="C4670">
        <v>1</v>
      </c>
    </row>
    <row r="4671" spans="1:3" x14ac:dyDescent="0.2">
      <c r="A4671" t="s">
        <v>6149</v>
      </c>
      <c r="B4671" s="1">
        <v>45616</v>
      </c>
      <c r="C4671">
        <v>1</v>
      </c>
    </row>
    <row r="4672" spans="1:3" x14ac:dyDescent="0.2">
      <c r="A4672" t="s">
        <v>6149</v>
      </c>
      <c r="B4672" s="1">
        <v>45617</v>
      </c>
      <c r="C4672">
        <v>1</v>
      </c>
    </row>
    <row r="4673" spans="1:3" x14ac:dyDescent="0.2">
      <c r="A4673" t="s">
        <v>6149</v>
      </c>
      <c r="B4673" s="1">
        <v>45618</v>
      </c>
      <c r="C4673">
        <v>1</v>
      </c>
    </row>
    <row r="4674" spans="1:3" x14ac:dyDescent="0.2">
      <c r="A4674" t="s">
        <v>6149</v>
      </c>
      <c r="B4674" s="1">
        <v>45619</v>
      </c>
      <c r="C4674">
        <v>1</v>
      </c>
    </row>
    <row r="4675" spans="1:3" x14ac:dyDescent="0.2">
      <c r="A4675" t="s">
        <v>6149</v>
      </c>
      <c r="B4675" s="1">
        <v>45620</v>
      </c>
      <c r="C4675">
        <v>1</v>
      </c>
    </row>
    <row r="4676" spans="1:3" x14ac:dyDescent="0.2">
      <c r="A4676" t="s">
        <v>6149</v>
      </c>
      <c r="B4676" s="1">
        <v>45621</v>
      </c>
      <c r="C4676">
        <v>1</v>
      </c>
    </row>
    <row r="4677" spans="1:3" x14ac:dyDescent="0.2">
      <c r="A4677" t="s">
        <v>6149</v>
      </c>
      <c r="B4677" s="1">
        <v>45622</v>
      </c>
      <c r="C4677">
        <v>1</v>
      </c>
    </row>
    <row r="4678" spans="1:3" x14ac:dyDescent="0.2">
      <c r="A4678" t="s">
        <v>6149</v>
      </c>
      <c r="B4678" s="1">
        <v>45623</v>
      </c>
      <c r="C4678">
        <v>1</v>
      </c>
    </row>
    <row r="4679" spans="1:3" x14ac:dyDescent="0.2">
      <c r="A4679" t="s">
        <v>6149</v>
      </c>
      <c r="B4679" s="1">
        <v>45624</v>
      </c>
      <c r="C4679">
        <v>1</v>
      </c>
    </row>
    <row r="4680" spans="1:3" x14ac:dyDescent="0.2">
      <c r="A4680" t="s">
        <v>6149</v>
      </c>
      <c r="B4680" s="1">
        <v>45625</v>
      </c>
      <c r="C4680">
        <v>1</v>
      </c>
    </row>
    <row r="4681" spans="1:3" x14ac:dyDescent="0.2">
      <c r="A4681" t="s">
        <v>6149</v>
      </c>
      <c r="B4681" s="1">
        <v>45626</v>
      </c>
      <c r="C4681">
        <v>1</v>
      </c>
    </row>
    <row r="4682" spans="1:3" x14ac:dyDescent="0.2">
      <c r="A4682" t="s">
        <v>6149</v>
      </c>
      <c r="B4682" s="1">
        <v>45627</v>
      </c>
      <c r="C4682">
        <v>1</v>
      </c>
    </row>
    <row r="4683" spans="1:3" x14ac:dyDescent="0.2">
      <c r="A4683" t="s">
        <v>6149</v>
      </c>
      <c r="B4683" s="1">
        <v>45628</v>
      </c>
      <c r="C4683">
        <v>1</v>
      </c>
    </row>
    <row r="4684" spans="1:3" x14ac:dyDescent="0.2">
      <c r="A4684" t="s">
        <v>6149</v>
      </c>
      <c r="B4684" s="1">
        <v>45629</v>
      </c>
      <c r="C4684">
        <v>1</v>
      </c>
    </row>
    <row r="4685" spans="1:3" x14ac:dyDescent="0.2">
      <c r="A4685" t="s">
        <v>6149</v>
      </c>
      <c r="B4685" s="1">
        <v>45630</v>
      </c>
      <c r="C4685">
        <v>1</v>
      </c>
    </row>
    <row r="4686" spans="1:3" x14ac:dyDescent="0.2">
      <c r="A4686" t="s">
        <v>6149</v>
      </c>
      <c r="B4686" s="1">
        <v>45631</v>
      </c>
      <c r="C4686">
        <v>1</v>
      </c>
    </row>
    <row r="4687" spans="1:3" x14ac:dyDescent="0.2">
      <c r="A4687" t="s">
        <v>6149</v>
      </c>
      <c r="B4687" s="1">
        <v>45632</v>
      </c>
      <c r="C4687">
        <v>1</v>
      </c>
    </row>
    <row r="4688" spans="1:3" x14ac:dyDescent="0.2">
      <c r="A4688" t="s">
        <v>6149</v>
      </c>
      <c r="B4688" s="1">
        <v>45633</v>
      </c>
      <c r="C4688">
        <v>1</v>
      </c>
    </row>
    <row r="4689" spans="1:3" x14ac:dyDescent="0.2">
      <c r="A4689" t="s">
        <v>6149</v>
      </c>
      <c r="B4689" s="1">
        <v>45634</v>
      </c>
      <c r="C4689">
        <v>1</v>
      </c>
    </row>
    <row r="4690" spans="1:3" x14ac:dyDescent="0.2">
      <c r="A4690" t="s">
        <v>6149</v>
      </c>
      <c r="B4690" s="1">
        <v>45635</v>
      </c>
      <c r="C4690">
        <v>1</v>
      </c>
    </row>
    <row r="4691" spans="1:3" x14ac:dyDescent="0.2">
      <c r="A4691" t="s">
        <v>6149</v>
      </c>
      <c r="B4691" s="1">
        <v>45636</v>
      </c>
      <c r="C4691">
        <v>1</v>
      </c>
    </row>
    <row r="4692" spans="1:3" x14ac:dyDescent="0.2">
      <c r="A4692" t="s">
        <v>6149</v>
      </c>
      <c r="B4692" s="1">
        <v>45637</v>
      </c>
      <c r="C4692">
        <v>1</v>
      </c>
    </row>
    <row r="4693" spans="1:3" x14ac:dyDescent="0.2">
      <c r="A4693" t="s">
        <v>6149</v>
      </c>
      <c r="B4693" s="1">
        <v>45638</v>
      </c>
      <c r="C4693">
        <v>1</v>
      </c>
    </row>
    <row r="4694" spans="1:3" x14ac:dyDescent="0.2">
      <c r="A4694" t="s">
        <v>6149</v>
      </c>
      <c r="B4694" s="1">
        <v>45639</v>
      </c>
      <c r="C4694">
        <v>1</v>
      </c>
    </row>
    <row r="4695" spans="1:3" x14ac:dyDescent="0.2">
      <c r="A4695" t="s">
        <v>6149</v>
      </c>
      <c r="B4695" s="1">
        <v>45640</v>
      </c>
      <c r="C4695">
        <v>1</v>
      </c>
    </row>
    <row r="4696" spans="1:3" x14ac:dyDescent="0.2">
      <c r="A4696" t="s">
        <v>6149</v>
      </c>
      <c r="B4696" s="1">
        <v>45641</v>
      </c>
      <c r="C4696">
        <v>1</v>
      </c>
    </row>
    <row r="4697" spans="1:3" x14ac:dyDescent="0.2">
      <c r="A4697" t="s">
        <v>6149</v>
      </c>
      <c r="B4697" s="1">
        <v>45642</v>
      </c>
      <c r="C4697">
        <v>1</v>
      </c>
    </row>
    <row r="4698" spans="1:3" x14ac:dyDescent="0.2">
      <c r="A4698" t="s">
        <v>6149</v>
      </c>
      <c r="B4698" s="1">
        <v>45643</v>
      </c>
      <c r="C4698">
        <v>1</v>
      </c>
    </row>
    <row r="4699" spans="1:3" x14ac:dyDescent="0.2">
      <c r="A4699" t="s">
        <v>6149</v>
      </c>
      <c r="B4699" s="1">
        <v>45644</v>
      </c>
      <c r="C4699">
        <v>1</v>
      </c>
    </row>
    <row r="4700" spans="1:3" x14ac:dyDescent="0.2">
      <c r="A4700" t="s">
        <v>6149</v>
      </c>
      <c r="B4700" s="1">
        <v>45645</v>
      </c>
      <c r="C4700">
        <v>1</v>
      </c>
    </row>
    <row r="4701" spans="1:3" x14ac:dyDescent="0.2">
      <c r="A4701" t="s">
        <v>6149</v>
      </c>
      <c r="B4701" s="1">
        <v>45646</v>
      </c>
      <c r="C4701">
        <v>1</v>
      </c>
    </row>
    <row r="4702" spans="1:3" x14ac:dyDescent="0.2">
      <c r="A4702" t="s">
        <v>6149</v>
      </c>
      <c r="B4702" s="1">
        <v>45647</v>
      </c>
      <c r="C4702">
        <v>1</v>
      </c>
    </row>
    <row r="4703" spans="1:3" x14ac:dyDescent="0.2">
      <c r="A4703" t="s">
        <v>6149</v>
      </c>
      <c r="B4703" s="1">
        <v>45648</v>
      </c>
      <c r="C4703">
        <v>1</v>
      </c>
    </row>
    <row r="4704" spans="1:3" x14ac:dyDescent="0.2">
      <c r="A4704" t="s">
        <v>6149</v>
      </c>
      <c r="B4704" s="1">
        <v>45649</v>
      </c>
      <c r="C4704">
        <v>1</v>
      </c>
    </row>
    <row r="4705" spans="1:3" x14ac:dyDescent="0.2">
      <c r="A4705" t="s">
        <v>6149</v>
      </c>
      <c r="B4705" s="1">
        <v>45650</v>
      </c>
      <c r="C4705">
        <v>1</v>
      </c>
    </row>
    <row r="4706" spans="1:3" x14ac:dyDescent="0.2">
      <c r="A4706" t="s">
        <v>6149</v>
      </c>
      <c r="B4706" s="1">
        <v>45079</v>
      </c>
      <c r="C4706">
        <v>1</v>
      </c>
    </row>
    <row r="4707" spans="1:3" x14ac:dyDescent="0.2">
      <c r="A4707" t="s">
        <v>6149</v>
      </c>
      <c r="B4707" s="1">
        <v>45080</v>
      </c>
      <c r="C4707">
        <v>1</v>
      </c>
    </row>
    <row r="4708" spans="1:3" x14ac:dyDescent="0.2">
      <c r="A4708" t="s">
        <v>6149</v>
      </c>
      <c r="B4708" s="1">
        <v>45081</v>
      </c>
      <c r="C4708">
        <v>1</v>
      </c>
    </row>
    <row r="4709" spans="1:3" x14ac:dyDescent="0.2">
      <c r="A4709" t="s">
        <v>6149</v>
      </c>
      <c r="B4709" s="1">
        <v>45082</v>
      </c>
      <c r="C4709">
        <v>1</v>
      </c>
    </row>
    <row r="4710" spans="1:3" x14ac:dyDescent="0.2">
      <c r="A4710" t="s">
        <v>6149</v>
      </c>
      <c r="B4710" s="1">
        <v>45083</v>
      </c>
      <c r="C4710">
        <v>1</v>
      </c>
    </row>
    <row r="4711" spans="1:3" x14ac:dyDescent="0.2">
      <c r="A4711" t="s">
        <v>6149</v>
      </c>
      <c r="B4711" s="1">
        <v>45084</v>
      </c>
      <c r="C4711">
        <v>1</v>
      </c>
    </row>
    <row r="4712" spans="1:3" x14ac:dyDescent="0.2">
      <c r="A4712" t="s">
        <v>6149</v>
      </c>
      <c r="B4712" s="1">
        <v>45085</v>
      </c>
      <c r="C4712">
        <v>1</v>
      </c>
    </row>
    <row r="4713" spans="1:3" x14ac:dyDescent="0.2">
      <c r="A4713" t="s">
        <v>6149</v>
      </c>
      <c r="B4713" s="1">
        <v>45086</v>
      </c>
      <c r="C4713">
        <v>1</v>
      </c>
    </row>
    <row r="4714" spans="1:3" x14ac:dyDescent="0.2">
      <c r="A4714" t="s">
        <v>6149</v>
      </c>
      <c r="B4714" s="1">
        <v>45087</v>
      </c>
      <c r="C4714">
        <v>1</v>
      </c>
    </row>
    <row r="4715" spans="1:3" x14ac:dyDescent="0.2">
      <c r="A4715" t="s">
        <v>6149</v>
      </c>
      <c r="B4715" s="1">
        <v>45088</v>
      </c>
      <c r="C4715">
        <v>1</v>
      </c>
    </row>
    <row r="4716" spans="1:3" x14ac:dyDescent="0.2">
      <c r="A4716" t="s">
        <v>6149</v>
      </c>
      <c r="B4716" s="1">
        <v>45089</v>
      </c>
      <c r="C4716">
        <v>1</v>
      </c>
    </row>
    <row r="4717" spans="1:3" x14ac:dyDescent="0.2">
      <c r="A4717" t="s">
        <v>6149</v>
      </c>
      <c r="B4717" s="1">
        <v>45090</v>
      </c>
      <c r="C4717">
        <v>1</v>
      </c>
    </row>
    <row r="4718" spans="1:3" x14ac:dyDescent="0.2">
      <c r="A4718" t="s">
        <v>6149</v>
      </c>
      <c r="B4718" s="1">
        <v>45091</v>
      </c>
      <c r="C4718">
        <v>1</v>
      </c>
    </row>
    <row r="4719" spans="1:3" x14ac:dyDescent="0.2">
      <c r="A4719" t="s">
        <v>6149</v>
      </c>
      <c r="B4719" s="1">
        <v>45092</v>
      </c>
      <c r="C4719">
        <v>1</v>
      </c>
    </row>
    <row r="4720" spans="1:3" x14ac:dyDescent="0.2">
      <c r="A4720" t="s">
        <v>6149</v>
      </c>
      <c r="B4720" s="1">
        <v>45093</v>
      </c>
      <c r="C4720">
        <v>1</v>
      </c>
    </row>
    <row r="4721" spans="1:3" x14ac:dyDescent="0.2">
      <c r="A4721" t="s">
        <v>6149</v>
      </c>
      <c r="B4721" s="1">
        <v>45094</v>
      </c>
      <c r="C4721">
        <v>1</v>
      </c>
    </row>
    <row r="4722" spans="1:3" x14ac:dyDescent="0.2">
      <c r="A4722" t="s">
        <v>6149</v>
      </c>
      <c r="B4722" s="1">
        <v>45095</v>
      </c>
      <c r="C4722">
        <v>1</v>
      </c>
    </row>
    <row r="4723" spans="1:3" x14ac:dyDescent="0.2">
      <c r="A4723" t="s">
        <v>6149</v>
      </c>
      <c r="B4723" s="1">
        <v>45096</v>
      </c>
      <c r="C4723">
        <v>1</v>
      </c>
    </row>
    <row r="4724" spans="1:3" x14ac:dyDescent="0.2">
      <c r="A4724" t="s">
        <v>6149</v>
      </c>
      <c r="B4724" s="1">
        <v>45097</v>
      </c>
      <c r="C4724">
        <v>1</v>
      </c>
    </row>
    <row r="4725" spans="1:3" x14ac:dyDescent="0.2">
      <c r="A4725" t="s">
        <v>6149</v>
      </c>
      <c r="B4725" s="1">
        <v>45098</v>
      </c>
      <c r="C4725">
        <v>1</v>
      </c>
    </row>
    <row r="4726" spans="1:3" x14ac:dyDescent="0.2">
      <c r="A4726" t="s">
        <v>6149</v>
      </c>
      <c r="B4726" s="1">
        <v>45099</v>
      </c>
      <c r="C4726">
        <v>1</v>
      </c>
    </row>
    <row r="4727" spans="1:3" x14ac:dyDescent="0.2">
      <c r="A4727" t="s">
        <v>6149</v>
      </c>
      <c r="B4727" s="1">
        <v>45100</v>
      </c>
      <c r="C4727">
        <v>1</v>
      </c>
    </row>
    <row r="4728" spans="1:3" x14ac:dyDescent="0.2">
      <c r="A4728" t="s">
        <v>6149</v>
      </c>
      <c r="B4728" s="1">
        <v>45101</v>
      </c>
      <c r="C4728">
        <v>1</v>
      </c>
    </row>
    <row r="4729" spans="1:3" x14ac:dyDescent="0.2">
      <c r="A4729" t="s">
        <v>6149</v>
      </c>
      <c r="B4729" s="1">
        <v>45102</v>
      </c>
      <c r="C4729">
        <v>1</v>
      </c>
    </row>
    <row r="4730" spans="1:3" x14ac:dyDescent="0.2">
      <c r="A4730" t="s">
        <v>6149</v>
      </c>
      <c r="B4730" s="1">
        <v>45103</v>
      </c>
      <c r="C4730">
        <v>1</v>
      </c>
    </row>
    <row r="4731" spans="1:3" x14ac:dyDescent="0.2">
      <c r="A4731" t="s">
        <v>6149</v>
      </c>
      <c r="B4731" s="1">
        <v>45104</v>
      </c>
      <c r="C4731">
        <v>1</v>
      </c>
    </row>
    <row r="4732" spans="1:3" x14ac:dyDescent="0.2">
      <c r="A4732" t="s">
        <v>6149</v>
      </c>
      <c r="B4732" s="1">
        <v>45105</v>
      </c>
      <c r="C4732">
        <v>1</v>
      </c>
    </row>
    <row r="4733" spans="1:3" x14ac:dyDescent="0.2">
      <c r="A4733" t="s">
        <v>6149</v>
      </c>
      <c r="B4733" s="1">
        <v>45106</v>
      </c>
      <c r="C4733">
        <v>1</v>
      </c>
    </row>
    <row r="4734" spans="1:3" x14ac:dyDescent="0.2">
      <c r="A4734" t="s">
        <v>6149</v>
      </c>
      <c r="B4734" s="1">
        <v>45107</v>
      </c>
      <c r="C4734">
        <v>1</v>
      </c>
    </row>
    <row r="4735" spans="1:3" x14ac:dyDescent="0.2">
      <c r="A4735" t="s">
        <v>6149</v>
      </c>
      <c r="B4735" s="1">
        <v>45108</v>
      </c>
      <c r="C4735">
        <v>1</v>
      </c>
    </row>
    <row r="4736" spans="1:3" x14ac:dyDescent="0.2">
      <c r="A4736" t="s">
        <v>6149</v>
      </c>
      <c r="B4736" s="1">
        <v>45109</v>
      </c>
      <c r="C4736">
        <v>1</v>
      </c>
    </row>
    <row r="4737" spans="1:3" x14ac:dyDescent="0.2">
      <c r="A4737" t="s">
        <v>6149</v>
      </c>
      <c r="B4737" s="1">
        <v>45110</v>
      </c>
      <c r="C4737">
        <v>1</v>
      </c>
    </row>
    <row r="4738" spans="1:3" x14ac:dyDescent="0.2">
      <c r="A4738" t="s">
        <v>6149</v>
      </c>
      <c r="B4738" s="1">
        <v>45111</v>
      </c>
      <c r="C4738">
        <v>1</v>
      </c>
    </row>
    <row r="4739" spans="1:3" x14ac:dyDescent="0.2">
      <c r="A4739" t="s">
        <v>6149</v>
      </c>
      <c r="B4739" s="1">
        <v>45112</v>
      </c>
      <c r="C4739">
        <v>1</v>
      </c>
    </row>
    <row r="4740" spans="1:3" x14ac:dyDescent="0.2">
      <c r="A4740" t="s">
        <v>6149</v>
      </c>
      <c r="B4740" s="1">
        <v>45113</v>
      </c>
      <c r="C4740">
        <v>1</v>
      </c>
    </row>
    <row r="4741" spans="1:3" x14ac:dyDescent="0.2">
      <c r="A4741" t="s">
        <v>6149</v>
      </c>
      <c r="B4741" s="1">
        <v>45114</v>
      </c>
      <c r="C4741">
        <v>1</v>
      </c>
    </row>
    <row r="4742" spans="1:3" x14ac:dyDescent="0.2">
      <c r="A4742" t="s">
        <v>6149</v>
      </c>
      <c r="B4742" s="1">
        <v>45115</v>
      </c>
      <c r="C4742">
        <v>1</v>
      </c>
    </row>
    <row r="4743" spans="1:3" x14ac:dyDescent="0.2">
      <c r="A4743" t="s">
        <v>6149</v>
      </c>
      <c r="B4743" s="1">
        <v>45116</v>
      </c>
      <c r="C4743">
        <v>1</v>
      </c>
    </row>
    <row r="4744" spans="1:3" x14ac:dyDescent="0.2">
      <c r="A4744" t="s">
        <v>6149</v>
      </c>
      <c r="B4744" s="1">
        <v>45117</v>
      </c>
      <c r="C4744">
        <v>1</v>
      </c>
    </row>
    <row r="4745" spans="1:3" x14ac:dyDescent="0.2">
      <c r="A4745" t="s">
        <v>6149</v>
      </c>
      <c r="B4745" s="1">
        <v>45118</v>
      </c>
      <c r="C4745">
        <v>1</v>
      </c>
    </row>
    <row r="4746" spans="1:3" x14ac:dyDescent="0.2">
      <c r="A4746" t="s">
        <v>6149</v>
      </c>
      <c r="B4746" s="1">
        <v>45119</v>
      </c>
      <c r="C4746">
        <v>1</v>
      </c>
    </row>
    <row r="4747" spans="1:3" x14ac:dyDescent="0.2">
      <c r="A4747" t="s">
        <v>6149</v>
      </c>
      <c r="B4747" s="1">
        <v>45120</v>
      </c>
      <c r="C4747">
        <v>1</v>
      </c>
    </row>
    <row r="4748" spans="1:3" x14ac:dyDescent="0.2">
      <c r="A4748" t="s">
        <v>6149</v>
      </c>
      <c r="B4748" s="1">
        <v>45121</v>
      </c>
      <c r="C4748">
        <v>1</v>
      </c>
    </row>
    <row r="4749" spans="1:3" x14ac:dyDescent="0.2">
      <c r="A4749" t="s">
        <v>6149</v>
      </c>
      <c r="B4749" s="1">
        <v>45122</v>
      </c>
      <c r="C4749">
        <v>1</v>
      </c>
    </row>
    <row r="4750" spans="1:3" x14ac:dyDescent="0.2">
      <c r="A4750" t="s">
        <v>6149</v>
      </c>
      <c r="B4750" s="1">
        <v>45123</v>
      </c>
      <c r="C4750">
        <v>1</v>
      </c>
    </row>
    <row r="4751" spans="1:3" x14ac:dyDescent="0.2">
      <c r="A4751" t="s">
        <v>6149</v>
      </c>
      <c r="B4751" s="1">
        <v>45124</v>
      </c>
      <c r="C4751">
        <v>1</v>
      </c>
    </row>
    <row r="4752" spans="1:3" x14ac:dyDescent="0.2">
      <c r="A4752" t="s">
        <v>6149</v>
      </c>
      <c r="B4752" s="1">
        <v>45125</v>
      </c>
      <c r="C4752">
        <v>1</v>
      </c>
    </row>
    <row r="4753" spans="1:3" x14ac:dyDescent="0.2">
      <c r="A4753" t="s">
        <v>6149</v>
      </c>
      <c r="B4753" s="1">
        <v>45126</v>
      </c>
      <c r="C4753">
        <v>1</v>
      </c>
    </row>
    <row r="4754" spans="1:3" x14ac:dyDescent="0.2">
      <c r="A4754" t="s">
        <v>6149</v>
      </c>
      <c r="B4754" s="1">
        <v>45127</v>
      </c>
      <c r="C4754">
        <v>1</v>
      </c>
    </row>
    <row r="4755" spans="1:3" x14ac:dyDescent="0.2">
      <c r="A4755" t="s">
        <v>6149</v>
      </c>
      <c r="B4755" s="1">
        <v>45128</v>
      </c>
      <c r="C4755">
        <v>1</v>
      </c>
    </row>
    <row r="4756" spans="1:3" x14ac:dyDescent="0.2">
      <c r="A4756" t="s">
        <v>6149</v>
      </c>
      <c r="B4756" s="1">
        <v>45129</v>
      </c>
      <c r="C4756">
        <v>1</v>
      </c>
    </row>
    <row r="4757" spans="1:3" x14ac:dyDescent="0.2">
      <c r="A4757" t="s">
        <v>6149</v>
      </c>
      <c r="B4757" s="1">
        <v>45130</v>
      </c>
      <c r="C4757">
        <v>1</v>
      </c>
    </row>
    <row r="4758" spans="1:3" x14ac:dyDescent="0.2">
      <c r="A4758" t="s">
        <v>6149</v>
      </c>
      <c r="B4758" s="1">
        <v>45131</v>
      </c>
      <c r="C4758">
        <v>1</v>
      </c>
    </row>
    <row r="4759" spans="1:3" x14ac:dyDescent="0.2">
      <c r="A4759" t="s">
        <v>6149</v>
      </c>
      <c r="B4759" s="1">
        <v>45132</v>
      </c>
      <c r="C4759">
        <v>1</v>
      </c>
    </row>
    <row r="4760" spans="1:3" x14ac:dyDescent="0.2">
      <c r="A4760" t="s">
        <v>6149</v>
      </c>
      <c r="B4760" s="1">
        <v>45133</v>
      </c>
      <c r="C4760">
        <v>1</v>
      </c>
    </row>
    <row r="4761" spans="1:3" x14ac:dyDescent="0.2">
      <c r="A4761" t="s">
        <v>6149</v>
      </c>
      <c r="B4761" s="1">
        <v>45134</v>
      </c>
      <c r="C4761">
        <v>1</v>
      </c>
    </row>
    <row r="4762" spans="1:3" x14ac:dyDescent="0.2">
      <c r="A4762" t="s">
        <v>6149</v>
      </c>
      <c r="B4762" s="1">
        <v>45135</v>
      </c>
      <c r="C4762">
        <v>1</v>
      </c>
    </row>
    <row r="4763" spans="1:3" x14ac:dyDescent="0.2">
      <c r="A4763" t="s">
        <v>6149</v>
      </c>
      <c r="B4763" s="1">
        <v>45136</v>
      </c>
      <c r="C4763">
        <v>1</v>
      </c>
    </row>
    <row r="4764" spans="1:3" x14ac:dyDescent="0.2">
      <c r="A4764" t="s">
        <v>6149</v>
      </c>
      <c r="B4764" s="1">
        <v>45137</v>
      </c>
      <c r="C4764">
        <v>1</v>
      </c>
    </row>
    <row r="4765" spans="1:3" x14ac:dyDescent="0.2">
      <c r="A4765" t="s">
        <v>6149</v>
      </c>
      <c r="B4765" s="1">
        <v>45138</v>
      </c>
      <c r="C4765">
        <v>1</v>
      </c>
    </row>
    <row r="4766" spans="1:3" x14ac:dyDescent="0.2">
      <c r="A4766" t="s">
        <v>6149</v>
      </c>
      <c r="B4766" s="1">
        <v>45139</v>
      </c>
      <c r="C4766">
        <v>1</v>
      </c>
    </row>
    <row r="4767" spans="1:3" x14ac:dyDescent="0.2">
      <c r="A4767" t="s">
        <v>6149</v>
      </c>
      <c r="B4767" s="1">
        <v>45140</v>
      </c>
      <c r="C4767">
        <v>1</v>
      </c>
    </row>
    <row r="4768" spans="1:3" x14ac:dyDescent="0.2">
      <c r="A4768" t="s">
        <v>6149</v>
      </c>
      <c r="B4768" s="1">
        <v>45141</v>
      </c>
      <c r="C4768">
        <v>1</v>
      </c>
    </row>
    <row r="4769" spans="1:3" x14ac:dyDescent="0.2">
      <c r="A4769" t="s">
        <v>6149</v>
      </c>
      <c r="B4769" s="1">
        <v>45142</v>
      </c>
      <c r="C4769">
        <v>1</v>
      </c>
    </row>
    <row r="4770" spans="1:3" x14ac:dyDescent="0.2">
      <c r="A4770" t="s">
        <v>6149</v>
      </c>
      <c r="B4770" s="1">
        <v>45143</v>
      </c>
      <c r="C4770">
        <v>1</v>
      </c>
    </row>
    <row r="4771" spans="1:3" x14ac:dyDescent="0.2">
      <c r="A4771" t="s">
        <v>6149</v>
      </c>
      <c r="B4771" s="1">
        <v>45144</v>
      </c>
      <c r="C4771">
        <v>1</v>
      </c>
    </row>
    <row r="4772" spans="1:3" x14ac:dyDescent="0.2">
      <c r="A4772" t="s">
        <v>6149</v>
      </c>
      <c r="B4772" s="1">
        <v>45145</v>
      </c>
      <c r="C4772">
        <v>1</v>
      </c>
    </row>
    <row r="4773" spans="1:3" x14ac:dyDescent="0.2">
      <c r="A4773" t="s">
        <v>6149</v>
      </c>
      <c r="B4773" s="1">
        <v>45146</v>
      </c>
      <c r="C4773">
        <v>1</v>
      </c>
    </row>
    <row r="4774" spans="1:3" x14ac:dyDescent="0.2">
      <c r="A4774" t="s">
        <v>6149</v>
      </c>
      <c r="B4774" s="1">
        <v>45147</v>
      </c>
      <c r="C4774">
        <v>1</v>
      </c>
    </row>
    <row r="4775" spans="1:3" x14ac:dyDescent="0.2">
      <c r="A4775" t="s">
        <v>6149</v>
      </c>
      <c r="B4775" s="1">
        <v>45148</v>
      </c>
      <c r="C4775">
        <v>1</v>
      </c>
    </row>
    <row r="4776" spans="1:3" x14ac:dyDescent="0.2">
      <c r="A4776" t="s">
        <v>6149</v>
      </c>
      <c r="B4776" s="1">
        <v>45149</v>
      </c>
      <c r="C4776">
        <v>1</v>
      </c>
    </row>
    <row r="4777" spans="1:3" x14ac:dyDescent="0.2">
      <c r="A4777" t="s">
        <v>6149</v>
      </c>
      <c r="B4777" s="1">
        <v>45150</v>
      </c>
      <c r="C4777">
        <v>1</v>
      </c>
    </row>
    <row r="4778" spans="1:3" x14ac:dyDescent="0.2">
      <c r="A4778" t="s">
        <v>6149</v>
      </c>
      <c r="B4778" s="1">
        <v>45151</v>
      </c>
      <c r="C4778">
        <v>1</v>
      </c>
    </row>
    <row r="4779" spans="1:3" x14ac:dyDescent="0.2">
      <c r="A4779" t="s">
        <v>6149</v>
      </c>
      <c r="B4779" s="1">
        <v>45152</v>
      </c>
      <c r="C4779">
        <v>1</v>
      </c>
    </row>
    <row r="4780" spans="1:3" x14ac:dyDescent="0.2">
      <c r="A4780" t="s">
        <v>6149</v>
      </c>
      <c r="B4780" s="1">
        <v>45153</v>
      </c>
      <c r="C4780">
        <v>1</v>
      </c>
    </row>
    <row r="4781" spans="1:3" x14ac:dyDescent="0.2">
      <c r="A4781" t="s">
        <v>6149</v>
      </c>
      <c r="B4781" s="1">
        <v>45154</v>
      </c>
      <c r="C4781">
        <v>1</v>
      </c>
    </row>
    <row r="4782" spans="1:3" x14ac:dyDescent="0.2">
      <c r="A4782" t="s">
        <v>6149</v>
      </c>
      <c r="B4782" s="1">
        <v>45155</v>
      </c>
      <c r="C4782">
        <v>1</v>
      </c>
    </row>
    <row r="4783" spans="1:3" x14ac:dyDescent="0.2">
      <c r="A4783" t="s">
        <v>6149</v>
      </c>
      <c r="B4783" s="1">
        <v>45156</v>
      </c>
      <c r="C4783">
        <v>1</v>
      </c>
    </row>
    <row r="4784" spans="1:3" x14ac:dyDescent="0.2">
      <c r="A4784" t="s">
        <v>6149</v>
      </c>
      <c r="B4784" s="1">
        <v>45157</v>
      </c>
      <c r="C4784">
        <v>1</v>
      </c>
    </row>
    <row r="4785" spans="1:3" x14ac:dyDescent="0.2">
      <c r="A4785" t="s">
        <v>6149</v>
      </c>
      <c r="B4785" s="1">
        <v>45158</v>
      </c>
      <c r="C4785">
        <v>1</v>
      </c>
    </row>
    <row r="4786" spans="1:3" x14ac:dyDescent="0.2">
      <c r="A4786" t="s">
        <v>6149</v>
      </c>
      <c r="B4786" s="1">
        <v>45159</v>
      </c>
      <c r="C4786">
        <v>1</v>
      </c>
    </row>
    <row r="4787" spans="1:3" x14ac:dyDescent="0.2">
      <c r="A4787" t="s">
        <v>6149</v>
      </c>
      <c r="B4787" s="1">
        <v>45160</v>
      </c>
      <c r="C4787">
        <v>1</v>
      </c>
    </row>
    <row r="4788" spans="1:3" x14ac:dyDescent="0.2">
      <c r="A4788" t="s">
        <v>6149</v>
      </c>
      <c r="B4788" s="1">
        <v>45161</v>
      </c>
      <c r="C4788">
        <v>1</v>
      </c>
    </row>
    <row r="4789" spans="1:3" x14ac:dyDescent="0.2">
      <c r="A4789" t="s">
        <v>6149</v>
      </c>
      <c r="B4789" s="1">
        <v>45162</v>
      </c>
      <c r="C4789">
        <v>1</v>
      </c>
    </row>
    <row r="4790" spans="1:3" x14ac:dyDescent="0.2">
      <c r="A4790" t="s">
        <v>6149</v>
      </c>
      <c r="B4790" s="1">
        <v>45163</v>
      </c>
      <c r="C4790">
        <v>1</v>
      </c>
    </row>
    <row r="4791" spans="1:3" x14ac:dyDescent="0.2">
      <c r="A4791" t="s">
        <v>6149</v>
      </c>
      <c r="B4791" s="1">
        <v>45164</v>
      </c>
      <c r="C4791">
        <v>1</v>
      </c>
    </row>
    <row r="4792" spans="1:3" x14ac:dyDescent="0.2">
      <c r="A4792" t="s">
        <v>6149</v>
      </c>
      <c r="B4792" s="1">
        <v>45165</v>
      </c>
      <c r="C4792">
        <v>1</v>
      </c>
    </row>
    <row r="4793" spans="1:3" x14ac:dyDescent="0.2">
      <c r="A4793" t="s">
        <v>6149</v>
      </c>
      <c r="B4793" s="1">
        <v>45166</v>
      </c>
      <c r="C4793">
        <v>1</v>
      </c>
    </row>
    <row r="4794" spans="1:3" x14ac:dyDescent="0.2">
      <c r="A4794" t="s">
        <v>6149</v>
      </c>
      <c r="B4794" s="1">
        <v>45167</v>
      </c>
      <c r="C4794">
        <v>1</v>
      </c>
    </row>
    <row r="4795" spans="1:3" x14ac:dyDescent="0.2">
      <c r="A4795" t="s">
        <v>6149</v>
      </c>
      <c r="B4795" s="1">
        <v>45168</v>
      </c>
      <c r="C4795">
        <v>1</v>
      </c>
    </row>
    <row r="4796" spans="1:3" x14ac:dyDescent="0.2">
      <c r="A4796" t="s">
        <v>6149</v>
      </c>
      <c r="B4796" s="1">
        <v>45169</v>
      </c>
      <c r="C4796">
        <v>1</v>
      </c>
    </row>
    <row r="4797" spans="1:3" x14ac:dyDescent="0.2">
      <c r="A4797" t="s">
        <v>6149</v>
      </c>
      <c r="B4797" s="1">
        <v>45170</v>
      </c>
      <c r="C4797">
        <v>1</v>
      </c>
    </row>
    <row r="4798" spans="1:3" x14ac:dyDescent="0.2">
      <c r="A4798" t="s">
        <v>6149</v>
      </c>
      <c r="B4798" s="1">
        <v>45171</v>
      </c>
      <c r="C4798">
        <v>1</v>
      </c>
    </row>
    <row r="4799" spans="1:3" x14ac:dyDescent="0.2">
      <c r="A4799" t="s">
        <v>6149</v>
      </c>
      <c r="B4799" s="1">
        <v>45172</v>
      </c>
      <c r="C4799">
        <v>1</v>
      </c>
    </row>
    <row r="4800" spans="1:3" x14ac:dyDescent="0.2">
      <c r="A4800" t="s">
        <v>6149</v>
      </c>
      <c r="B4800" s="1">
        <v>45173</v>
      </c>
      <c r="C4800">
        <v>1</v>
      </c>
    </row>
    <row r="4801" spans="1:3" x14ac:dyDescent="0.2">
      <c r="A4801" t="s">
        <v>6149</v>
      </c>
      <c r="B4801" s="1">
        <v>45174</v>
      </c>
      <c r="C4801">
        <v>1</v>
      </c>
    </row>
    <row r="4802" spans="1:3" x14ac:dyDescent="0.2">
      <c r="A4802" t="s">
        <v>6149</v>
      </c>
      <c r="B4802" s="1">
        <v>45175</v>
      </c>
      <c r="C4802">
        <v>1</v>
      </c>
    </row>
    <row r="4803" spans="1:3" x14ac:dyDescent="0.2">
      <c r="A4803" t="s">
        <v>6149</v>
      </c>
      <c r="B4803" s="1">
        <v>45176</v>
      </c>
      <c r="C4803">
        <v>1</v>
      </c>
    </row>
    <row r="4804" spans="1:3" x14ac:dyDescent="0.2">
      <c r="A4804" t="s">
        <v>6149</v>
      </c>
      <c r="B4804" s="1">
        <v>45177</v>
      </c>
      <c r="C4804">
        <v>1</v>
      </c>
    </row>
    <row r="4805" spans="1:3" x14ac:dyDescent="0.2">
      <c r="A4805" t="s">
        <v>6149</v>
      </c>
      <c r="B4805" s="1">
        <v>45178</v>
      </c>
      <c r="C4805">
        <v>1</v>
      </c>
    </row>
    <row r="4806" spans="1:3" x14ac:dyDescent="0.2">
      <c r="A4806" t="s">
        <v>6149</v>
      </c>
      <c r="B4806" s="1">
        <v>45179</v>
      </c>
      <c r="C4806">
        <v>1</v>
      </c>
    </row>
    <row r="4807" spans="1:3" x14ac:dyDescent="0.2">
      <c r="A4807" t="s">
        <v>6149</v>
      </c>
      <c r="B4807" s="1">
        <v>45180</v>
      </c>
      <c r="C4807">
        <v>1</v>
      </c>
    </row>
    <row r="4808" spans="1:3" x14ac:dyDescent="0.2">
      <c r="A4808" t="s">
        <v>6149</v>
      </c>
      <c r="B4808" s="1">
        <v>45181</v>
      </c>
      <c r="C4808">
        <v>1</v>
      </c>
    </row>
    <row r="4809" spans="1:3" x14ac:dyDescent="0.2">
      <c r="A4809" t="s">
        <v>6149</v>
      </c>
      <c r="B4809" s="1">
        <v>45182</v>
      </c>
      <c r="C4809">
        <v>1</v>
      </c>
    </row>
    <row r="4810" spans="1:3" x14ac:dyDescent="0.2">
      <c r="A4810" t="s">
        <v>6149</v>
      </c>
      <c r="B4810" s="1">
        <v>45183</v>
      </c>
      <c r="C4810">
        <v>1</v>
      </c>
    </row>
    <row r="4811" spans="1:3" x14ac:dyDescent="0.2">
      <c r="A4811" t="s">
        <v>6149</v>
      </c>
      <c r="B4811" s="1">
        <v>45184</v>
      </c>
      <c r="C4811">
        <v>1</v>
      </c>
    </row>
    <row r="4812" spans="1:3" x14ac:dyDescent="0.2">
      <c r="A4812" t="s">
        <v>6149</v>
      </c>
      <c r="B4812" s="1">
        <v>45185</v>
      </c>
      <c r="C4812">
        <v>1</v>
      </c>
    </row>
    <row r="4813" spans="1:3" x14ac:dyDescent="0.2">
      <c r="A4813" t="s">
        <v>6149</v>
      </c>
      <c r="B4813" s="1">
        <v>45186</v>
      </c>
      <c r="C4813">
        <v>1</v>
      </c>
    </row>
    <row r="4814" spans="1:3" x14ac:dyDescent="0.2">
      <c r="A4814" t="s">
        <v>6149</v>
      </c>
      <c r="B4814" s="1">
        <v>45187</v>
      </c>
      <c r="C4814">
        <v>1</v>
      </c>
    </row>
    <row r="4815" spans="1:3" x14ac:dyDescent="0.2">
      <c r="A4815" t="s">
        <v>6149</v>
      </c>
      <c r="B4815" s="1">
        <v>45188</v>
      </c>
      <c r="C4815">
        <v>1</v>
      </c>
    </row>
    <row r="4816" spans="1:3" x14ac:dyDescent="0.2">
      <c r="A4816" t="s">
        <v>6149</v>
      </c>
      <c r="B4816" s="1">
        <v>45189</v>
      </c>
      <c r="C4816">
        <v>1</v>
      </c>
    </row>
    <row r="4817" spans="1:3" x14ac:dyDescent="0.2">
      <c r="A4817" t="s">
        <v>6149</v>
      </c>
      <c r="B4817" s="1">
        <v>45190</v>
      </c>
      <c r="C4817">
        <v>1</v>
      </c>
    </row>
    <row r="4818" spans="1:3" x14ac:dyDescent="0.2">
      <c r="A4818" t="s">
        <v>6149</v>
      </c>
      <c r="B4818" s="1">
        <v>45191</v>
      </c>
      <c r="C4818">
        <v>1</v>
      </c>
    </row>
    <row r="4819" spans="1:3" x14ac:dyDescent="0.2">
      <c r="A4819" t="s">
        <v>6149</v>
      </c>
      <c r="B4819" s="1">
        <v>45192</v>
      </c>
      <c r="C4819">
        <v>1</v>
      </c>
    </row>
    <row r="4820" spans="1:3" x14ac:dyDescent="0.2">
      <c r="A4820" t="s">
        <v>6149</v>
      </c>
      <c r="B4820" s="1">
        <v>45193</v>
      </c>
      <c r="C4820">
        <v>1</v>
      </c>
    </row>
    <row r="4821" spans="1:3" x14ac:dyDescent="0.2">
      <c r="A4821" t="s">
        <v>6149</v>
      </c>
      <c r="B4821" s="1">
        <v>45194</v>
      </c>
      <c r="C4821">
        <v>1</v>
      </c>
    </row>
    <row r="4822" spans="1:3" x14ac:dyDescent="0.2">
      <c r="A4822" t="s">
        <v>6149</v>
      </c>
      <c r="B4822" s="1">
        <v>45195</v>
      </c>
      <c r="C4822">
        <v>1</v>
      </c>
    </row>
    <row r="4823" spans="1:3" x14ac:dyDescent="0.2">
      <c r="A4823" t="s">
        <v>6149</v>
      </c>
      <c r="B4823" s="1">
        <v>45196</v>
      </c>
      <c r="C4823">
        <v>1</v>
      </c>
    </row>
    <row r="4824" spans="1:3" x14ac:dyDescent="0.2">
      <c r="A4824" t="s">
        <v>6149</v>
      </c>
      <c r="B4824" s="1">
        <v>45197</v>
      </c>
      <c r="C4824">
        <v>1</v>
      </c>
    </row>
    <row r="4825" spans="1:3" x14ac:dyDescent="0.2">
      <c r="A4825" t="s">
        <v>6149</v>
      </c>
      <c r="B4825" s="1">
        <v>45198</v>
      </c>
      <c r="C4825">
        <v>1</v>
      </c>
    </row>
    <row r="4826" spans="1:3" x14ac:dyDescent="0.2">
      <c r="A4826" t="s">
        <v>6149</v>
      </c>
      <c r="B4826" s="1">
        <v>45199</v>
      </c>
      <c r="C4826">
        <v>1</v>
      </c>
    </row>
    <row r="4827" spans="1:3" x14ac:dyDescent="0.2">
      <c r="A4827" t="s">
        <v>6149</v>
      </c>
      <c r="B4827" s="1">
        <v>45200</v>
      </c>
      <c r="C4827">
        <v>1</v>
      </c>
    </row>
    <row r="4828" spans="1:3" x14ac:dyDescent="0.2">
      <c r="A4828" t="s">
        <v>6149</v>
      </c>
      <c r="B4828" s="1">
        <v>45201</v>
      </c>
      <c r="C4828">
        <v>1</v>
      </c>
    </row>
    <row r="4829" spans="1:3" x14ac:dyDescent="0.2">
      <c r="A4829" t="s">
        <v>6149</v>
      </c>
      <c r="B4829" s="1">
        <v>45202</v>
      </c>
      <c r="C4829">
        <v>1</v>
      </c>
    </row>
    <row r="4830" spans="1:3" x14ac:dyDescent="0.2">
      <c r="A4830" t="s">
        <v>6149</v>
      </c>
      <c r="B4830" s="1">
        <v>45203</v>
      </c>
      <c r="C4830">
        <v>1</v>
      </c>
    </row>
    <row r="4831" spans="1:3" x14ac:dyDescent="0.2">
      <c r="A4831" t="s">
        <v>6149</v>
      </c>
      <c r="B4831" s="1">
        <v>45204</v>
      </c>
      <c r="C4831">
        <v>1</v>
      </c>
    </row>
    <row r="4832" spans="1:3" x14ac:dyDescent="0.2">
      <c r="A4832" t="s">
        <v>6149</v>
      </c>
      <c r="B4832" s="1">
        <v>45205</v>
      </c>
      <c r="C4832">
        <v>1</v>
      </c>
    </row>
    <row r="4833" spans="1:3" x14ac:dyDescent="0.2">
      <c r="A4833" t="s">
        <v>6149</v>
      </c>
      <c r="B4833" s="1">
        <v>45206</v>
      </c>
      <c r="C4833">
        <v>1</v>
      </c>
    </row>
    <row r="4834" spans="1:3" x14ac:dyDescent="0.2">
      <c r="A4834" t="s">
        <v>6149</v>
      </c>
      <c r="B4834" s="1">
        <v>45207</v>
      </c>
      <c r="C4834">
        <v>1</v>
      </c>
    </row>
    <row r="4835" spans="1:3" x14ac:dyDescent="0.2">
      <c r="A4835" t="s">
        <v>6149</v>
      </c>
      <c r="B4835" s="1">
        <v>45208</v>
      </c>
      <c r="C4835">
        <v>1</v>
      </c>
    </row>
    <row r="4836" spans="1:3" x14ac:dyDescent="0.2">
      <c r="A4836" t="s">
        <v>6149</v>
      </c>
      <c r="B4836" s="1">
        <v>45209</v>
      </c>
      <c r="C4836">
        <v>1</v>
      </c>
    </row>
    <row r="4837" spans="1:3" x14ac:dyDescent="0.2">
      <c r="A4837" t="s">
        <v>6149</v>
      </c>
      <c r="B4837" s="1">
        <v>45210</v>
      </c>
      <c r="C4837">
        <v>1</v>
      </c>
    </row>
    <row r="4838" spans="1:3" x14ac:dyDescent="0.2">
      <c r="A4838" t="s">
        <v>6149</v>
      </c>
      <c r="B4838" s="1">
        <v>45211</v>
      </c>
      <c r="C4838">
        <v>1</v>
      </c>
    </row>
    <row r="4839" spans="1:3" x14ac:dyDescent="0.2">
      <c r="A4839" t="s">
        <v>6149</v>
      </c>
      <c r="B4839" s="1">
        <v>45212</v>
      </c>
      <c r="C4839">
        <v>1</v>
      </c>
    </row>
    <row r="4840" spans="1:3" x14ac:dyDescent="0.2">
      <c r="A4840" t="s">
        <v>6149</v>
      </c>
      <c r="B4840" s="1">
        <v>45213</v>
      </c>
      <c r="C4840">
        <v>1</v>
      </c>
    </row>
    <row r="4841" spans="1:3" x14ac:dyDescent="0.2">
      <c r="A4841" t="s">
        <v>6149</v>
      </c>
      <c r="B4841" s="1">
        <v>45214</v>
      </c>
      <c r="C4841">
        <v>1</v>
      </c>
    </row>
    <row r="4842" spans="1:3" x14ac:dyDescent="0.2">
      <c r="A4842" t="s">
        <v>6149</v>
      </c>
      <c r="B4842" s="1">
        <v>45215</v>
      </c>
      <c r="C4842">
        <v>1</v>
      </c>
    </row>
    <row r="4843" spans="1:3" x14ac:dyDescent="0.2">
      <c r="A4843" t="s">
        <v>6149</v>
      </c>
      <c r="B4843" s="1">
        <v>45216</v>
      </c>
      <c r="C4843">
        <v>1</v>
      </c>
    </row>
    <row r="4844" spans="1:3" x14ac:dyDescent="0.2">
      <c r="A4844" t="s">
        <v>6149</v>
      </c>
      <c r="B4844" s="1">
        <v>45217</v>
      </c>
      <c r="C4844">
        <v>1</v>
      </c>
    </row>
    <row r="4845" spans="1:3" x14ac:dyDescent="0.2">
      <c r="A4845" t="s">
        <v>6149</v>
      </c>
      <c r="B4845" s="1">
        <v>45218</v>
      </c>
      <c r="C4845">
        <v>1</v>
      </c>
    </row>
    <row r="4846" spans="1:3" x14ac:dyDescent="0.2">
      <c r="A4846" t="s">
        <v>6149</v>
      </c>
      <c r="B4846" s="1">
        <v>45219</v>
      </c>
      <c r="C4846">
        <v>1</v>
      </c>
    </row>
    <row r="4847" spans="1:3" x14ac:dyDescent="0.2">
      <c r="A4847" t="s">
        <v>6149</v>
      </c>
      <c r="B4847" s="1">
        <v>45220</v>
      </c>
      <c r="C4847">
        <v>1</v>
      </c>
    </row>
    <row r="4848" spans="1:3" x14ac:dyDescent="0.2">
      <c r="A4848" t="s">
        <v>6149</v>
      </c>
      <c r="B4848" s="1">
        <v>45221</v>
      </c>
      <c r="C4848">
        <v>1</v>
      </c>
    </row>
    <row r="4849" spans="1:3" x14ac:dyDescent="0.2">
      <c r="A4849" t="s">
        <v>6149</v>
      </c>
      <c r="B4849" s="1">
        <v>45222</v>
      </c>
      <c r="C4849">
        <v>1</v>
      </c>
    </row>
    <row r="4850" spans="1:3" x14ac:dyDescent="0.2">
      <c r="A4850" t="s">
        <v>6149</v>
      </c>
      <c r="B4850" s="1">
        <v>45223</v>
      </c>
      <c r="C4850">
        <v>1</v>
      </c>
    </row>
    <row r="4851" spans="1:3" x14ac:dyDescent="0.2">
      <c r="A4851" t="s">
        <v>6149</v>
      </c>
      <c r="B4851" s="1">
        <v>45224</v>
      </c>
      <c r="C4851">
        <v>1</v>
      </c>
    </row>
    <row r="4852" spans="1:3" x14ac:dyDescent="0.2">
      <c r="A4852" t="s">
        <v>6149</v>
      </c>
      <c r="B4852" s="1">
        <v>45225</v>
      </c>
      <c r="C4852">
        <v>1</v>
      </c>
    </row>
    <row r="4853" spans="1:3" x14ac:dyDescent="0.2">
      <c r="A4853" t="s">
        <v>6149</v>
      </c>
      <c r="B4853" s="1">
        <v>45226</v>
      </c>
      <c r="C4853">
        <v>1</v>
      </c>
    </row>
    <row r="4854" spans="1:3" x14ac:dyDescent="0.2">
      <c r="A4854" t="s">
        <v>6149</v>
      </c>
      <c r="B4854" s="1">
        <v>45227</v>
      </c>
      <c r="C4854">
        <v>1</v>
      </c>
    </row>
    <row r="4855" spans="1:3" x14ac:dyDescent="0.2">
      <c r="A4855" t="s">
        <v>6149</v>
      </c>
      <c r="B4855" s="1">
        <v>45228</v>
      </c>
      <c r="C4855">
        <v>1</v>
      </c>
    </row>
    <row r="4856" spans="1:3" x14ac:dyDescent="0.2">
      <c r="A4856" t="s">
        <v>6149</v>
      </c>
      <c r="B4856" s="1">
        <v>45229</v>
      </c>
      <c r="C4856">
        <v>1</v>
      </c>
    </row>
    <row r="4857" spans="1:3" x14ac:dyDescent="0.2">
      <c r="A4857" t="s">
        <v>6149</v>
      </c>
      <c r="B4857" s="1">
        <v>45230</v>
      </c>
      <c r="C4857">
        <v>1</v>
      </c>
    </row>
    <row r="4858" spans="1:3" x14ac:dyDescent="0.2">
      <c r="A4858" t="s">
        <v>6149</v>
      </c>
      <c r="B4858" s="1">
        <v>45231</v>
      </c>
      <c r="C4858">
        <v>1</v>
      </c>
    </row>
    <row r="4859" spans="1:3" x14ac:dyDescent="0.2">
      <c r="A4859" t="s">
        <v>6149</v>
      </c>
      <c r="B4859" s="1">
        <v>45232</v>
      </c>
      <c r="C4859">
        <v>1</v>
      </c>
    </row>
    <row r="4860" spans="1:3" x14ac:dyDescent="0.2">
      <c r="A4860" t="s">
        <v>6149</v>
      </c>
      <c r="B4860" s="1">
        <v>45233</v>
      </c>
      <c r="C4860">
        <v>1</v>
      </c>
    </row>
    <row r="4861" spans="1:3" x14ac:dyDescent="0.2">
      <c r="A4861" t="s">
        <v>6149</v>
      </c>
      <c r="B4861" s="1">
        <v>45234</v>
      </c>
      <c r="C4861">
        <v>1</v>
      </c>
    </row>
    <row r="4862" spans="1:3" x14ac:dyDescent="0.2">
      <c r="A4862" t="s">
        <v>6149</v>
      </c>
      <c r="B4862" s="1">
        <v>45235</v>
      </c>
      <c r="C4862">
        <v>1</v>
      </c>
    </row>
    <row r="4863" spans="1:3" x14ac:dyDescent="0.2">
      <c r="A4863" t="s">
        <v>6149</v>
      </c>
      <c r="B4863" s="1">
        <v>45236</v>
      </c>
      <c r="C4863">
        <v>1</v>
      </c>
    </row>
    <row r="4864" spans="1:3" x14ac:dyDescent="0.2">
      <c r="A4864" t="s">
        <v>6149</v>
      </c>
      <c r="B4864" s="1">
        <v>45237</v>
      </c>
      <c r="C4864">
        <v>1</v>
      </c>
    </row>
    <row r="4865" spans="1:3" x14ac:dyDescent="0.2">
      <c r="A4865" t="s">
        <v>6149</v>
      </c>
      <c r="B4865" s="1">
        <v>45238</v>
      </c>
      <c r="C4865">
        <v>1</v>
      </c>
    </row>
    <row r="4866" spans="1:3" x14ac:dyDescent="0.2">
      <c r="A4866" t="s">
        <v>6149</v>
      </c>
      <c r="B4866" s="1">
        <v>45239</v>
      </c>
      <c r="C4866">
        <v>1</v>
      </c>
    </row>
    <row r="4867" spans="1:3" x14ac:dyDescent="0.2">
      <c r="A4867" t="s">
        <v>6149</v>
      </c>
      <c r="B4867" s="1">
        <v>45240</v>
      </c>
      <c r="C4867">
        <v>1</v>
      </c>
    </row>
    <row r="4868" spans="1:3" x14ac:dyDescent="0.2">
      <c r="A4868" t="s">
        <v>6149</v>
      </c>
      <c r="B4868" s="1">
        <v>45241</v>
      </c>
      <c r="C4868">
        <v>1</v>
      </c>
    </row>
    <row r="4869" spans="1:3" x14ac:dyDescent="0.2">
      <c r="A4869" t="s">
        <v>6149</v>
      </c>
      <c r="B4869" s="1">
        <v>45242</v>
      </c>
      <c r="C4869">
        <v>1</v>
      </c>
    </row>
    <row r="4870" spans="1:3" x14ac:dyDescent="0.2">
      <c r="A4870" t="s">
        <v>6149</v>
      </c>
      <c r="B4870" s="1">
        <v>45243</v>
      </c>
      <c r="C4870">
        <v>1</v>
      </c>
    </row>
    <row r="4871" spans="1:3" x14ac:dyDescent="0.2">
      <c r="A4871" t="s">
        <v>6149</v>
      </c>
      <c r="B4871" s="1">
        <v>45244</v>
      </c>
      <c r="C4871">
        <v>1</v>
      </c>
    </row>
    <row r="4872" spans="1:3" x14ac:dyDescent="0.2">
      <c r="A4872" t="s">
        <v>6149</v>
      </c>
      <c r="B4872" s="1">
        <v>45245</v>
      </c>
      <c r="C4872">
        <v>1</v>
      </c>
    </row>
    <row r="4873" spans="1:3" x14ac:dyDescent="0.2">
      <c r="A4873" t="s">
        <v>6149</v>
      </c>
      <c r="B4873" s="1">
        <v>45246</v>
      </c>
      <c r="C4873">
        <v>1</v>
      </c>
    </row>
    <row r="4874" spans="1:3" x14ac:dyDescent="0.2">
      <c r="A4874" t="s">
        <v>6149</v>
      </c>
      <c r="B4874" s="1">
        <v>45247</v>
      </c>
      <c r="C4874">
        <v>1</v>
      </c>
    </row>
    <row r="4875" spans="1:3" x14ac:dyDescent="0.2">
      <c r="A4875" t="s">
        <v>6149</v>
      </c>
      <c r="B4875" s="1">
        <v>45248</v>
      </c>
      <c r="C4875">
        <v>1</v>
      </c>
    </row>
    <row r="4876" spans="1:3" x14ac:dyDescent="0.2">
      <c r="A4876" t="s">
        <v>6149</v>
      </c>
      <c r="B4876" s="1">
        <v>45249</v>
      </c>
      <c r="C4876">
        <v>1</v>
      </c>
    </row>
    <row r="4877" spans="1:3" x14ac:dyDescent="0.2">
      <c r="A4877" t="s">
        <v>6149</v>
      </c>
      <c r="B4877" s="1">
        <v>45250</v>
      </c>
      <c r="C4877">
        <v>1</v>
      </c>
    </row>
    <row r="4878" spans="1:3" x14ac:dyDescent="0.2">
      <c r="A4878" t="s">
        <v>6149</v>
      </c>
      <c r="B4878" s="1">
        <v>45251</v>
      </c>
      <c r="C4878">
        <v>1</v>
      </c>
    </row>
    <row r="4879" spans="1:3" x14ac:dyDescent="0.2">
      <c r="A4879" t="s">
        <v>6149</v>
      </c>
      <c r="B4879" s="1">
        <v>45252</v>
      </c>
      <c r="C4879">
        <v>1</v>
      </c>
    </row>
    <row r="4880" spans="1:3" x14ac:dyDescent="0.2">
      <c r="A4880" t="s">
        <v>6149</v>
      </c>
      <c r="B4880" s="1">
        <v>45253</v>
      </c>
      <c r="C4880">
        <v>1</v>
      </c>
    </row>
    <row r="4881" spans="1:3" x14ac:dyDescent="0.2">
      <c r="A4881" t="s">
        <v>6149</v>
      </c>
      <c r="B4881" s="1">
        <v>45254</v>
      </c>
      <c r="C4881">
        <v>1</v>
      </c>
    </row>
    <row r="4882" spans="1:3" x14ac:dyDescent="0.2">
      <c r="A4882" t="s">
        <v>6149</v>
      </c>
      <c r="B4882" s="1">
        <v>45255</v>
      </c>
      <c r="C4882">
        <v>1</v>
      </c>
    </row>
    <row r="4883" spans="1:3" x14ac:dyDescent="0.2">
      <c r="A4883" t="s">
        <v>6149</v>
      </c>
      <c r="B4883" s="1">
        <v>45256</v>
      </c>
      <c r="C4883">
        <v>1</v>
      </c>
    </row>
    <row r="4884" spans="1:3" x14ac:dyDescent="0.2">
      <c r="A4884" t="s">
        <v>6149</v>
      </c>
      <c r="B4884" s="1">
        <v>45257</v>
      </c>
      <c r="C4884">
        <v>1</v>
      </c>
    </row>
    <row r="4885" spans="1:3" x14ac:dyDescent="0.2">
      <c r="A4885" t="s">
        <v>6149</v>
      </c>
      <c r="B4885" s="1">
        <v>45258</v>
      </c>
      <c r="C4885">
        <v>1</v>
      </c>
    </row>
    <row r="4886" spans="1:3" x14ac:dyDescent="0.2">
      <c r="A4886" t="s">
        <v>6149</v>
      </c>
      <c r="B4886" s="1">
        <v>45259</v>
      </c>
      <c r="C4886">
        <v>1</v>
      </c>
    </row>
    <row r="4887" spans="1:3" x14ac:dyDescent="0.2">
      <c r="A4887" t="s">
        <v>6149</v>
      </c>
      <c r="B4887" s="1">
        <v>45260</v>
      </c>
      <c r="C4887">
        <v>1</v>
      </c>
    </row>
    <row r="4888" spans="1:3" x14ac:dyDescent="0.2">
      <c r="A4888" t="s">
        <v>6149</v>
      </c>
      <c r="B4888" s="1">
        <v>45261</v>
      </c>
      <c r="C4888">
        <v>1</v>
      </c>
    </row>
    <row r="4889" spans="1:3" x14ac:dyDescent="0.2">
      <c r="A4889" t="s">
        <v>6149</v>
      </c>
      <c r="B4889" s="1">
        <v>45262</v>
      </c>
      <c r="C4889">
        <v>1</v>
      </c>
    </row>
    <row r="4890" spans="1:3" x14ac:dyDescent="0.2">
      <c r="A4890" t="s">
        <v>6149</v>
      </c>
      <c r="B4890" s="1">
        <v>45263</v>
      </c>
      <c r="C4890">
        <v>1</v>
      </c>
    </row>
    <row r="4891" spans="1:3" x14ac:dyDescent="0.2">
      <c r="A4891" t="s">
        <v>6149</v>
      </c>
      <c r="B4891" s="1">
        <v>45264</v>
      </c>
      <c r="C4891">
        <v>1</v>
      </c>
    </row>
    <row r="4892" spans="1:3" x14ac:dyDescent="0.2">
      <c r="A4892" t="s">
        <v>6149</v>
      </c>
      <c r="B4892" s="1">
        <v>45265</v>
      </c>
      <c r="C4892">
        <v>1</v>
      </c>
    </row>
    <row r="4893" spans="1:3" x14ac:dyDescent="0.2">
      <c r="A4893" t="s">
        <v>6149</v>
      </c>
      <c r="B4893" s="1">
        <v>45266</v>
      </c>
      <c r="C4893">
        <v>1</v>
      </c>
    </row>
    <row r="4894" spans="1:3" x14ac:dyDescent="0.2">
      <c r="A4894" t="s">
        <v>6149</v>
      </c>
      <c r="B4894" s="1">
        <v>45267</v>
      </c>
      <c r="C4894">
        <v>1</v>
      </c>
    </row>
    <row r="4895" spans="1:3" x14ac:dyDescent="0.2">
      <c r="A4895" t="s">
        <v>6149</v>
      </c>
      <c r="B4895" s="1">
        <v>45268</v>
      </c>
      <c r="C4895">
        <v>1</v>
      </c>
    </row>
    <row r="4896" spans="1:3" x14ac:dyDescent="0.2">
      <c r="A4896" t="s">
        <v>6149</v>
      </c>
      <c r="B4896" s="1">
        <v>45269</v>
      </c>
      <c r="C4896">
        <v>1</v>
      </c>
    </row>
    <row r="4897" spans="1:3" x14ac:dyDescent="0.2">
      <c r="A4897" t="s">
        <v>6149</v>
      </c>
      <c r="B4897" s="1">
        <v>45270</v>
      </c>
      <c r="C4897">
        <v>1</v>
      </c>
    </row>
    <row r="4898" spans="1:3" x14ac:dyDescent="0.2">
      <c r="A4898" t="s">
        <v>6149</v>
      </c>
      <c r="B4898" s="1">
        <v>45271</v>
      </c>
      <c r="C4898">
        <v>1</v>
      </c>
    </row>
    <row r="4899" spans="1:3" x14ac:dyDescent="0.2">
      <c r="A4899" t="s">
        <v>6149</v>
      </c>
      <c r="B4899" s="1">
        <v>45272</v>
      </c>
      <c r="C4899">
        <v>1</v>
      </c>
    </row>
    <row r="4900" spans="1:3" x14ac:dyDescent="0.2">
      <c r="A4900" t="s">
        <v>6149</v>
      </c>
      <c r="B4900" s="1">
        <v>45273</v>
      </c>
      <c r="C4900">
        <v>1</v>
      </c>
    </row>
    <row r="4901" spans="1:3" x14ac:dyDescent="0.2">
      <c r="A4901" t="s">
        <v>6149</v>
      </c>
      <c r="B4901" s="1">
        <v>45274</v>
      </c>
      <c r="C4901">
        <v>1</v>
      </c>
    </row>
    <row r="4902" spans="1:3" x14ac:dyDescent="0.2">
      <c r="A4902" t="s">
        <v>6149</v>
      </c>
      <c r="B4902" s="1">
        <v>45275</v>
      </c>
      <c r="C4902">
        <v>1</v>
      </c>
    </row>
    <row r="4903" spans="1:3" x14ac:dyDescent="0.2">
      <c r="A4903" t="s">
        <v>6149</v>
      </c>
      <c r="B4903" s="1">
        <v>45276</v>
      </c>
      <c r="C4903">
        <v>1</v>
      </c>
    </row>
    <row r="4904" spans="1:3" x14ac:dyDescent="0.2">
      <c r="A4904" t="s">
        <v>6149</v>
      </c>
      <c r="B4904" s="1">
        <v>45277</v>
      </c>
      <c r="C4904">
        <v>1</v>
      </c>
    </row>
    <row r="4905" spans="1:3" x14ac:dyDescent="0.2">
      <c r="A4905" t="s">
        <v>6149</v>
      </c>
      <c r="B4905" s="1">
        <v>45278</v>
      </c>
      <c r="C4905">
        <v>1</v>
      </c>
    </row>
    <row r="4906" spans="1:3" x14ac:dyDescent="0.2">
      <c r="A4906" t="s">
        <v>6149</v>
      </c>
      <c r="B4906" s="1">
        <v>45279</v>
      </c>
      <c r="C4906">
        <v>1</v>
      </c>
    </row>
    <row r="4907" spans="1:3" x14ac:dyDescent="0.2">
      <c r="A4907" t="s">
        <v>6149</v>
      </c>
      <c r="B4907" s="1">
        <v>45280</v>
      </c>
      <c r="C4907">
        <v>1</v>
      </c>
    </row>
    <row r="4908" spans="1:3" x14ac:dyDescent="0.2">
      <c r="A4908" t="s">
        <v>6149</v>
      </c>
      <c r="B4908" s="1">
        <v>45281</v>
      </c>
      <c r="C4908">
        <v>1</v>
      </c>
    </row>
    <row r="4909" spans="1:3" x14ac:dyDescent="0.2">
      <c r="A4909" t="s">
        <v>6149</v>
      </c>
      <c r="B4909" s="1">
        <v>45282</v>
      </c>
      <c r="C4909">
        <v>1</v>
      </c>
    </row>
    <row r="4910" spans="1:3" x14ac:dyDescent="0.2">
      <c r="A4910" t="s">
        <v>6149</v>
      </c>
      <c r="B4910" s="1">
        <v>45283</v>
      </c>
      <c r="C4910">
        <v>1</v>
      </c>
    </row>
    <row r="4911" spans="1:3" x14ac:dyDescent="0.2">
      <c r="A4911" t="s">
        <v>6149</v>
      </c>
      <c r="B4911" s="1">
        <v>45284</v>
      </c>
      <c r="C4911">
        <v>1</v>
      </c>
    </row>
    <row r="4912" spans="1:3" x14ac:dyDescent="0.2">
      <c r="A4912" t="s">
        <v>6149</v>
      </c>
      <c r="B4912" s="1">
        <v>45285</v>
      </c>
      <c r="C4912">
        <v>1</v>
      </c>
    </row>
    <row r="4913" spans="1:3" x14ac:dyDescent="0.2">
      <c r="A4913" t="s">
        <v>6149</v>
      </c>
      <c r="B4913" s="1">
        <v>45286</v>
      </c>
      <c r="C4913">
        <v>1</v>
      </c>
    </row>
    <row r="4914" spans="1:3" x14ac:dyDescent="0.2">
      <c r="A4914" t="s">
        <v>6149</v>
      </c>
      <c r="B4914" s="1">
        <v>45287</v>
      </c>
      <c r="C4914">
        <v>1</v>
      </c>
    </row>
    <row r="4915" spans="1:3" x14ac:dyDescent="0.2">
      <c r="A4915" t="s">
        <v>6149</v>
      </c>
      <c r="B4915" s="1">
        <v>45288</v>
      </c>
      <c r="C4915">
        <v>1</v>
      </c>
    </row>
    <row r="4916" spans="1:3" x14ac:dyDescent="0.2">
      <c r="A4916" t="s">
        <v>6149</v>
      </c>
      <c r="B4916" s="1">
        <v>45289</v>
      </c>
      <c r="C4916">
        <v>1</v>
      </c>
    </row>
    <row r="4917" spans="1:3" x14ac:dyDescent="0.2">
      <c r="A4917" t="s">
        <v>6149</v>
      </c>
      <c r="B4917" s="1">
        <v>45290</v>
      </c>
      <c r="C4917">
        <v>1</v>
      </c>
    </row>
    <row r="4918" spans="1:3" x14ac:dyDescent="0.2">
      <c r="A4918" t="s">
        <v>6149</v>
      </c>
      <c r="B4918" s="1">
        <v>45291</v>
      </c>
      <c r="C4918">
        <v>1</v>
      </c>
    </row>
    <row r="4919" spans="1:3" x14ac:dyDescent="0.2">
      <c r="A4919" t="s">
        <v>6149</v>
      </c>
      <c r="B4919" s="1">
        <v>45292</v>
      </c>
      <c r="C4919">
        <v>1</v>
      </c>
    </row>
    <row r="4920" spans="1:3" x14ac:dyDescent="0.2">
      <c r="A4920" t="s">
        <v>6149</v>
      </c>
      <c r="B4920" s="1">
        <v>45293</v>
      </c>
      <c r="C4920">
        <v>1</v>
      </c>
    </row>
    <row r="4921" spans="1:3" x14ac:dyDescent="0.2">
      <c r="A4921" t="s">
        <v>6149</v>
      </c>
      <c r="B4921" s="1">
        <v>45294</v>
      </c>
      <c r="C4921">
        <v>1</v>
      </c>
    </row>
    <row r="4922" spans="1:3" x14ac:dyDescent="0.2">
      <c r="A4922" t="s">
        <v>6149</v>
      </c>
      <c r="B4922" s="1">
        <v>45295</v>
      </c>
      <c r="C4922">
        <v>1</v>
      </c>
    </row>
    <row r="4923" spans="1:3" x14ac:dyDescent="0.2">
      <c r="A4923" t="s">
        <v>6149</v>
      </c>
      <c r="B4923" s="1">
        <v>45296</v>
      </c>
      <c r="C4923">
        <v>1</v>
      </c>
    </row>
    <row r="4924" spans="1:3" x14ac:dyDescent="0.2">
      <c r="A4924" t="s">
        <v>6149</v>
      </c>
      <c r="B4924" s="1">
        <v>45297</v>
      </c>
      <c r="C4924">
        <v>1</v>
      </c>
    </row>
    <row r="4925" spans="1:3" x14ac:dyDescent="0.2">
      <c r="A4925" t="s">
        <v>6149</v>
      </c>
      <c r="B4925" s="1">
        <v>45298</v>
      </c>
      <c r="C4925">
        <v>1</v>
      </c>
    </row>
    <row r="4926" spans="1:3" x14ac:dyDescent="0.2">
      <c r="A4926" t="s">
        <v>6149</v>
      </c>
      <c r="B4926" s="1">
        <v>45299</v>
      </c>
      <c r="C4926">
        <v>1</v>
      </c>
    </row>
    <row r="4927" spans="1:3" x14ac:dyDescent="0.2">
      <c r="A4927" t="s">
        <v>6149</v>
      </c>
      <c r="B4927" s="1">
        <v>45300</v>
      </c>
      <c r="C4927">
        <v>1</v>
      </c>
    </row>
    <row r="4928" spans="1:3" x14ac:dyDescent="0.2">
      <c r="A4928" t="s">
        <v>6149</v>
      </c>
      <c r="B4928" s="1">
        <v>45301</v>
      </c>
      <c r="C4928">
        <v>1</v>
      </c>
    </row>
    <row r="4929" spans="1:3" x14ac:dyDescent="0.2">
      <c r="A4929" t="s">
        <v>6149</v>
      </c>
      <c r="B4929" s="1">
        <v>45302</v>
      </c>
      <c r="C4929">
        <v>1</v>
      </c>
    </row>
    <row r="4930" spans="1:3" x14ac:dyDescent="0.2">
      <c r="A4930" t="s">
        <v>6149</v>
      </c>
      <c r="B4930" s="1">
        <v>45303</v>
      </c>
      <c r="C4930">
        <v>1</v>
      </c>
    </row>
    <row r="4931" spans="1:3" x14ac:dyDescent="0.2">
      <c r="A4931" t="s">
        <v>6149</v>
      </c>
      <c r="B4931" s="1">
        <v>45304</v>
      </c>
      <c r="C4931">
        <v>1</v>
      </c>
    </row>
    <row r="4932" spans="1:3" x14ac:dyDescent="0.2">
      <c r="A4932" t="s">
        <v>6149</v>
      </c>
      <c r="B4932" s="1">
        <v>45305</v>
      </c>
      <c r="C4932">
        <v>1</v>
      </c>
    </row>
    <row r="4933" spans="1:3" x14ac:dyDescent="0.2">
      <c r="A4933" t="s">
        <v>6149</v>
      </c>
      <c r="B4933" s="1">
        <v>45306</v>
      </c>
      <c r="C4933">
        <v>1</v>
      </c>
    </row>
    <row r="4934" spans="1:3" x14ac:dyDescent="0.2">
      <c r="A4934" t="s">
        <v>6149</v>
      </c>
      <c r="B4934" s="1">
        <v>45307</v>
      </c>
      <c r="C4934">
        <v>1</v>
      </c>
    </row>
    <row r="4935" spans="1:3" x14ac:dyDescent="0.2">
      <c r="A4935" t="s">
        <v>6149</v>
      </c>
      <c r="B4935" s="1">
        <v>45308</v>
      </c>
      <c r="C4935">
        <v>1</v>
      </c>
    </row>
    <row r="4936" spans="1:3" x14ac:dyDescent="0.2">
      <c r="A4936" t="s">
        <v>6149</v>
      </c>
      <c r="B4936" s="1">
        <v>45309</v>
      </c>
      <c r="C4936">
        <v>1</v>
      </c>
    </row>
    <row r="4937" spans="1:3" x14ac:dyDescent="0.2">
      <c r="A4937" t="s">
        <v>6149</v>
      </c>
      <c r="B4937" s="1">
        <v>45310</v>
      </c>
      <c r="C4937">
        <v>1</v>
      </c>
    </row>
    <row r="4938" spans="1:3" x14ac:dyDescent="0.2">
      <c r="A4938" t="s">
        <v>6149</v>
      </c>
      <c r="B4938" s="1">
        <v>45311</v>
      </c>
      <c r="C4938">
        <v>1</v>
      </c>
    </row>
    <row r="4939" spans="1:3" x14ac:dyDescent="0.2">
      <c r="A4939" t="s">
        <v>6149</v>
      </c>
      <c r="B4939" s="1">
        <v>45312</v>
      </c>
      <c r="C4939">
        <v>1</v>
      </c>
    </row>
    <row r="4940" spans="1:3" x14ac:dyDescent="0.2">
      <c r="A4940" t="s">
        <v>6149</v>
      </c>
      <c r="B4940" s="1">
        <v>45313</v>
      </c>
      <c r="C4940">
        <v>1</v>
      </c>
    </row>
    <row r="4941" spans="1:3" x14ac:dyDescent="0.2">
      <c r="A4941" t="s">
        <v>6149</v>
      </c>
      <c r="B4941" s="1">
        <v>45314</v>
      </c>
      <c r="C4941">
        <v>1</v>
      </c>
    </row>
    <row r="4942" spans="1:3" x14ac:dyDescent="0.2">
      <c r="A4942" t="s">
        <v>6149</v>
      </c>
      <c r="B4942" s="1">
        <v>45315</v>
      </c>
      <c r="C4942">
        <v>1</v>
      </c>
    </row>
    <row r="4943" spans="1:3" x14ac:dyDescent="0.2">
      <c r="A4943" t="s">
        <v>6149</v>
      </c>
      <c r="B4943" s="1">
        <v>45316</v>
      </c>
      <c r="C4943">
        <v>1</v>
      </c>
    </row>
    <row r="4944" spans="1:3" x14ac:dyDescent="0.2">
      <c r="A4944" t="s">
        <v>6149</v>
      </c>
      <c r="B4944" s="1">
        <v>45317</v>
      </c>
      <c r="C4944">
        <v>1</v>
      </c>
    </row>
    <row r="4945" spans="1:3" x14ac:dyDescent="0.2">
      <c r="A4945" t="s">
        <v>6149</v>
      </c>
      <c r="B4945" s="1">
        <v>45318</v>
      </c>
      <c r="C4945">
        <v>1</v>
      </c>
    </row>
    <row r="4946" spans="1:3" x14ac:dyDescent="0.2">
      <c r="A4946" t="s">
        <v>6149</v>
      </c>
      <c r="B4946" s="1">
        <v>45319</v>
      </c>
      <c r="C4946">
        <v>1</v>
      </c>
    </row>
    <row r="4947" spans="1:3" x14ac:dyDescent="0.2">
      <c r="A4947" t="s">
        <v>6149</v>
      </c>
      <c r="B4947" s="1">
        <v>45320</v>
      </c>
      <c r="C4947">
        <v>1</v>
      </c>
    </row>
    <row r="4948" spans="1:3" x14ac:dyDescent="0.2">
      <c r="A4948" t="s">
        <v>6149</v>
      </c>
      <c r="B4948" s="1">
        <v>45321</v>
      </c>
      <c r="C4948">
        <v>1</v>
      </c>
    </row>
    <row r="4949" spans="1:3" x14ac:dyDescent="0.2">
      <c r="A4949" t="s">
        <v>6149</v>
      </c>
      <c r="B4949" s="1">
        <v>45322</v>
      </c>
      <c r="C4949">
        <v>1</v>
      </c>
    </row>
    <row r="4950" spans="1:3" x14ac:dyDescent="0.2">
      <c r="A4950" t="s">
        <v>6149</v>
      </c>
      <c r="B4950" s="1">
        <v>45323</v>
      </c>
      <c r="C4950">
        <v>1</v>
      </c>
    </row>
    <row r="4951" spans="1:3" x14ac:dyDescent="0.2">
      <c r="A4951" t="s">
        <v>6149</v>
      </c>
      <c r="B4951" s="1">
        <v>45324</v>
      </c>
      <c r="C4951">
        <v>1</v>
      </c>
    </row>
    <row r="4952" spans="1:3" x14ac:dyDescent="0.2">
      <c r="A4952" t="s">
        <v>6149</v>
      </c>
      <c r="B4952" s="1">
        <v>45325</v>
      </c>
      <c r="C4952">
        <v>1</v>
      </c>
    </row>
    <row r="4953" spans="1:3" x14ac:dyDescent="0.2">
      <c r="A4953" t="s">
        <v>6149</v>
      </c>
      <c r="B4953" s="1">
        <v>45326</v>
      </c>
      <c r="C4953">
        <v>1</v>
      </c>
    </row>
    <row r="4954" spans="1:3" x14ac:dyDescent="0.2">
      <c r="A4954" t="s">
        <v>6149</v>
      </c>
      <c r="B4954" s="1">
        <v>45327</v>
      </c>
      <c r="C4954">
        <v>1</v>
      </c>
    </row>
    <row r="4955" spans="1:3" x14ac:dyDescent="0.2">
      <c r="A4955" t="s">
        <v>6149</v>
      </c>
      <c r="B4955" s="1">
        <v>45328</v>
      </c>
      <c r="C4955">
        <v>1</v>
      </c>
    </row>
    <row r="4956" spans="1:3" x14ac:dyDescent="0.2">
      <c r="A4956" t="s">
        <v>6149</v>
      </c>
      <c r="B4956" s="1">
        <v>45329</v>
      </c>
      <c r="C4956">
        <v>1</v>
      </c>
    </row>
    <row r="4957" spans="1:3" x14ac:dyDescent="0.2">
      <c r="A4957" t="s">
        <v>6149</v>
      </c>
      <c r="B4957" s="1">
        <v>45330</v>
      </c>
      <c r="C4957">
        <v>1</v>
      </c>
    </row>
    <row r="4958" spans="1:3" x14ac:dyDescent="0.2">
      <c r="A4958" t="s">
        <v>6149</v>
      </c>
      <c r="B4958" s="1">
        <v>45331</v>
      </c>
      <c r="C4958">
        <v>1</v>
      </c>
    </row>
    <row r="4959" spans="1:3" x14ac:dyDescent="0.2">
      <c r="A4959" t="s">
        <v>6149</v>
      </c>
      <c r="B4959" s="1">
        <v>45332</v>
      </c>
      <c r="C4959">
        <v>1</v>
      </c>
    </row>
    <row r="4960" spans="1:3" x14ac:dyDescent="0.2">
      <c r="A4960" t="s">
        <v>6149</v>
      </c>
      <c r="B4960" s="1">
        <v>45333</v>
      </c>
      <c r="C4960">
        <v>1</v>
      </c>
    </row>
    <row r="4961" spans="1:3" x14ac:dyDescent="0.2">
      <c r="A4961" t="s">
        <v>6149</v>
      </c>
      <c r="B4961" s="1">
        <v>45334</v>
      </c>
      <c r="C4961">
        <v>1</v>
      </c>
    </row>
    <row r="4962" spans="1:3" x14ac:dyDescent="0.2">
      <c r="A4962" t="s">
        <v>6149</v>
      </c>
      <c r="B4962" s="1">
        <v>45335</v>
      </c>
      <c r="C4962">
        <v>1</v>
      </c>
    </row>
    <row r="4963" spans="1:3" x14ac:dyDescent="0.2">
      <c r="A4963" t="s">
        <v>6149</v>
      </c>
      <c r="B4963" s="1">
        <v>45336</v>
      </c>
      <c r="C4963">
        <v>1</v>
      </c>
    </row>
    <row r="4964" spans="1:3" x14ac:dyDescent="0.2">
      <c r="A4964" t="s">
        <v>6149</v>
      </c>
      <c r="B4964" s="1">
        <v>45337</v>
      </c>
      <c r="C4964">
        <v>1</v>
      </c>
    </row>
    <row r="4965" spans="1:3" x14ac:dyDescent="0.2">
      <c r="A4965" t="s">
        <v>6149</v>
      </c>
      <c r="B4965" s="1">
        <v>45338</v>
      </c>
      <c r="C4965">
        <v>1</v>
      </c>
    </row>
    <row r="4966" spans="1:3" x14ac:dyDescent="0.2">
      <c r="A4966" t="s">
        <v>6149</v>
      </c>
      <c r="B4966" s="1">
        <v>45339</v>
      </c>
      <c r="C4966">
        <v>1</v>
      </c>
    </row>
    <row r="4967" spans="1:3" x14ac:dyDescent="0.2">
      <c r="A4967" t="s">
        <v>6149</v>
      </c>
      <c r="B4967" s="1">
        <v>45340</v>
      </c>
      <c r="C4967">
        <v>1</v>
      </c>
    </row>
    <row r="4968" spans="1:3" x14ac:dyDescent="0.2">
      <c r="A4968" t="s">
        <v>6149</v>
      </c>
      <c r="B4968" s="1">
        <v>45341</v>
      </c>
      <c r="C4968">
        <v>1</v>
      </c>
    </row>
    <row r="4969" spans="1:3" x14ac:dyDescent="0.2">
      <c r="A4969" t="s">
        <v>6149</v>
      </c>
      <c r="B4969" s="1">
        <v>45342</v>
      </c>
      <c r="C4969">
        <v>1</v>
      </c>
    </row>
    <row r="4970" spans="1:3" x14ac:dyDescent="0.2">
      <c r="A4970" t="s">
        <v>6149</v>
      </c>
      <c r="B4970" s="1">
        <v>45343</v>
      </c>
      <c r="C4970">
        <v>1</v>
      </c>
    </row>
    <row r="4971" spans="1:3" x14ac:dyDescent="0.2">
      <c r="A4971" t="s">
        <v>6149</v>
      </c>
      <c r="B4971" s="1">
        <v>45344</v>
      </c>
      <c r="C4971">
        <v>1</v>
      </c>
    </row>
    <row r="4972" spans="1:3" x14ac:dyDescent="0.2">
      <c r="A4972" t="s">
        <v>6149</v>
      </c>
      <c r="B4972" s="1">
        <v>45345</v>
      </c>
      <c r="C4972">
        <v>1</v>
      </c>
    </row>
    <row r="4973" spans="1:3" x14ac:dyDescent="0.2">
      <c r="A4973" t="s">
        <v>6149</v>
      </c>
      <c r="B4973" s="1">
        <v>45346</v>
      </c>
      <c r="C4973">
        <v>1</v>
      </c>
    </row>
    <row r="4974" spans="1:3" x14ac:dyDescent="0.2">
      <c r="A4974" t="s">
        <v>6149</v>
      </c>
      <c r="B4974" s="1">
        <v>45347</v>
      </c>
      <c r="C4974">
        <v>1</v>
      </c>
    </row>
    <row r="4975" spans="1:3" x14ac:dyDescent="0.2">
      <c r="A4975" t="s">
        <v>6149</v>
      </c>
      <c r="B4975" s="1">
        <v>45348</v>
      </c>
      <c r="C4975">
        <v>1</v>
      </c>
    </row>
    <row r="4976" spans="1:3" x14ac:dyDescent="0.2">
      <c r="A4976" t="s">
        <v>6149</v>
      </c>
      <c r="B4976" s="1">
        <v>45349</v>
      </c>
      <c r="C4976">
        <v>1</v>
      </c>
    </row>
    <row r="4977" spans="1:3" x14ac:dyDescent="0.2">
      <c r="A4977" t="s">
        <v>6149</v>
      </c>
      <c r="B4977" s="1">
        <v>45350</v>
      </c>
      <c r="C4977">
        <v>1</v>
      </c>
    </row>
    <row r="4978" spans="1:3" x14ac:dyDescent="0.2">
      <c r="A4978" t="s">
        <v>6149</v>
      </c>
      <c r="B4978" s="1">
        <v>45351</v>
      </c>
      <c r="C4978">
        <v>1</v>
      </c>
    </row>
    <row r="4979" spans="1:3" x14ac:dyDescent="0.2">
      <c r="A4979" t="s">
        <v>6149</v>
      </c>
      <c r="B4979" s="1">
        <v>45352</v>
      </c>
      <c r="C4979">
        <v>1</v>
      </c>
    </row>
    <row r="4980" spans="1:3" x14ac:dyDescent="0.2">
      <c r="A4980" t="s">
        <v>6149</v>
      </c>
      <c r="B4980" s="1">
        <v>45353</v>
      </c>
      <c r="C4980">
        <v>1</v>
      </c>
    </row>
    <row r="4981" spans="1:3" x14ac:dyDescent="0.2">
      <c r="A4981" t="s">
        <v>6149</v>
      </c>
      <c r="B4981" s="1">
        <v>45354</v>
      </c>
      <c r="C4981">
        <v>1</v>
      </c>
    </row>
    <row r="4982" spans="1:3" x14ac:dyDescent="0.2">
      <c r="A4982" t="s">
        <v>6149</v>
      </c>
      <c r="B4982" s="1">
        <v>45355</v>
      </c>
      <c r="C4982">
        <v>1</v>
      </c>
    </row>
    <row r="4983" spans="1:3" x14ac:dyDescent="0.2">
      <c r="A4983" t="s">
        <v>6149</v>
      </c>
      <c r="B4983" s="1">
        <v>45356</v>
      </c>
      <c r="C4983">
        <v>1</v>
      </c>
    </row>
    <row r="4984" spans="1:3" x14ac:dyDescent="0.2">
      <c r="A4984" t="s">
        <v>6149</v>
      </c>
      <c r="B4984" s="1">
        <v>45357</v>
      </c>
      <c r="C4984">
        <v>1</v>
      </c>
    </row>
    <row r="4985" spans="1:3" x14ac:dyDescent="0.2">
      <c r="A4985" t="s">
        <v>6149</v>
      </c>
      <c r="B4985" s="1">
        <v>45358</v>
      </c>
      <c r="C4985">
        <v>1</v>
      </c>
    </row>
    <row r="4986" spans="1:3" x14ac:dyDescent="0.2">
      <c r="A4986" t="s">
        <v>6149</v>
      </c>
      <c r="B4986" s="1">
        <v>45359</v>
      </c>
      <c r="C4986">
        <v>1</v>
      </c>
    </row>
    <row r="4987" spans="1:3" x14ac:dyDescent="0.2">
      <c r="A4987" t="s">
        <v>6149</v>
      </c>
      <c r="B4987" s="1">
        <v>45360</v>
      </c>
      <c r="C4987">
        <v>1</v>
      </c>
    </row>
    <row r="4988" spans="1:3" x14ac:dyDescent="0.2">
      <c r="A4988" t="s">
        <v>6149</v>
      </c>
      <c r="B4988" s="1">
        <v>45361</v>
      </c>
      <c r="C4988">
        <v>1</v>
      </c>
    </row>
    <row r="4989" spans="1:3" x14ac:dyDescent="0.2">
      <c r="A4989" t="s">
        <v>6149</v>
      </c>
      <c r="B4989" s="1">
        <v>45362</v>
      </c>
      <c r="C4989">
        <v>1</v>
      </c>
    </row>
    <row r="4990" spans="1:3" x14ac:dyDescent="0.2">
      <c r="A4990" t="s">
        <v>6149</v>
      </c>
      <c r="B4990" s="1">
        <v>45363</v>
      </c>
      <c r="C4990">
        <v>1</v>
      </c>
    </row>
    <row r="4991" spans="1:3" x14ac:dyDescent="0.2">
      <c r="A4991" t="s">
        <v>6149</v>
      </c>
      <c r="B4991" s="1">
        <v>45364</v>
      </c>
      <c r="C4991">
        <v>1</v>
      </c>
    </row>
    <row r="4992" spans="1:3" x14ac:dyDescent="0.2">
      <c r="A4992" t="s">
        <v>6149</v>
      </c>
      <c r="B4992" s="1">
        <v>45365</v>
      </c>
      <c r="C4992">
        <v>1</v>
      </c>
    </row>
    <row r="4993" spans="1:3" x14ac:dyDescent="0.2">
      <c r="A4993" t="s">
        <v>6149</v>
      </c>
      <c r="B4993" s="1">
        <v>45366</v>
      </c>
      <c r="C4993">
        <v>1</v>
      </c>
    </row>
    <row r="4994" spans="1:3" x14ac:dyDescent="0.2">
      <c r="A4994" t="s">
        <v>6149</v>
      </c>
      <c r="B4994" s="1">
        <v>45367</v>
      </c>
      <c r="C4994">
        <v>1</v>
      </c>
    </row>
    <row r="4995" spans="1:3" x14ac:dyDescent="0.2">
      <c r="A4995" t="s">
        <v>6149</v>
      </c>
      <c r="B4995" s="1">
        <v>45368</v>
      </c>
      <c r="C4995">
        <v>1</v>
      </c>
    </row>
    <row r="4996" spans="1:3" x14ac:dyDescent="0.2">
      <c r="A4996" t="s">
        <v>6149</v>
      </c>
      <c r="B4996" s="1">
        <v>45369</v>
      </c>
      <c r="C4996">
        <v>1</v>
      </c>
    </row>
    <row r="4997" spans="1:3" x14ac:dyDescent="0.2">
      <c r="A4997" t="s">
        <v>6149</v>
      </c>
      <c r="B4997" s="1">
        <v>45370</v>
      </c>
      <c r="C4997">
        <v>1</v>
      </c>
    </row>
    <row r="4998" spans="1:3" x14ac:dyDescent="0.2">
      <c r="A4998" t="s">
        <v>6149</v>
      </c>
      <c r="B4998" s="1">
        <v>45371</v>
      </c>
      <c r="C4998">
        <v>1</v>
      </c>
    </row>
    <row r="4999" spans="1:3" x14ac:dyDescent="0.2">
      <c r="A4999" t="s">
        <v>6149</v>
      </c>
      <c r="B4999" s="1">
        <v>45372</v>
      </c>
      <c r="C4999">
        <v>1</v>
      </c>
    </row>
    <row r="5000" spans="1:3" x14ac:dyDescent="0.2">
      <c r="A5000" t="s">
        <v>6149</v>
      </c>
      <c r="B5000" s="1">
        <v>45373</v>
      </c>
      <c r="C5000">
        <v>1</v>
      </c>
    </row>
    <row r="5001" spans="1:3" x14ac:dyDescent="0.2">
      <c r="A5001" t="s">
        <v>6149</v>
      </c>
      <c r="B5001" s="1">
        <v>45374</v>
      </c>
      <c r="C5001">
        <v>1</v>
      </c>
    </row>
    <row r="5002" spans="1:3" x14ac:dyDescent="0.2">
      <c r="A5002" t="s">
        <v>6149</v>
      </c>
      <c r="B5002" s="1">
        <v>45375</v>
      </c>
      <c r="C5002">
        <v>1</v>
      </c>
    </row>
    <row r="5003" spans="1:3" x14ac:dyDescent="0.2">
      <c r="A5003" t="s">
        <v>6149</v>
      </c>
      <c r="B5003" s="1">
        <v>45376</v>
      </c>
      <c r="C5003">
        <v>1</v>
      </c>
    </row>
    <row r="5004" spans="1:3" x14ac:dyDescent="0.2">
      <c r="A5004" t="s">
        <v>6149</v>
      </c>
      <c r="B5004" s="1">
        <v>45377</v>
      </c>
      <c r="C5004">
        <v>1</v>
      </c>
    </row>
    <row r="5005" spans="1:3" x14ac:dyDescent="0.2">
      <c r="A5005" t="s">
        <v>6149</v>
      </c>
      <c r="B5005" s="1">
        <v>45378</v>
      </c>
      <c r="C5005">
        <v>1</v>
      </c>
    </row>
    <row r="5006" spans="1:3" x14ac:dyDescent="0.2">
      <c r="A5006" t="s">
        <v>6149</v>
      </c>
      <c r="B5006" s="1">
        <v>45379</v>
      </c>
      <c r="C5006">
        <v>1</v>
      </c>
    </row>
    <row r="5007" spans="1:3" x14ac:dyDescent="0.2">
      <c r="A5007" t="s">
        <v>6149</v>
      </c>
      <c r="B5007" s="1">
        <v>45380</v>
      </c>
      <c r="C5007">
        <v>1</v>
      </c>
    </row>
    <row r="5008" spans="1:3" x14ac:dyDescent="0.2">
      <c r="A5008" t="s">
        <v>6149</v>
      </c>
      <c r="B5008" s="1">
        <v>45381</v>
      </c>
      <c r="C5008">
        <v>1</v>
      </c>
    </row>
    <row r="5009" spans="1:3" x14ac:dyDescent="0.2">
      <c r="A5009" t="s">
        <v>6149</v>
      </c>
      <c r="B5009" s="1">
        <v>45382</v>
      </c>
      <c r="C5009">
        <v>1</v>
      </c>
    </row>
    <row r="5010" spans="1:3" x14ac:dyDescent="0.2">
      <c r="A5010" t="s">
        <v>6149</v>
      </c>
      <c r="B5010" s="1">
        <v>45383</v>
      </c>
      <c r="C5010">
        <v>1</v>
      </c>
    </row>
    <row r="5011" spans="1:3" x14ac:dyDescent="0.2">
      <c r="A5011" t="s">
        <v>6149</v>
      </c>
      <c r="B5011" s="1">
        <v>45384</v>
      </c>
      <c r="C5011">
        <v>1</v>
      </c>
    </row>
    <row r="5012" spans="1:3" x14ac:dyDescent="0.2">
      <c r="A5012" t="s">
        <v>6149</v>
      </c>
      <c r="B5012" s="1">
        <v>45385</v>
      </c>
      <c r="C5012">
        <v>1</v>
      </c>
    </row>
    <row r="5013" spans="1:3" x14ac:dyDescent="0.2">
      <c r="A5013" t="s">
        <v>6149</v>
      </c>
      <c r="B5013" s="1">
        <v>45386</v>
      </c>
      <c r="C5013">
        <v>1</v>
      </c>
    </row>
    <row r="5014" spans="1:3" x14ac:dyDescent="0.2">
      <c r="A5014" t="s">
        <v>6149</v>
      </c>
      <c r="B5014" s="1">
        <v>45387</v>
      </c>
      <c r="C5014">
        <v>1</v>
      </c>
    </row>
    <row r="5015" spans="1:3" x14ac:dyDescent="0.2">
      <c r="A5015" t="s">
        <v>6149</v>
      </c>
      <c r="B5015" s="1">
        <v>45388</v>
      </c>
      <c r="C5015">
        <v>1</v>
      </c>
    </row>
    <row r="5016" spans="1:3" x14ac:dyDescent="0.2">
      <c r="A5016" t="s">
        <v>6149</v>
      </c>
      <c r="B5016" s="1">
        <v>45389</v>
      </c>
      <c r="C5016">
        <v>1</v>
      </c>
    </row>
    <row r="5017" spans="1:3" x14ac:dyDescent="0.2">
      <c r="A5017" t="s">
        <v>6149</v>
      </c>
      <c r="B5017" s="1">
        <v>45390</v>
      </c>
      <c r="C5017">
        <v>1</v>
      </c>
    </row>
    <row r="5018" spans="1:3" x14ac:dyDescent="0.2">
      <c r="A5018" t="s">
        <v>6149</v>
      </c>
      <c r="B5018" s="1">
        <v>45391</v>
      </c>
      <c r="C5018">
        <v>1</v>
      </c>
    </row>
    <row r="5019" spans="1:3" x14ac:dyDescent="0.2">
      <c r="A5019" t="s">
        <v>6149</v>
      </c>
      <c r="B5019" s="1">
        <v>45392</v>
      </c>
      <c r="C5019">
        <v>1</v>
      </c>
    </row>
    <row r="5020" spans="1:3" x14ac:dyDescent="0.2">
      <c r="A5020" t="s">
        <v>6149</v>
      </c>
      <c r="B5020" s="1">
        <v>45393</v>
      </c>
      <c r="C5020">
        <v>1</v>
      </c>
    </row>
    <row r="5021" spans="1:3" x14ac:dyDescent="0.2">
      <c r="A5021" t="s">
        <v>6149</v>
      </c>
      <c r="B5021" s="1">
        <v>45394</v>
      </c>
      <c r="C5021">
        <v>1</v>
      </c>
    </row>
    <row r="5022" spans="1:3" x14ac:dyDescent="0.2">
      <c r="A5022" t="s">
        <v>6149</v>
      </c>
      <c r="B5022" s="1">
        <v>45395</v>
      </c>
      <c r="C5022">
        <v>1</v>
      </c>
    </row>
    <row r="5023" spans="1:3" x14ac:dyDescent="0.2">
      <c r="A5023" t="s">
        <v>6149</v>
      </c>
      <c r="B5023" s="1">
        <v>45396</v>
      </c>
      <c r="C5023">
        <v>1</v>
      </c>
    </row>
    <row r="5024" spans="1:3" x14ac:dyDescent="0.2">
      <c r="A5024" t="s">
        <v>6149</v>
      </c>
      <c r="B5024" s="1">
        <v>45397</v>
      </c>
      <c r="C5024">
        <v>1</v>
      </c>
    </row>
    <row r="5025" spans="1:3" x14ac:dyDescent="0.2">
      <c r="A5025" t="s">
        <v>6149</v>
      </c>
      <c r="B5025" s="1">
        <v>45398</v>
      </c>
      <c r="C5025">
        <v>1</v>
      </c>
    </row>
    <row r="5026" spans="1:3" x14ac:dyDescent="0.2">
      <c r="A5026" t="s">
        <v>6149</v>
      </c>
      <c r="B5026" s="1">
        <v>45399</v>
      </c>
      <c r="C5026">
        <v>1</v>
      </c>
    </row>
    <row r="5027" spans="1:3" x14ac:dyDescent="0.2">
      <c r="A5027" t="s">
        <v>6149</v>
      </c>
      <c r="B5027" s="1">
        <v>45400</v>
      </c>
      <c r="C5027">
        <v>1</v>
      </c>
    </row>
    <row r="5028" spans="1:3" x14ac:dyDescent="0.2">
      <c r="A5028" t="s">
        <v>6149</v>
      </c>
      <c r="B5028" s="1">
        <v>45401</v>
      </c>
      <c r="C5028">
        <v>1</v>
      </c>
    </row>
    <row r="5029" spans="1:3" x14ac:dyDescent="0.2">
      <c r="A5029" t="s">
        <v>6149</v>
      </c>
      <c r="B5029" s="1">
        <v>45402</v>
      </c>
      <c r="C5029">
        <v>1</v>
      </c>
    </row>
    <row r="5030" spans="1:3" x14ac:dyDescent="0.2">
      <c r="A5030" t="s">
        <v>6149</v>
      </c>
      <c r="B5030" s="1">
        <v>45403</v>
      </c>
      <c r="C5030">
        <v>1</v>
      </c>
    </row>
    <row r="5031" spans="1:3" x14ac:dyDescent="0.2">
      <c r="A5031" t="s">
        <v>6149</v>
      </c>
      <c r="B5031" s="1">
        <v>45404</v>
      </c>
      <c r="C5031">
        <v>1</v>
      </c>
    </row>
    <row r="5032" spans="1:3" x14ac:dyDescent="0.2">
      <c r="A5032" t="s">
        <v>6149</v>
      </c>
      <c r="B5032" s="1">
        <v>45405</v>
      </c>
      <c r="C5032">
        <v>1</v>
      </c>
    </row>
    <row r="5033" spans="1:3" x14ac:dyDescent="0.2">
      <c r="A5033" t="s">
        <v>6149</v>
      </c>
      <c r="B5033" s="1">
        <v>45406</v>
      </c>
      <c r="C5033">
        <v>1</v>
      </c>
    </row>
    <row r="5034" spans="1:3" x14ac:dyDescent="0.2">
      <c r="A5034" t="s">
        <v>6149</v>
      </c>
      <c r="B5034" s="1">
        <v>45407</v>
      </c>
      <c r="C5034">
        <v>1</v>
      </c>
    </row>
    <row r="5035" spans="1:3" x14ac:dyDescent="0.2">
      <c r="A5035" t="s">
        <v>6149</v>
      </c>
      <c r="B5035" s="1">
        <v>45408</v>
      </c>
      <c r="C5035">
        <v>1</v>
      </c>
    </row>
    <row r="5036" spans="1:3" x14ac:dyDescent="0.2">
      <c r="A5036" t="s">
        <v>6149</v>
      </c>
      <c r="B5036" s="1">
        <v>45409</v>
      </c>
      <c r="C5036">
        <v>1</v>
      </c>
    </row>
    <row r="5037" spans="1:3" x14ac:dyDescent="0.2">
      <c r="A5037" t="s">
        <v>6149</v>
      </c>
      <c r="B5037" s="1">
        <v>45410</v>
      </c>
      <c r="C5037">
        <v>1</v>
      </c>
    </row>
    <row r="5038" spans="1:3" x14ac:dyDescent="0.2">
      <c r="A5038" t="s">
        <v>6149</v>
      </c>
      <c r="B5038" s="1">
        <v>45411</v>
      </c>
      <c r="C5038">
        <v>1</v>
      </c>
    </row>
    <row r="5039" spans="1:3" x14ac:dyDescent="0.2">
      <c r="A5039" t="s">
        <v>6149</v>
      </c>
      <c r="B5039" s="1">
        <v>45412</v>
      </c>
      <c r="C5039">
        <v>1</v>
      </c>
    </row>
    <row r="5040" spans="1:3" x14ac:dyDescent="0.2">
      <c r="A5040" t="s">
        <v>6149</v>
      </c>
      <c r="B5040" s="1">
        <v>45413</v>
      </c>
      <c r="C5040">
        <v>1</v>
      </c>
    </row>
    <row r="5041" spans="1:3" x14ac:dyDescent="0.2">
      <c r="A5041" t="s">
        <v>6149</v>
      </c>
      <c r="B5041" s="1">
        <v>45414</v>
      </c>
      <c r="C5041">
        <v>1</v>
      </c>
    </row>
    <row r="5042" spans="1:3" x14ac:dyDescent="0.2">
      <c r="A5042" t="s">
        <v>6149</v>
      </c>
      <c r="B5042" s="1">
        <v>45415</v>
      </c>
      <c r="C5042">
        <v>1</v>
      </c>
    </row>
    <row r="5043" spans="1:3" x14ac:dyDescent="0.2">
      <c r="A5043" t="s">
        <v>6149</v>
      </c>
      <c r="B5043" s="1">
        <v>45416</v>
      </c>
      <c r="C5043">
        <v>1</v>
      </c>
    </row>
    <row r="5044" spans="1:3" x14ac:dyDescent="0.2">
      <c r="A5044" t="s">
        <v>6149</v>
      </c>
      <c r="B5044" s="1">
        <v>45417</v>
      </c>
      <c r="C5044">
        <v>1</v>
      </c>
    </row>
    <row r="5045" spans="1:3" x14ac:dyDescent="0.2">
      <c r="A5045" t="s">
        <v>6149</v>
      </c>
      <c r="B5045" s="1">
        <v>45418</v>
      </c>
      <c r="C5045">
        <v>1</v>
      </c>
    </row>
    <row r="5046" spans="1:3" x14ac:dyDescent="0.2">
      <c r="A5046" t="s">
        <v>6149</v>
      </c>
      <c r="B5046" s="1">
        <v>45419</v>
      </c>
      <c r="C5046">
        <v>1</v>
      </c>
    </row>
    <row r="5047" spans="1:3" x14ac:dyDescent="0.2">
      <c r="A5047" t="s">
        <v>6149</v>
      </c>
      <c r="B5047" s="1">
        <v>45420</v>
      </c>
      <c r="C5047">
        <v>1</v>
      </c>
    </row>
    <row r="5048" spans="1:3" x14ac:dyDescent="0.2">
      <c r="A5048" t="s">
        <v>6149</v>
      </c>
      <c r="B5048" s="1">
        <v>45421</v>
      </c>
      <c r="C5048">
        <v>1</v>
      </c>
    </row>
    <row r="5049" spans="1:3" x14ac:dyDescent="0.2">
      <c r="A5049" t="s">
        <v>6149</v>
      </c>
      <c r="B5049" s="1">
        <v>45422</v>
      </c>
      <c r="C5049">
        <v>1</v>
      </c>
    </row>
    <row r="5050" spans="1:3" x14ac:dyDescent="0.2">
      <c r="A5050" t="s">
        <v>6149</v>
      </c>
      <c r="B5050" s="1">
        <v>45423</v>
      </c>
      <c r="C5050">
        <v>1</v>
      </c>
    </row>
    <row r="5051" spans="1:3" x14ac:dyDescent="0.2">
      <c r="A5051" t="s">
        <v>6149</v>
      </c>
      <c r="B5051" s="1">
        <v>45424</v>
      </c>
      <c r="C5051">
        <v>1</v>
      </c>
    </row>
    <row r="5052" spans="1:3" x14ac:dyDescent="0.2">
      <c r="A5052" t="s">
        <v>6149</v>
      </c>
      <c r="B5052" s="1">
        <v>45425</v>
      </c>
      <c r="C5052">
        <v>1</v>
      </c>
    </row>
    <row r="5053" spans="1:3" x14ac:dyDescent="0.2">
      <c r="A5053" t="s">
        <v>6149</v>
      </c>
      <c r="B5053" s="1">
        <v>45426</v>
      </c>
      <c r="C5053">
        <v>1</v>
      </c>
    </row>
    <row r="5054" spans="1:3" x14ac:dyDescent="0.2">
      <c r="A5054" t="s">
        <v>6149</v>
      </c>
      <c r="B5054" s="1">
        <v>45427</v>
      </c>
      <c r="C5054">
        <v>1</v>
      </c>
    </row>
    <row r="5055" spans="1:3" x14ac:dyDescent="0.2">
      <c r="A5055" t="s">
        <v>6149</v>
      </c>
      <c r="B5055" s="1">
        <v>45428</v>
      </c>
      <c r="C5055">
        <v>1</v>
      </c>
    </row>
    <row r="5056" spans="1:3" x14ac:dyDescent="0.2">
      <c r="A5056" t="s">
        <v>6149</v>
      </c>
      <c r="B5056" s="1">
        <v>45429</v>
      </c>
      <c r="C5056">
        <v>1</v>
      </c>
    </row>
    <row r="5057" spans="1:3" x14ac:dyDescent="0.2">
      <c r="A5057" t="s">
        <v>6149</v>
      </c>
      <c r="B5057" s="1">
        <v>45430</v>
      </c>
      <c r="C5057">
        <v>1</v>
      </c>
    </row>
    <row r="5058" spans="1:3" x14ac:dyDescent="0.2">
      <c r="A5058" t="s">
        <v>6149</v>
      </c>
      <c r="B5058" s="1">
        <v>45431</v>
      </c>
      <c r="C5058">
        <v>1</v>
      </c>
    </row>
    <row r="5059" spans="1:3" x14ac:dyDescent="0.2">
      <c r="A5059" t="s">
        <v>6149</v>
      </c>
      <c r="B5059" s="1">
        <v>45432</v>
      </c>
      <c r="C5059">
        <v>1</v>
      </c>
    </row>
    <row r="5060" spans="1:3" x14ac:dyDescent="0.2">
      <c r="A5060" t="s">
        <v>6149</v>
      </c>
      <c r="B5060" s="1">
        <v>45433</v>
      </c>
      <c r="C5060">
        <v>1</v>
      </c>
    </row>
    <row r="5061" spans="1:3" x14ac:dyDescent="0.2">
      <c r="A5061" t="s">
        <v>6149</v>
      </c>
      <c r="B5061" s="1">
        <v>45434</v>
      </c>
      <c r="C5061">
        <v>1</v>
      </c>
    </row>
    <row r="5062" spans="1:3" x14ac:dyDescent="0.2">
      <c r="A5062" t="s">
        <v>6149</v>
      </c>
      <c r="B5062" s="1">
        <v>45435</v>
      </c>
      <c r="C5062">
        <v>1</v>
      </c>
    </row>
    <row r="5063" spans="1:3" x14ac:dyDescent="0.2">
      <c r="A5063" t="s">
        <v>6149</v>
      </c>
      <c r="B5063" s="1">
        <v>45436</v>
      </c>
      <c r="C5063">
        <v>1</v>
      </c>
    </row>
    <row r="5064" spans="1:3" x14ac:dyDescent="0.2">
      <c r="A5064" t="s">
        <v>6149</v>
      </c>
      <c r="B5064" s="1">
        <v>45437</v>
      </c>
      <c r="C5064">
        <v>1</v>
      </c>
    </row>
    <row r="5065" spans="1:3" x14ac:dyDescent="0.2">
      <c r="A5065" t="s">
        <v>6149</v>
      </c>
      <c r="B5065" s="1">
        <v>45438</v>
      </c>
      <c r="C5065">
        <v>1</v>
      </c>
    </row>
    <row r="5066" spans="1:3" x14ac:dyDescent="0.2">
      <c r="A5066" t="s">
        <v>6149</v>
      </c>
      <c r="B5066" s="1">
        <v>45439</v>
      </c>
      <c r="C5066">
        <v>1</v>
      </c>
    </row>
    <row r="5067" spans="1:3" x14ac:dyDescent="0.2">
      <c r="A5067" t="s">
        <v>6149</v>
      </c>
      <c r="B5067" s="1">
        <v>45440</v>
      </c>
      <c r="C5067">
        <v>1</v>
      </c>
    </row>
    <row r="5068" spans="1:3" x14ac:dyDescent="0.2">
      <c r="A5068" t="s">
        <v>6149</v>
      </c>
      <c r="B5068" s="1">
        <v>45441</v>
      </c>
      <c r="C5068">
        <v>1</v>
      </c>
    </row>
    <row r="5069" spans="1:3" x14ac:dyDescent="0.2">
      <c r="A5069" t="s">
        <v>6149</v>
      </c>
      <c r="B5069" s="1">
        <v>45442</v>
      </c>
      <c r="C5069">
        <v>1</v>
      </c>
    </row>
    <row r="5070" spans="1:3" x14ac:dyDescent="0.2">
      <c r="A5070" t="s">
        <v>6149</v>
      </c>
      <c r="B5070" s="1">
        <v>45443</v>
      </c>
      <c r="C5070">
        <v>1</v>
      </c>
    </row>
    <row r="5071" spans="1:3" x14ac:dyDescent="0.2">
      <c r="A5071" t="s">
        <v>6149</v>
      </c>
      <c r="B5071" s="1">
        <v>45444</v>
      </c>
      <c r="C5071">
        <v>1</v>
      </c>
    </row>
    <row r="5072" spans="1:3" x14ac:dyDescent="0.2">
      <c r="A5072" t="s">
        <v>6149</v>
      </c>
      <c r="B5072" s="1">
        <v>45445</v>
      </c>
      <c r="C5072">
        <v>1</v>
      </c>
    </row>
    <row r="5073" spans="1:3" x14ac:dyDescent="0.2">
      <c r="A5073" t="s">
        <v>6149</v>
      </c>
      <c r="B5073" s="1">
        <v>45446</v>
      </c>
      <c r="C5073">
        <v>1</v>
      </c>
    </row>
    <row r="5074" spans="1:3" x14ac:dyDescent="0.2">
      <c r="A5074" t="s">
        <v>6149</v>
      </c>
      <c r="B5074" s="1">
        <v>45447</v>
      </c>
      <c r="C5074">
        <v>1</v>
      </c>
    </row>
    <row r="5075" spans="1:3" x14ac:dyDescent="0.2">
      <c r="A5075" t="s">
        <v>6149</v>
      </c>
      <c r="B5075" s="1">
        <v>45448</v>
      </c>
      <c r="C5075">
        <v>1</v>
      </c>
    </row>
    <row r="5076" spans="1:3" x14ac:dyDescent="0.2">
      <c r="A5076" t="s">
        <v>6149</v>
      </c>
      <c r="B5076" s="1">
        <v>45449</v>
      </c>
      <c r="C5076">
        <v>1</v>
      </c>
    </row>
    <row r="5077" spans="1:3" x14ac:dyDescent="0.2">
      <c r="A5077" t="s">
        <v>6149</v>
      </c>
      <c r="B5077" s="1">
        <v>45450</v>
      </c>
      <c r="C5077">
        <v>1</v>
      </c>
    </row>
    <row r="5078" spans="1:3" x14ac:dyDescent="0.2">
      <c r="A5078" t="s">
        <v>6149</v>
      </c>
      <c r="B5078" s="1">
        <v>45451</v>
      </c>
      <c r="C5078">
        <v>1</v>
      </c>
    </row>
    <row r="5079" spans="1:3" x14ac:dyDescent="0.2">
      <c r="A5079" t="s">
        <v>6149</v>
      </c>
      <c r="B5079" s="1">
        <v>45452</v>
      </c>
      <c r="C5079">
        <v>1</v>
      </c>
    </row>
    <row r="5080" spans="1:3" x14ac:dyDescent="0.2">
      <c r="A5080" t="s">
        <v>6149</v>
      </c>
      <c r="B5080" s="1">
        <v>45453</v>
      </c>
      <c r="C5080">
        <v>1</v>
      </c>
    </row>
    <row r="5081" spans="1:3" x14ac:dyDescent="0.2">
      <c r="A5081" t="s">
        <v>6149</v>
      </c>
      <c r="B5081" s="1">
        <v>45454</v>
      </c>
      <c r="C5081">
        <v>1</v>
      </c>
    </row>
    <row r="5082" spans="1:3" x14ac:dyDescent="0.2">
      <c r="A5082" t="s">
        <v>6149</v>
      </c>
      <c r="B5082" s="1">
        <v>45455</v>
      </c>
      <c r="C5082">
        <v>1</v>
      </c>
    </row>
    <row r="5083" spans="1:3" x14ac:dyDescent="0.2">
      <c r="A5083" t="s">
        <v>6149</v>
      </c>
      <c r="B5083" s="1">
        <v>45456</v>
      </c>
      <c r="C5083">
        <v>1</v>
      </c>
    </row>
    <row r="5084" spans="1:3" x14ac:dyDescent="0.2">
      <c r="A5084" t="s">
        <v>6149</v>
      </c>
      <c r="B5084" s="1">
        <v>45457</v>
      </c>
      <c r="C5084">
        <v>1</v>
      </c>
    </row>
    <row r="5085" spans="1:3" x14ac:dyDescent="0.2">
      <c r="A5085" t="s">
        <v>6149</v>
      </c>
      <c r="B5085" s="1">
        <v>45458</v>
      </c>
      <c r="C5085">
        <v>1</v>
      </c>
    </row>
    <row r="5086" spans="1:3" x14ac:dyDescent="0.2">
      <c r="A5086" t="s">
        <v>6149</v>
      </c>
      <c r="B5086" s="1">
        <v>45459</v>
      </c>
      <c r="C5086">
        <v>1</v>
      </c>
    </row>
    <row r="5087" spans="1:3" x14ac:dyDescent="0.2">
      <c r="A5087" t="s">
        <v>6149</v>
      </c>
      <c r="B5087" s="1">
        <v>45460</v>
      </c>
      <c r="C5087">
        <v>1</v>
      </c>
    </row>
    <row r="5088" spans="1:3" x14ac:dyDescent="0.2">
      <c r="A5088" t="s">
        <v>6149</v>
      </c>
      <c r="B5088" s="1">
        <v>44506</v>
      </c>
      <c r="C5088">
        <v>1</v>
      </c>
    </row>
    <row r="5089" spans="1:3" x14ac:dyDescent="0.2">
      <c r="A5089" t="s">
        <v>6149</v>
      </c>
      <c r="B5089" s="1">
        <v>44507</v>
      </c>
      <c r="C5089">
        <v>1</v>
      </c>
    </row>
    <row r="5090" spans="1:3" x14ac:dyDescent="0.2">
      <c r="A5090" t="s">
        <v>6149</v>
      </c>
      <c r="B5090" s="1">
        <v>44508</v>
      </c>
      <c r="C5090">
        <v>1</v>
      </c>
    </row>
    <row r="5091" spans="1:3" x14ac:dyDescent="0.2">
      <c r="A5091" t="s">
        <v>6149</v>
      </c>
      <c r="B5091" s="1">
        <v>44509</v>
      </c>
      <c r="C5091">
        <v>1</v>
      </c>
    </row>
    <row r="5092" spans="1:3" x14ac:dyDescent="0.2">
      <c r="A5092" t="s">
        <v>6149</v>
      </c>
      <c r="B5092" s="1">
        <v>44510</v>
      </c>
      <c r="C5092">
        <v>1</v>
      </c>
    </row>
    <row r="5093" spans="1:3" x14ac:dyDescent="0.2">
      <c r="A5093" t="s">
        <v>6149</v>
      </c>
      <c r="B5093" s="1">
        <v>44511</v>
      </c>
      <c r="C5093">
        <v>1</v>
      </c>
    </row>
    <row r="5094" spans="1:3" x14ac:dyDescent="0.2">
      <c r="A5094" t="s">
        <v>6149</v>
      </c>
      <c r="B5094" s="1">
        <v>44512</v>
      </c>
      <c r="C5094">
        <v>1</v>
      </c>
    </row>
    <row r="5095" spans="1:3" x14ac:dyDescent="0.2">
      <c r="A5095" t="s">
        <v>6149</v>
      </c>
      <c r="B5095" s="1">
        <v>44513</v>
      </c>
      <c r="C5095">
        <v>1</v>
      </c>
    </row>
    <row r="5096" spans="1:3" x14ac:dyDescent="0.2">
      <c r="A5096" t="s">
        <v>6149</v>
      </c>
      <c r="B5096" s="1">
        <v>44514</v>
      </c>
      <c r="C5096">
        <v>1</v>
      </c>
    </row>
    <row r="5097" spans="1:3" x14ac:dyDescent="0.2">
      <c r="A5097" t="s">
        <v>6149</v>
      </c>
      <c r="B5097" s="1">
        <v>44515</v>
      </c>
      <c r="C5097">
        <v>1</v>
      </c>
    </row>
    <row r="5098" spans="1:3" x14ac:dyDescent="0.2">
      <c r="A5098" t="s">
        <v>6149</v>
      </c>
      <c r="B5098" s="1">
        <v>44516</v>
      </c>
      <c r="C5098">
        <v>1</v>
      </c>
    </row>
    <row r="5099" spans="1:3" x14ac:dyDescent="0.2">
      <c r="A5099" t="s">
        <v>6149</v>
      </c>
      <c r="B5099" s="1">
        <v>44517</v>
      </c>
      <c r="C5099">
        <v>1</v>
      </c>
    </row>
    <row r="5100" spans="1:3" x14ac:dyDescent="0.2">
      <c r="A5100" t="s">
        <v>6149</v>
      </c>
      <c r="B5100" s="1">
        <v>44518</v>
      </c>
      <c r="C5100">
        <v>1</v>
      </c>
    </row>
    <row r="5101" spans="1:3" x14ac:dyDescent="0.2">
      <c r="A5101" t="s">
        <v>6149</v>
      </c>
      <c r="B5101" s="1">
        <v>44519</v>
      </c>
      <c r="C5101">
        <v>1</v>
      </c>
    </row>
    <row r="5102" spans="1:3" x14ac:dyDescent="0.2">
      <c r="A5102" t="s">
        <v>6149</v>
      </c>
      <c r="B5102" s="1">
        <v>44520</v>
      </c>
      <c r="C5102">
        <v>1</v>
      </c>
    </row>
    <row r="5103" spans="1:3" x14ac:dyDescent="0.2">
      <c r="A5103" t="s">
        <v>6149</v>
      </c>
      <c r="B5103" s="1">
        <v>44521</v>
      </c>
      <c r="C5103">
        <v>1</v>
      </c>
    </row>
    <row r="5104" spans="1:3" x14ac:dyDescent="0.2">
      <c r="A5104" t="s">
        <v>6149</v>
      </c>
      <c r="B5104" s="1">
        <v>44522</v>
      </c>
      <c r="C5104">
        <v>1</v>
      </c>
    </row>
    <row r="5105" spans="1:3" x14ac:dyDescent="0.2">
      <c r="A5105" t="s">
        <v>6149</v>
      </c>
      <c r="B5105" s="1">
        <v>44523</v>
      </c>
      <c r="C5105">
        <v>1</v>
      </c>
    </row>
    <row r="5106" spans="1:3" x14ac:dyDescent="0.2">
      <c r="A5106" t="s">
        <v>6149</v>
      </c>
      <c r="B5106" s="1">
        <v>44524</v>
      </c>
      <c r="C5106">
        <v>1</v>
      </c>
    </row>
    <row r="5107" spans="1:3" x14ac:dyDescent="0.2">
      <c r="A5107" t="s">
        <v>6149</v>
      </c>
      <c r="B5107" s="1">
        <v>44525</v>
      </c>
      <c r="C5107">
        <v>1</v>
      </c>
    </row>
    <row r="5108" spans="1:3" x14ac:dyDescent="0.2">
      <c r="A5108" t="s">
        <v>6149</v>
      </c>
      <c r="B5108" s="1">
        <v>44526</v>
      </c>
      <c r="C5108">
        <v>1</v>
      </c>
    </row>
    <row r="5109" spans="1:3" x14ac:dyDescent="0.2">
      <c r="A5109" t="s">
        <v>6149</v>
      </c>
      <c r="B5109" s="1">
        <v>44527</v>
      </c>
      <c r="C5109">
        <v>1</v>
      </c>
    </row>
    <row r="5110" spans="1:3" x14ac:dyDescent="0.2">
      <c r="A5110" t="s">
        <v>6149</v>
      </c>
      <c r="B5110" s="1">
        <v>44528</v>
      </c>
      <c r="C5110">
        <v>1</v>
      </c>
    </row>
    <row r="5111" spans="1:3" x14ac:dyDescent="0.2">
      <c r="A5111" t="s">
        <v>6149</v>
      </c>
      <c r="B5111" s="1">
        <v>44529</v>
      </c>
      <c r="C5111">
        <v>1</v>
      </c>
    </row>
    <row r="5112" spans="1:3" x14ac:dyDescent="0.2">
      <c r="A5112" t="s">
        <v>6149</v>
      </c>
      <c r="B5112" s="1">
        <v>44530</v>
      </c>
      <c r="C5112">
        <v>1</v>
      </c>
    </row>
    <row r="5113" spans="1:3" x14ac:dyDescent="0.2">
      <c r="A5113" t="s">
        <v>6149</v>
      </c>
      <c r="B5113" s="1">
        <v>44531</v>
      </c>
      <c r="C5113">
        <v>1</v>
      </c>
    </row>
    <row r="5114" spans="1:3" x14ac:dyDescent="0.2">
      <c r="A5114" t="s">
        <v>6149</v>
      </c>
      <c r="B5114" s="1">
        <v>44532</v>
      </c>
      <c r="C5114">
        <v>1</v>
      </c>
    </row>
    <row r="5115" spans="1:3" x14ac:dyDescent="0.2">
      <c r="A5115" t="s">
        <v>6149</v>
      </c>
      <c r="B5115" s="1">
        <v>44533</v>
      </c>
      <c r="C5115">
        <v>1</v>
      </c>
    </row>
    <row r="5116" spans="1:3" x14ac:dyDescent="0.2">
      <c r="A5116" t="s">
        <v>6149</v>
      </c>
      <c r="B5116" s="1">
        <v>44534</v>
      </c>
      <c r="C5116">
        <v>1</v>
      </c>
    </row>
    <row r="5117" spans="1:3" x14ac:dyDescent="0.2">
      <c r="A5117" t="s">
        <v>6149</v>
      </c>
      <c r="B5117" s="1">
        <v>44535</v>
      </c>
      <c r="C5117">
        <v>1</v>
      </c>
    </row>
    <row r="5118" spans="1:3" x14ac:dyDescent="0.2">
      <c r="A5118" t="s">
        <v>6149</v>
      </c>
      <c r="B5118" s="1">
        <v>44536</v>
      </c>
      <c r="C5118">
        <v>1</v>
      </c>
    </row>
    <row r="5119" spans="1:3" x14ac:dyDescent="0.2">
      <c r="A5119" t="s">
        <v>6149</v>
      </c>
      <c r="B5119" s="1">
        <v>44537</v>
      </c>
      <c r="C5119">
        <v>1</v>
      </c>
    </row>
    <row r="5120" spans="1:3" x14ac:dyDescent="0.2">
      <c r="A5120" t="s">
        <v>6149</v>
      </c>
      <c r="B5120" s="1">
        <v>44538</v>
      </c>
      <c r="C5120">
        <v>1</v>
      </c>
    </row>
    <row r="5121" spans="1:3" x14ac:dyDescent="0.2">
      <c r="A5121" t="s">
        <v>6149</v>
      </c>
      <c r="B5121" s="1">
        <v>44539</v>
      </c>
      <c r="C5121">
        <v>1</v>
      </c>
    </row>
    <row r="5122" spans="1:3" x14ac:dyDescent="0.2">
      <c r="A5122" t="s">
        <v>6149</v>
      </c>
      <c r="B5122" s="1">
        <v>44540</v>
      </c>
      <c r="C5122">
        <v>1</v>
      </c>
    </row>
    <row r="5123" spans="1:3" x14ac:dyDescent="0.2">
      <c r="A5123" t="s">
        <v>6149</v>
      </c>
      <c r="B5123" s="1">
        <v>44541</v>
      </c>
      <c r="C5123">
        <v>1</v>
      </c>
    </row>
    <row r="5124" spans="1:3" x14ac:dyDescent="0.2">
      <c r="A5124" t="s">
        <v>6149</v>
      </c>
      <c r="B5124" s="1">
        <v>44542</v>
      </c>
      <c r="C5124">
        <v>1</v>
      </c>
    </row>
    <row r="5125" spans="1:3" x14ac:dyDescent="0.2">
      <c r="A5125" t="s">
        <v>6149</v>
      </c>
      <c r="B5125" s="1">
        <v>44543</v>
      </c>
      <c r="C5125">
        <v>1</v>
      </c>
    </row>
    <row r="5126" spans="1:3" x14ac:dyDescent="0.2">
      <c r="A5126" t="s">
        <v>6149</v>
      </c>
      <c r="B5126" s="1">
        <v>44544</v>
      </c>
      <c r="C5126">
        <v>1</v>
      </c>
    </row>
    <row r="5127" spans="1:3" x14ac:dyDescent="0.2">
      <c r="A5127" t="s">
        <v>6149</v>
      </c>
      <c r="B5127" s="1">
        <v>44545</v>
      </c>
      <c r="C5127">
        <v>1</v>
      </c>
    </row>
    <row r="5128" spans="1:3" x14ac:dyDescent="0.2">
      <c r="A5128" t="s">
        <v>6149</v>
      </c>
      <c r="B5128" s="1">
        <v>44546</v>
      </c>
      <c r="C5128">
        <v>1</v>
      </c>
    </row>
    <row r="5129" spans="1:3" x14ac:dyDescent="0.2">
      <c r="A5129" t="s">
        <v>6149</v>
      </c>
      <c r="B5129" s="1">
        <v>44547</v>
      </c>
      <c r="C5129">
        <v>1</v>
      </c>
    </row>
    <row r="5130" spans="1:3" x14ac:dyDescent="0.2">
      <c r="A5130" t="s">
        <v>6149</v>
      </c>
      <c r="B5130" s="1">
        <v>44548</v>
      </c>
      <c r="C5130">
        <v>1</v>
      </c>
    </row>
    <row r="5131" spans="1:3" x14ac:dyDescent="0.2">
      <c r="A5131" t="s">
        <v>6149</v>
      </c>
      <c r="B5131" s="1">
        <v>44549</v>
      </c>
      <c r="C5131">
        <v>1</v>
      </c>
    </row>
    <row r="5132" spans="1:3" x14ac:dyDescent="0.2">
      <c r="A5132" t="s">
        <v>6149</v>
      </c>
      <c r="B5132" s="1">
        <v>44550</v>
      </c>
      <c r="C5132">
        <v>1</v>
      </c>
    </row>
    <row r="5133" spans="1:3" x14ac:dyDescent="0.2">
      <c r="A5133" t="s">
        <v>6149</v>
      </c>
      <c r="B5133" s="1">
        <v>44551</v>
      </c>
      <c r="C5133">
        <v>1</v>
      </c>
    </row>
    <row r="5134" spans="1:3" x14ac:dyDescent="0.2">
      <c r="A5134" t="s">
        <v>6149</v>
      </c>
      <c r="B5134" s="1">
        <v>44552</v>
      </c>
      <c r="C5134">
        <v>1</v>
      </c>
    </row>
    <row r="5135" spans="1:3" x14ac:dyDescent="0.2">
      <c r="A5135" t="s">
        <v>6149</v>
      </c>
      <c r="B5135" s="1">
        <v>44553</v>
      </c>
      <c r="C5135">
        <v>1</v>
      </c>
    </row>
    <row r="5136" spans="1:3" x14ac:dyDescent="0.2">
      <c r="A5136" t="s">
        <v>6149</v>
      </c>
      <c r="B5136" s="1">
        <v>44554</v>
      </c>
      <c r="C5136">
        <v>1</v>
      </c>
    </row>
    <row r="5137" spans="1:3" x14ac:dyDescent="0.2">
      <c r="A5137" t="s">
        <v>6149</v>
      </c>
      <c r="B5137" s="1">
        <v>44555</v>
      </c>
      <c r="C5137">
        <v>1</v>
      </c>
    </row>
    <row r="5138" spans="1:3" x14ac:dyDescent="0.2">
      <c r="A5138" t="s">
        <v>6149</v>
      </c>
      <c r="B5138" s="1">
        <v>44556</v>
      </c>
      <c r="C5138">
        <v>1</v>
      </c>
    </row>
    <row r="5139" spans="1:3" x14ac:dyDescent="0.2">
      <c r="A5139" t="s">
        <v>6149</v>
      </c>
      <c r="B5139" s="1">
        <v>44557</v>
      </c>
      <c r="C5139">
        <v>1</v>
      </c>
    </row>
    <row r="5140" spans="1:3" x14ac:dyDescent="0.2">
      <c r="A5140" t="s">
        <v>6149</v>
      </c>
      <c r="B5140" s="1">
        <v>44558</v>
      </c>
      <c r="C5140">
        <v>1</v>
      </c>
    </row>
    <row r="5141" spans="1:3" x14ac:dyDescent="0.2">
      <c r="A5141" t="s">
        <v>6149</v>
      </c>
      <c r="B5141" s="1">
        <v>44559</v>
      </c>
      <c r="C5141">
        <v>1</v>
      </c>
    </row>
    <row r="5142" spans="1:3" x14ac:dyDescent="0.2">
      <c r="A5142" t="s">
        <v>6149</v>
      </c>
      <c r="B5142" s="1">
        <v>44560</v>
      </c>
      <c r="C5142">
        <v>1</v>
      </c>
    </row>
    <row r="5143" spans="1:3" x14ac:dyDescent="0.2">
      <c r="A5143" t="s">
        <v>6149</v>
      </c>
      <c r="B5143" s="1">
        <v>44561</v>
      </c>
      <c r="C5143">
        <v>1</v>
      </c>
    </row>
    <row r="5144" spans="1:3" x14ac:dyDescent="0.2">
      <c r="A5144" t="s">
        <v>6149</v>
      </c>
      <c r="B5144" s="1">
        <v>44562</v>
      </c>
      <c r="C5144">
        <v>1</v>
      </c>
    </row>
    <row r="5145" spans="1:3" x14ac:dyDescent="0.2">
      <c r="A5145" t="s">
        <v>6149</v>
      </c>
      <c r="B5145" s="1">
        <v>44563</v>
      </c>
      <c r="C5145">
        <v>1</v>
      </c>
    </row>
    <row r="5146" spans="1:3" x14ac:dyDescent="0.2">
      <c r="A5146" t="s">
        <v>6149</v>
      </c>
      <c r="B5146" s="1">
        <v>44564</v>
      </c>
      <c r="C5146">
        <v>1</v>
      </c>
    </row>
    <row r="5147" spans="1:3" x14ac:dyDescent="0.2">
      <c r="A5147" t="s">
        <v>6149</v>
      </c>
      <c r="B5147" s="1">
        <v>44565</v>
      </c>
      <c r="C5147">
        <v>1</v>
      </c>
    </row>
    <row r="5148" spans="1:3" x14ac:dyDescent="0.2">
      <c r="A5148" t="s">
        <v>6149</v>
      </c>
      <c r="B5148" s="1">
        <v>44566</v>
      </c>
      <c r="C5148">
        <v>1</v>
      </c>
    </row>
    <row r="5149" spans="1:3" x14ac:dyDescent="0.2">
      <c r="A5149" t="s">
        <v>6149</v>
      </c>
      <c r="B5149" s="1">
        <v>44567</v>
      </c>
      <c r="C5149">
        <v>1</v>
      </c>
    </row>
    <row r="5150" spans="1:3" x14ac:dyDescent="0.2">
      <c r="A5150" t="s">
        <v>6149</v>
      </c>
      <c r="B5150" s="1">
        <v>44568</v>
      </c>
      <c r="C5150">
        <v>1</v>
      </c>
    </row>
    <row r="5151" spans="1:3" x14ac:dyDescent="0.2">
      <c r="A5151" t="s">
        <v>6149</v>
      </c>
      <c r="B5151" s="1">
        <v>44569</v>
      </c>
      <c r="C5151">
        <v>1</v>
      </c>
    </row>
    <row r="5152" spans="1:3" x14ac:dyDescent="0.2">
      <c r="A5152" t="s">
        <v>6149</v>
      </c>
      <c r="B5152" s="1">
        <v>44570</v>
      </c>
      <c r="C5152">
        <v>1</v>
      </c>
    </row>
    <row r="5153" spans="1:3" x14ac:dyDescent="0.2">
      <c r="A5153" t="s">
        <v>6149</v>
      </c>
      <c r="B5153" s="1">
        <v>44571</v>
      </c>
      <c r="C5153">
        <v>1</v>
      </c>
    </row>
    <row r="5154" spans="1:3" x14ac:dyDescent="0.2">
      <c r="A5154" t="s">
        <v>6149</v>
      </c>
      <c r="B5154" s="1">
        <v>44572</v>
      </c>
      <c r="C5154">
        <v>1</v>
      </c>
    </row>
    <row r="5155" spans="1:3" x14ac:dyDescent="0.2">
      <c r="A5155" t="s">
        <v>6149</v>
      </c>
      <c r="B5155" s="1">
        <v>44573</v>
      </c>
      <c r="C5155">
        <v>1</v>
      </c>
    </row>
    <row r="5156" spans="1:3" x14ac:dyDescent="0.2">
      <c r="A5156" t="s">
        <v>6149</v>
      </c>
      <c r="B5156" s="1">
        <v>44574</v>
      </c>
      <c r="C5156">
        <v>1</v>
      </c>
    </row>
    <row r="5157" spans="1:3" x14ac:dyDescent="0.2">
      <c r="A5157" t="s">
        <v>6149</v>
      </c>
      <c r="B5157" s="1">
        <v>44575</v>
      </c>
      <c r="C5157">
        <v>1</v>
      </c>
    </row>
    <row r="5158" spans="1:3" x14ac:dyDescent="0.2">
      <c r="A5158" t="s">
        <v>6149</v>
      </c>
      <c r="B5158" s="1">
        <v>44576</v>
      </c>
      <c r="C5158">
        <v>1</v>
      </c>
    </row>
    <row r="5159" spans="1:3" x14ac:dyDescent="0.2">
      <c r="A5159" t="s">
        <v>6149</v>
      </c>
      <c r="B5159" s="1">
        <v>44577</v>
      </c>
      <c r="C5159">
        <v>1</v>
      </c>
    </row>
    <row r="5160" spans="1:3" x14ac:dyDescent="0.2">
      <c r="A5160" t="s">
        <v>6149</v>
      </c>
      <c r="B5160" s="1">
        <v>44578</v>
      </c>
      <c r="C5160">
        <v>1</v>
      </c>
    </row>
    <row r="5161" spans="1:3" x14ac:dyDescent="0.2">
      <c r="A5161" t="s">
        <v>6149</v>
      </c>
      <c r="B5161" s="1">
        <v>44579</v>
      </c>
      <c r="C5161">
        <v>1</v>
      </c>
    </row>
    <row r="5162" spans="1:3" x14ac:dyDescent="0.2">
      <c r="A5162" t="s">
        <v>6149</v>
      </c>
      <c r="B5162" s="1">
        <v>44580</v>
      </c>
      <c r="C5162">
        <v>1</v>
      </c>
    </row>
    <row r="5163" spans="1:3" x14ac:dyDescent="0.2">
      <c r="A5163" t="s">
        <v>6149</v>
      </c>
      <c r="B5163" s="1">
        <v>44581</v>
      </c>
      <c r="C5163">
        <v>1</v>
      </c>
    </row>
    <row r="5164" spans="1:3" x14ac:dyDescent="0.2">
      <c r="A5164" t="s">
        <v>6149</v>
      </c>
      <c r="B5164" s="1">
        <v>44582</v>
      </c>
      <c r="C5164">
        <v>1</v>
      </c>
    </row>
    <row r="5165" spans="1:3" x14ac:dyDescent="0.2">
      <c r="A5165" t="s">
        <v>6149</v>
      </c>
      <c r="B5165" s="1">
        <v>44583</v>
      </c>
      <c r="C5165">
        <v>1</v>
      </c>
    </row>
    <row r="5166" spans="1:3" x14ac:dyDescent="0.2">
      <c r="A5166" t="s">
        <v>6149</v>
      </c>
      <c r="B5166" s="1">
        <v>44584</v>
      </c>
      <c r="C5166">
        <v>1</v>
      </c>
    </row>
    <row r="5167" spans="1:3" x14ac:dyDescent="0.2">
      <c r="A5167" t="s">
        <v>6149</v>
      </c>
      <c r="B5167" s="1">
        <v>44585</v>
      </c>
      <c r="C5167">
        <v>1</v>
      </c>
    </row>
    <row r="5168" spans="1:3" x14ac:dyDescent="0.2">
      <c r="A5168" t="s">
        <v>6149</v>
      </c>
      <c r="B5168" s="1">
        <v>44586</v>
      </c>
      <c r="C5168">
        <v>1</v>
      </c>
    </row>
    <row r="5169" spans="1:3" x14ac:dyDescent="0.2">
      <c r="A5169" t="s">
        <v>6149</v>
      </c>
      <c r="B5169" s="1">
        <v>44587</v>
      </c>
      <c r="C5169">
        <v>1</v>
      </c>
    </row>
    <row r="5170" spans="1:3" x14ac:dyDescent="0.2">
      <c r="A5170" t="s">
        <v>6149</v>
      </c>
      <c r="B5170" s="1">
        <v>44588</v>
      </c>
      <c r="C5170">
        <v>1</v>
      </c>
    </row>
    <row r="5171" spans="1:3" x14ac:dyDescent="0.2">
      <c r="A5171" t="s">
        <v>6149</v>
      </c>
      <c r="B5171" s="1">
        <v>44589</v>
      </c>
      <c r="C5171">
        <v>1</v>
      </c>
    </row>
    <row r="5172" spans="1:3" x14ac:dyDescent="0.2">
      <c r="A5172" t="s">
        <v>6149</v>
      </c>
      <c r="B5172" s="1">
        <v>44590</v>
      </c>
      <c r="C5172">
        <v>1</v>
      </c>
    </row>
    <row r="5173" spans="1:3" x14ac:dyDescent="0.2">
      <c r="A5173" t="s">
        <v>6149</v>
      </c>
      <c r="B5173" s="1">
        <v>44591</v>
      </c>
      <c r="C5173">
        <v>1</v>
      </c>
    </row>
    <row r="5174" spans="1:3" x14ac:dyDescent="0.2">
      <c r="A5174" t="s">
        <v>6149</v>
      </c>
      <c r="B5174" s="1">
        <v>44592</v>
      </c>
      <c r="C5174">
        <v>1</v>
      </c>
    </row>
    <row r="5175" spans="1:3" x14ac:dyDescent="0.2">
      <c r="A5175" t="s">
        <v>6149</v>
      </c>
      <c r="B5175" s="1">
        <v>44593</v>
      </c>
      <c r="C5175">
        <v>1</v>
      </c>
    </row>
    <row r="5176" spans="1:3" x14ac:dyDescent="0.2">
      <c r="A5176" t="s">
        <v>6149</v>
      </c>
      <c r="B5176" s="1">
        <v>44594</v>
      </c>
      <c r="C5176">
        <v>1</v>
      </c>
    </row>
    <row r="5177" spans="1:3" x14ac:dyDescent="0.2">
      <c r="A5177" t="s">
        <v>6149</v>
      </c>
      <c r="B5177" s="1">
        <v>44595</v>
      </c>
      <c r="C5177">
        <v>1</v>
      </c>
    </row>
    <row r="5178" spans="1:3" x14ac:dyDescent="0.2">
      <c r="A5178" t="s">
        <v>6149</v>
      </c>
      <c r="B5178" s="1">
        <v>44596</v>
      </c>
      <c r="C5178">
        <v>1</v>
      </c>
    </row>
    <row r="5179" spans="1:3" x14ac:dyDescent="0.2">
      <c r="A5179" t="s">
        <v>6149</v>
      </c>
      <c r="B5179" s="1">
        <v>44597</v>
      </c>
      <c r="C5179">
        <v>1</v>
      </c>
    </row>
    <row r="5180" spans="1:3" x14ac:dyDescent="0.2">
      <c r="A5180" t="s">
        <v>6149</v>
      </c>
      <c r="B5180" s="1">
        <v>44598</v>
      </c>
      <c r="C5180">
        <v>1</v>
      </c>
    </row>
    <row r="5181" spans="1:3" x14ac:dyDescent="0.2">
      <c r="A5181" t="s">
        <v>6149</v>
      </c>
      <c r="B5181" s="1">
        <v>44599</v>
      </c>
      <c r="C5181">
        <v>1</v>
      </c>
    </row>
    <row r="5182" spans="1:3" x14ac:dyDescent="0.2">
      <c r="A5182" t="s">
        <v>6149</v>
      </c>
      <c r="B5182" s="1">
        <v>44600</v>
      </c>
      <c r="C5182">
        <v>1</v>
      </c>
    </row>
    <row r="5183" spans="1:3" x14ac:dyDescent="0.2">
      <c r="A5183" t="s">
        <v>6149</v>
      </c>
      <c r="B5183" s="1">
        <v>44601</v>
      </c>
      <c r="C5183">
        <v>1</v>
      </c>
    </row>
    <row r="5184" spans="1:3" x14ac:dyDescent="0.2">
      <c r="A5184" t="s">
        <v>6149</v>
      </c>
      <c r="B5184" s="1">
        <v>44602</v>
      </c>
      <c r="C5184">
        <v>1</v>
      </c>
    </row>
    <row r="5185" spans="1:3" x14ac:dyDescent="0.2">
      <c r="A5185" t="s">
        <v>6149</v>
      </c>
      <c r="B5185" s="1">
        <v>44603</v>
      </c>
      <c r="C5185">
        <v>1</v>
      </c>
    </row>
    <row r="5186" spans="1:3" x14ac:dyDescent="0.2">
      <c r="A5186" t="s">
        <v>6149</v>
      </c>
      <c r="B5186" s="1">
        <v>44604</v>
      </c>
      <c r="C5186">
        <v>1</v>
      </c>
    </row>
    <row r="5187" spans="1:3" x14ac:dyDescent="0.2">
      <c r="A5187" t="s">
        <v>6149</v>
      </c>
      <c r="B5187" s="1">
        <v>44605</v>
      </c>
      <c r="C5187">
        <v>1</v>
      </c>
    </row>
    <row r="5188" spans="1:3" x14ac:dyDescent="0.2">
      <c r="A5188" t="s">
        <v>6149</v>
      </c>
      <c r="B5188" s="1">
        <v>44606</v>
      </c>
      <c r="C5188">
        <v>1</v>
      </c>
    </row>
    <row r="5189" spans="1:3" x14ac:dyDescent="0.2">
      <c r="A5189" t="s">
        <v>6149</v>
      </c>
      <c r="B5189" s="1">
        <v>44607</v>
      </c>
      <c r="C5189">
        <v>1</v>
      </c>
    </row>
    <row r="5190" spans="1:3" x14ac:dyDescent="0.2">
      <c r="A5190" t="s">
        <v>6149</v>
      </c>
      <c r="B5190" s="1">
        <v>44608</v>
      </c>
      <c r="C5190">
        <v>1</v>
      </c>
    </row>
    <row r="5191" spans="1:3" x14ac:dyDescent="0.2">
      <c r="A5191" t="s">
        <v>6149</v>
      </c>
      <c r="B5191" s="1">
        <v>44609</v>
      </c>
      <c r="C5191">
        <v>1</v>
      </c>
    </row>
    <row r="5192" spans="1:3" x14ac:dyDescent="0.2">
      <c r="A5192" t="s">
        <v>6149</v>
      </c>
      <c r="B5192" s="1">
        <v>44610</v>
      </c>
      <c r="C5192">
        <v>1</v>
      </c>
    </row>
    <row r="5193" spans="1:3" x14ac:dyDescent="0.2">
      <c r="A5193" t="s">
        <v>6149</v>
      </c>
      <c r="B5193" s="1">
        <v>44611</v>
      </c>
      <c r="C5193">
        <v>1</v>
      </c>
    </row>
    <row r="5194" spans="1:3" x14ac:dyDescent="0.2">
      <c r="A5194" t="s">
        <v>6149</v>
      </c>
      <c r="B5194" s="1">
        <v>44612</v>
      </c>
      <c r="C5194">
        <v>1</v>
      </c>
    </row>
    <row r="5195" spans="1:3" x14ac:dyDescent="0.2">
      <c r="A5195" t="s">
        <v>6149</v>
      </c>
      <c r="B5195" s="1">
        <v>44613</v>
      </c>
      <c r="C5195">
        <v>1</v>
      </c>
    </row>
    <row r="5196" spans="1:3" x14ac:dyDescent="0.2">
      <c r="A5196" t="s">
        <v>6149</v>
      </c>
      <c r="B5196" s="1">
        <v>44614</v>
      </c>
      <c r="C5196">
        <v>1</v>
      </c>
    </row>
    <row r="5197" spans="1:3" x14ac:dyDescent="0.2">
      <c r="A5197" t="s">
        <v>6149</v>
      </c>
      <c r="B5197" s="1">
        <v>44615</v>
      </c>
      <c r="C5197">
        <v>1</v>
      </c>
    </row>
    <row r="5198" spans="1:3" x14ac:dyDescent="0.2">
      <c r="A5198" t="s">
        <v>6149</v>
      </c>
      <c r="B5198" s="1">
        <v>44616</v>
      </c>
      <c r="C5198">
        <v>1</v>
      </c>
    </row>
    <row r="5199" spans="1:3" x14ac:dyDescent="0.2">
      <c r="A5199" t="s">
        <v>6149</v>
      </c>
      <c r="B5199" s="1">
        <v>44617</v>
      </c>
      <c r="C5199">
        <v>1</v>
      </c>
    </row>
    <row r="5200" spans="1:3" x14ac:dyDescent="0.2">
      <c r="A5200" t="s">
        <v>6149</v>
      </c>
      <c r="B5200" s="1">
        <v>44618</v>
      </c>
      <c r="C5200">
        <v>1</v>
      </c>
    </row>
    <row r="5201" spans="1:3" x14ac:dyDescent="0.2">
      <c r="A5201" t="s">
        <v>6149</v>
      </c>
      <c r="B5201" s="1">
        <v>44619</v>
      </c>
      <c r="C5201">
        <v>1</v>
      </c>
    </row>
    <row r="5202" spans="1:3" x14ac:dyDescent="0.2">
      <c r="A5202" t="s">
        <v>6149</v>
      </c>
      <c r="B5202" s="1">
        <v>44620</v>
      </c>
      <c r="C5202">
        <v>1</v>
      </c>
    </row>
    <row r="5203" spans="1:3" x14ac:dyDescent="0.2">
      <c r="A5203" t="s">
        <v>6149</v>
      </c>
      <c r="B5203" s="1">
        <v>44621</v>
      </c>
      <c r="C5203">
        <v>1</v>
      </c>
    </row>
    <row r="5204" spans="1:3" x14ac:dyDescent="0.2">
      <c r="A5204" t="s">
        <v>6149</v>
      </c>
      <c r="B5204" s="1">
        <v>44622</v>
      </c>
      <c r="C5204">
        <v>1</v>
      </c>
    </row>
    <row r="5205" spans="1:3" x14ac:dyDescent="0.2">
      <c r="A5205" t="s">
        <v>6149</v>
      </c>
      <c r="B5205" s="1">
        <v>44623</v>
      </c>
      <c r="C5205">
        <v>1</v>
      </c>
    </row>
    <row r="5206" spans="1:3" x14ac:dyDescent="0.2">
      <c r="A5206" t="s">
        <v>6149</v>
      </c>
      <c r="B5206" s="1">
        <v>44624</v>
      </c>
      <c r="C5206">
        <v>1</v>
      </c>
    </row>
    <row r="5207" spans="1:3" x14ac:dyDescent="0.2">
      <c r="A5207" t="s">
        <v>6149</v>
      </c>
      <c r="B5207" s="1">
        <v>44625</v>
      </c>
      <c r="C5207">
        <v>1</v>
      </c>
    </row>
    <row r="5208" spans="1:3" x14ac:dyDescent="0.2">
      <c r="A5208" t="s">
        <v>6149</v>
      </c>
      <c r="B5208" s="1">
        <v>44626</v>
      </c>
      <c r="C5208">
        <v>1</v>
      </c>
    </row>
    <row r="5209" spans="1:3" x14ac:dyDescent="0.2">
      <c r="A5209" t="s">
        <v>6149</v>
      </c>
      <c r="B5209" s="1">
        <v>44627</v>
      </c>
      <c r="C5209">
        <v>1</v>
      </c>
    </row>
    <row r="5210" spans="1:3" x14ac:dyDescent="0.2">
      <c r="A5210" t="s">
        <v>6149</v>
      </c>
      <c r="B5210" s="1">
        <v>44628</v>
      </c>
      <c r="C5210">
        <v>1</v>
      </c>
    </row>
    <row r="5211" spans="1:3" x14ac:dyDescent="0.2">
      <c r="A5211" t="s">
        <v>6149</v>
      </c>
      <c r="B5211" s="1">
        <v>44629</v>
      </c>
      <c r="C5211">
        <v>1</v>
      </c>
    </row>
    <row r="5212" spans="1:3" x14ac:dyDescent="0.2">
      <c r="A5212" t="s">
        <v>6149</v>
      </c>
      <c r="B5212" s="1">
        <v>44630</v>
      </c>
      <c r="C5212">
        <v>1</v>
      </c>
    </row>
    <row r="5213" spans="1:3" x14ac:dyDescent="0.2">
      <c r="A5213" t="s">
        <v>6149</v>
      </c>
      <c r="B5213" s="1">
        <v>44631</v>
      </c>
      <c r="C5213">
        <v>1</v>
      </c>
    </row>
    <row r="5214" spans="1:3" x14ac:dyDescent="0.2">
      <c r="A5214" t="s">
        <v>6149</v>
      </c>
      <c r="B5214" s="1">
        <v>44632</v>
      </c>
      <c r="C5214">
        <v>1</v>
      </c>
    </row>
    <row r="5215" spans="1:3" x14ac:dyDescent="0.2">
      <c r="A5215" t="s">
        <v>6149</v>
      </c>
      <c r="B5215" s="1">
        <v>44633</v>
      </c>
      <c r="C5215">
        <v>1</v>
      </c>
    </row>
    <row r="5216" spans="1:3" x14ac:dyDescent="0.2">
      <c r="A5216" t="s">
        <v>6149</v>
      </c>
      <c r="B5216" s="1">
        <v>44634</v>
      </c>
      <c r="C5216">
        <v>1</v>
      </c>
    </row>
    <row r="5217" spans="1:3" x14ac:dyDescent="0.2">
      <c r="A5217" t="s">
        <v>6149</v>
      </c>
      <c r="B5217" s="1">
        <v>44635</v>
      </c>
      <c r="C5217">
        <v>1</v>
      </c>
    </row>
    <row r="5218" spans="1:3" x14ac:dyDescent="0.2">
      <c r="A5218" t="s">
        <v>6149</v>
      </c>
      <c r="B5218" s="1">
        <v>44636</v>
      </c>
      <c r="C5218">
        <v>1</v>
      </c>
    </row>
    <row r="5219" spans="1:3" x14ac:dyDescent="0.2">
      <c r="A5219" t="s">
        <v>6149</v>
      </c>
      <c r="B5219" s="1">
        <v>44637</v>
      </c>
      <c r="C5219">
        <v>1</v>
      </c>
    </row>
    <row r="5220" spans="1:3" x14ac:dyDescent="0.2">
      <c r="A5220" t="s">
        <v>6149</v>
      </c>
      <c r="B5220" s="1">
        <v>44638</v>
      </c>
      <c r="C5220">
        <v>1</v>
      </c>
    </row>
    <row r="5221" spans="1:3" x14ac:dyDescent="0.2">
      <c r="A5221" t="s">
        <v>6149</v>
      </c>
      <c r="B5221" s="1">
        <v>44639</v>
      </c>
      <c r="C5221">
        <v>1</v>
      </c>
    </row>
    <row r="5222" spans="1:3" x14ac:dyDescent="0.2">
      <c r="A5222" t="s">
        <v>6149</v>
      </c>
      <c r="B5222" s="1">
        <v>44640</v>
      </c>
      <c r="C5222">
        <v>1</v>
      </c>
    </row>
    <row r="5223" spans="1:3" x14ac:dyDescent="0.2">
      <c r="A5223" t="s">
        <v>6149</v>
      </c>
      <c r="B5223" s="1">
        <v>44641</v>
      </c>
      <c r="C5223">
        <v>1</v>
      </c>
    </row>
    <row r="5224" spans="1:3" x14ac:dyDescent="0.2">
      <c r="A5224" t="s">
        <v>6149</v>
      </c>
      <c r="B5224" s="1">
        <v>44642</v>
      </c>
      <c r="C5224">
        <v>1</v>
      </c>
    </row>
    <row r="5225" spans="1:3" x14ac:dyDescent="0.2">
      <c r="A5225" t="s">
        <v>6149</v>
      </c>
      <c r="B5225" s="1">
        <v>44643</v>
      </c>
      <c r="C5225">
        <v>1</v>
      </c>
    </row>
    <row r="5226" spans="1:3" x14ac:dyDescent="0.2">
      <c r="A5226" t="s">
        <v>6149</v>
      </c>
      <c r="B5226" s="1">
        <v>44644</v>
      </c>
      <c r="C5226">
        <v>1</v>
      </c>
    </row>
    <row r="5227" spans="1:3" x14ac:dyDescent="0.2">
      <c r="A5227" t="s">
        <v>6149</v>
      </c>
      <c r="B5227" s="1">
        <v>44645</v>
      </c>
      <c r="C5227">
        <v>1</v>
      </c>
    </row>
    <row r="5228" spans="1:3" x14ac:dyDescent="0.2">
      <c r="A5228" t="s">
        <v>6149</v>
      </c>
      <c r="B5228" s="1">
        <v>44646</v>
      </c>
      <c r="C5228">
        <v>1</v>
      </c>
    </row>
    <row r="5229" spans="1:3" x14ac:dyDescent="0.2">
      <c r="A5229" t="s">
        <v>6149</v>
      </c>
      <c r="B5229" s="1">
        <v>44647</v>
      </c>
      <c r="C5229">
        <v>1</v>
      </c>
    </row>
    <row r="5230" spans="1:3" x14ac:dyDescent="0.2">
      <c r="A5230" t="s">
        <v>6149</v>
      </c>
      <c r="B5230" s="1">
        <v>44648</v>
      </c>
      <c r="C5230">
        <v>1</v>
      </c>
    </row>
    <row r="5231" spans="1:3" x14ac:dyDescent="0.2">
      <c r="A5231" t="s">
        <v>6149</v>
      </c>
      <c r="B5231" s="1">
        <v>44649</v>
      </c>
      <c r="C5231">
        <v>1</v>
      </c>
    </row>
    <row r="5232" spans="1:3" x14ac:dyDescent="0.2">
      <c r="A5232" t="s">
        <v>6149</v>
      </c>
      <c r="B5232" s="1">
        <v>44650</v>
      </c>
      <c r="C5232">
        <v>1</v>
      </c>
    </row>
    <row r="5233" spans="1:3" x14ac:dyDescent="0.2">
      <c r="A5233" t="s">
        <v>6149</v>
      </c>
      <c r="B5233" s="1">
        <v>44651</v>
      </c>
      <c r="C5233">
        <v>1</v>
      </c>
    </row>
    <row r="5234" spans="1:3" x14ac:dyDescent="0.2">
      <c r="A5234" t="s">
        <v>6149</v>
      </c>
      <c r="B5234" s="1">
        <v>44652</v>
      </c>
      <c r="C5234">
        <v>1</v>
      </c>
    </row>
    <row r="5235" spans="1:3" x14ac:dyDescent="0.2">
      <c r="A5235" t="s">
        <v>6149</v>
      </c>
      <c r="B5235" s="1">
        <v>44653</v>
      </c>
      <c r="C5235">
        <v>1</v>
      </c>
    </row>
    <row r="5236" spans="1:3" x14ac:dyDescent="0.2">
      <c r="A5236" t="s">
        <v>6149</v>
      </c>
      <c r="B5236" s="1">
        <v>44654</v>
      </c>
      <c r="C5236">
        <v>1</v>
      </c>
    </row>
    <row r="5237" spans="1:3" x14ac:dyDescent="0.2">
      <c r="A5237" t="s">
        <v>6149</v>
      </c>
      <c r="B5237" s="1">
        <v>44655</v>
      </c>
      <c r="C5237">
        <v>1</v>
      </c>
    </row>
    <row r="5238" spans="1:3" x14ac:dyDescent="0.2">
      <c r="A5238" t="s">
        <v>6149</v>
      </c>
      <c r="B5238" s="1">
        <v>44656</v>
      </c>
      <c r="C5238">
        <v>1</v>
      </c>
    </row>
    <row r="5239" spans="1:3" x14ac:dyDescent="0.2">
      <c r="A5239" t="s">
        <v>6149</v>
      </c>
      <c r="B5239" s="1">
        <v>44657</v>
      </c>
      <c r="C5239">
        <v>1</v>
      </c>
    </row>
    <row r="5240" spans="1:3" x14ac:dyDescent="0.2">
      <c r="A5240" t="s">
        <v>6149</v>
      </c>
      <c r="B5240" s="1">
        <v>44658</v>
      </c>
      <c r="C5240">
        <v>1</v>
      </c>
    </row>
    <row r="5241" spans="1:3" x14ac:dyDescent="0.2">
      <c r="A5241" t="s">
        <v>6149</v>
      </c>
      <c r="B5241" s="1">
        <v>44659</v>
      </c>
      <c r="C5241">
        <v>1</v>
      </c>
    </row>
    <row r="5242" spans="1:3" x14ac:dyDescent="0.2">
      <c r="A5242" t="s">
        <v>6149</v>
      </c>
      <c r="B5242" s="1">
        <v>44660</v>
      </c>
      <c r="C5242">
        <v>1</v>
      </c>
    </row>
    <row r="5243" spans="1:3" x14ac:dyDescent="0.2">
      <c r="A5243" t="s">
        <v>6149</v>
      </c>
      <c r="B5243" s="1">
        <v>44661</v>
      </c>
      <c r="C5243">
        <v>1</v>
      </c>
    </row>
    <row r="5244" spans="1:3" x14ac:dyDescent="0.2">
      <c r="A5244" t="s">
        <v>6149</v>
      </c>
      <c r="B5244" s="1">
        <v>44662</v>
      </c>
      <c r="C5244">
        <v>1</v>
      </c>
    </row>
    <row r="5245" spans="1:3" x14ac:dyDescent="0.2">
      <c r="A5245" t="s">
        <v>6149</v>
      </c>
      <c r="B5245" s="1">
        <v>44663</v>
      </c>
      <c r="C5245">
        <v>1</v>
      </c>
    </row>
    <row r="5246" spans="1:3" x14ac:dyDescent="0.2">
      <c r="A5246" t="s">
        <v>6149</v>
      </c>
      <c r="B5246" s="1">
        <v>44664</v>
      </c>
      <c r="C5246">
        <v>1</v>
      </c>
    </row>
    <row r="5247" spans="1:3" x14ac:dyDescent="0.2">
      <c r="A5247" t="s">
        <v>6149</v>
      </c>
      <c r="B5247" s="1">
        <v>44665</v>
      </c>
      <c r="C5247">
        <v>1</v>
      </c>
    </row>
    <row r="5248" spans="1:3" x14ac:dyDescent="0.2">
      <c r="A5248" t="s">
        <v>6149</v>
      </c>
      <c r="B5248" s="1">
        <v>44666</v>
      </c>
      <c r="C5248">
        <v>1</v>
      </c>
    </row>
    <row r="5249" spans="1:3" x14ac:dyDescent="0.2">
      <c r="A5249" t="s">
        <v>6149</v>
      </c>
      <c r="B5249" s="1">
        <v>44667</v>
      </c>
      <c r="C5249">
        <v>1</v>
      </c>
    </row>
    <row r="5250" spans="1:3" x14ac:dyDescent="0.2">
      <c r="A5250" t="s">
        <v>6149</v>
      </c>
      <c r="B5250" s="1">
        <v>44668</v>
      </c>
      <c r="C5250">
        <v>1</v>
      </c>
    </row>
    <row r="5251" spans="1:3" x14ac:dyDescent="0.2">
      <c r="A5251" t="s">
        <v>6149</v>
      </c>
      <c r="B5251" s="1">
        <v>44669</v>
      </c>
      <c r="C5251">
        <v>1</v>
      </c>
    </row>
    <row r="5252" spans="1:3" x14ac:dyDescent="0.2">
      <c r="A5252" t="s">
        <v>6149</v>
      </c>
      <c r="B5252" s="1">
        <v>44670</v>
      </c>
      <c r="C5252">
        <v>1</v>
      </c>
    </row>
    <row r="5253" spans="1:3" x14ac:dyDescent="0.2">
      <c r="A5253" t="s">
        <v>6149</v>
      </c>
      <c r="B5253" s="1">
        <v>44671</v>
      </c>
      <c r="C5253">
        <v>1</v>
      </c>
    </row>
    <row r="5254" spans="1:3" x14ac:dyDescent="0.2">
      <c r="A5254" t="s">
        <v>6149</v>
      </c>
      <c r="B5254" s="1">
        <v>44672</v>
      </c>
      <c r="C5254">
        <v>1</v>
      </c>
    </row>
    <row r="5255" spans="1:3" x14ac:dyDescent="0.2">
      <c r="A5255" t="s">
        <v>6149</v>
      </c>
      <c r="B5255" s="1">
        <v>44673</v>
      </c>
      <c r="C5255">
        <v>1</v>
      </c>
    </row>
    <row r="5256" spans="1:3" x14ac:dyDescent="0.2">
      <c r="A5256" t="s">
        <v>6149</v>
      </c>
      <c r="B5256" s="1">
        <v>44674</v>
      </c>
      <c r="C5256">
        <v>1</v>
      </c>
    </row>
    <row r="5257" spans="1:3" x14ac:dyDescent="0.2">
      <c r="A5257" t="s">
        <v>6149</v>
      </c>
      <c r="B5257" s="1">
        <v>44675</v>
      </c>
      <c r="C5257">
        <v>1</v>
      </c>
    </row>
    <row r="5258" spans="1:3" x14ac:dyDescent="0.2">
      <c r="A5258" t="s">
        <v>6149</v>
      </c>
      <c r="B5258" s="1">
        <v>44676</v>
      </c>
      <c r="C5258">
        <v>1</v>
      </c>
    </row>
    <row r="5259" spans="1:3" x14ac:dyDescent="0.2">
      <c r="A5259" t="s">
        <v>6149</v>
      </c>
      <c r="B5259" s="1">
        <v>44677</v>
      </c>
      <c r="C5259">
        <v>1</v>
      </c>
    </row>
    <row r="5260" spans="1:3" x14ac:dyDescent="0.2">
      <c r="A5260" t="s">
        <v>6149</v>
      </c>
      <c r="B5260" s="1">
        <v>44678</v>
      </c>
      <c r="C5260">
        <v>1</v>
      </c>
    </row>
    <row r="5261" spans="1:3" x14ac:dyDescent="0.2">
      <c r="A5261" t="s">
        <v>6149</v>
      </c>
      <c r="B5261" s="1">
        <v>44679</v>
      </c>
      <c r="C5261">
        <v>1</v>
      </c>
    </row>
    <row r="5262" spans="1:3" x14ac:dyDescent="0.2">
      <c r="A5262" t="s">
        <v>6149</v>
      </c>
      <c r="B5262" s="1">
        <v>44680</v>
      </c>
      <c r="C5262">
        <v>1</v>
      </c>
    </row>
    <row r="5263" spans="1:3" x14ac:dyDescent="0.2">
      <c r="A5263" t="s">
        <v>6149</v>
      </c>
      <c r="B5263" s="1">
        <v>44681</v>
      </c>
      <c r="C5263">
        <v>1</v>
      </c>
    </row>
    <row r="5264" spans="1:3" x14ac:dyDescent="0.2">
      <c r="A5264" t="s">
        <v>6149</v>
      </c>
      <c r="B5264" s="1">
        <v>44682</v>
      </c>
      <c r="C5264">
        <v>1</v>
      </c>
    </row>
    <row r="5265" spans="1:3" x14ac:dyDescent="0.2">
      <c r="A5265" t="s">
        <v>6149</v>
      </c>
      <c r="B5265" s="1">
        <v>44683</v>
      </c>
      <c r="C5265">
        <v>1</v>
      </c>
    </row>
    <row r="5266" spans="1:3" x14ac:dyDescent="0.2">
      <c r="A5266" t="s">
        <v>6149</v>
      </c>
      <c r="B5266" s="1">
        <v>44684</v>
      </c>
      <c r="C5266">
        <v>1</v>
      </c>
    </row>
    <row r="5267" spans="1:3" x14ac:dyDescent="0.2">
      <c r="A5267" t="s">
        <v>6149</v>
      </c>
      <c r="B5267" s="1">
        <v>44685</v>
      </c>
      <c r="C5267">
        <v>1</v>
      </c>
    </row>
    <row r="5268" spans="1:3" x14ac:dyDescent="0.2">
      <c r="A5268" t="s">
        <v>6149</v>
      </c>
      <c r="B5268" s="1">
        <v>44686</v>
      </c>
      <c r="C5268">
        <v>1</v>
      </c>
    </row>
    <row r="5269" spans="1:3" x14ac:dyDescent="0.2">
      <c r="A5269" t="s">
        <v>6149</v>
      </c>
      <c r="B5269" s="1">
        <v>44687</v>
      </c>
      <c r="C5269">
        <v>1</v>
      </c>
    </row>
    <row r="5270" spans="1:3" x14ac:dyDescent="0.2">
      <c r="A5270" t="s">
        <v>6149</v>
      </c>
      <c r="B5270" s="1">
        <v>44688</v>
      </c>
      <c r="C5270">
        <v>1</v>
      </c>
    </row>
    <row r="5271" spans="1:3" x14ac:dyDescent="0.2">
      <c r="A5271" t="s">
        <v>6149</v>
      </c>
      <c r="B5271" s="1">
        <v>44689</v>
      </c>
      <c r="C5271">
        <v>1</v>
      </c>
    </row>
    <row r="5272" spans="1:3" x14ac:dyDescent="0.2">
      <c r="A5272" t="s">
        <v>6149</v>
      </c>
      <c r="B5272" s="1">
        <v>44690</v>
      </c>
      <c r="C5272">
        <v>1</v>
      </c>
    </row>
    <row r="5273" spans="1:3" x14ac:dyDescent="0.2">
      <c r="A5273" t="s">
        <v>6149</v>
      </c>
      <c r="B5273" s="1">
        <v>44691</v>
      </c>
      <c r="C5273">
        <v>1</v>
      </c>
    </row>
    <row r="5274" spans="1:3" x14ac:dyDescent="0.2">
      <c r="A5274" t="s">
        <v>6149</v>
      </c>
      <c r="B5274" s="1">
        <v>44692</v>
      </c>
      <c r="C5274">
        <v>1</v>
      </c>
    </row>
    <row r="5275" spans="1:3" x14ac:dyDescent="0.2">
      <c r="A5275" t="s">
        <v>6149</v>
      </c>
      <c r="B5275" s="1">
        <v>44693</v>
      </c>
      <c r="C5275">
        <v>1</v>
      </c>
    </row>
    <row r="5276" spans="1:3" x14ac:dyDescent="0.2">
      <c r="A5276" t="s">
        <v>6149</v>
      </c>
      <c r="B5276" s="1">
        <v>44694</v>
      </c>
      <c r="C5276">
        <v>1</v>
      </c>
    </row>
    <row r="5277" spans="1:3" x14ac:dyDescent="0.2">
      <c r="A5277" t="s">
        <v>6149</v>
      </c>
      <c r="B5277" s="1">
        <v>44695</v>
      </c>
      <c r="C5277">
        <v>1</v>
      </c>
    </row>
    <row r="5278" spans="1:3" x14ac:dyDescent="0.2">
      <c r="A5278" t="s">
        <v>6149</v>
      </c>
      <c r="B5278" s="1">
        <v>44696</v>
      </c>
      <c r="C5278">
        <v>1</v>
      </c>
    </row>
    <row r="5279" spans="1:3" x14ac:dyDescent="0.2">
      <c r="A5279" t="s">
        <v>6149</v>
      </c>
      <c r="B5279" s="1">
        <v>44697</v>
      </c>
      <c r="C5279">
        <v>1</v>
      </c>
    </row>
    <row r="5280" spans="1:3" x14ac:dyDescent="0.2">
      <c r="A5280" t="s">
        <v>6149</v>
      </c>
      <c r="B5280" s="1">
        <v>44698</v>
      </c>
      <c r="C5280">
        <v>1</v>
      </c>
    </row>
    <row r="5281" spans="1:3" x14ac:dyDescent="0.2">
      <c r="A5281" t="s">
        <v>6149</v>
      </c>
      <c r="B5281" s="1">
        <v>44699</v>
      </c>
      <c r="C5281">
        <v>1</v>
      </c>
    </row>
    <row r="5282" spans="1:3" x14ac:dyDescent="0.2">
      <c r="A5282" t="s">
        <v>6149</v>
      </c>
      <c r="B5282" s="1">
        <v>44700</v>
      </c>
      <c r="C5282">
        <v>1</v>
      </c>
    </row>
    <row r="5283" spans="1:3" x14ac:dyDescent="0.2">
      <c r="A5283" t="s">
        <v>6149</v>
      </c>
      <c r="B5283" s="1">
        <v>44701</v>
      </c>
      <c r="C5283">
        <v>1</v>
      </c>
    </row>
    <row r="5284" spans="1:3" x14ac:dyDescent="0.2">
      <c r="A5284" t="s">
        <v>6149</v>
      </c>
      <c r="B5284" s="1">
        <v>44702</v>
      </c>
      <c r="C5284">
        <v>1</v>
      </c>
    </row>
    <row r="5285" spans="1:3" x14ac:dyDescent="0.2">
      <c r="A5285" t="s">
        <v>6149</v>
      </c>
      <c r="B5285" s="1">
        <v>44703</v>
      </c>
      <c r="C5285">
        <v>1</v>
      </c>
    </row>
    <row r="5286" spans="1:3" x14ac:dyDescent="0.2">
      <c r="A5286" t="s">
        <v>6149</v>
      </c>
      <c r="B5286" s="1">
        <v>44704</v>
      </c>
      <c r="C5286">
        <v>1</v>
      </c>
    </row>
    <row r="5287" spans="1:3" x14ac:dyDescent="0.2">
      <c r="A5287" t="s">
        <v>6149</v>
      </c>
      <c r="B5287" s="1">
        <v>44705</v>
      </c>
      <c r="C5287">
        <v>1</v>
      </c>
    </row>
    <row r="5288" spans="1:3" x14ac:dyDescent="0.2">
      <c r="A5288" t="s">
        <v>6149</v>
      </c>
      <c r="B5288" s="1">
        <v>44706</v>
      </c>
      <c r="C5288">
        <v>1</v>
      </c>
    </row>
    <row r="5289" spans="1:3" x14ac:dyDescent="0.2">
      <c r="A5289" t="s">
        <v>6149</v>
      </c>
      <c r="B5289" s="1">
        <v>44707</v>
      </c>
      <c r="C5289">
        <v>1</v>
      </c>
    </row>
    <row r="5290" spans="1:3" x14ac:dyDescent="0.2">
      <c r="A5290" t="s">
        <v>6149</v>
      </c>
      <c r="B5290" s="1">
        <v>44708</v>
      </c>
      <c r="C5290">
        <v>1</v>
      </c>
    </row>
    <row r="5291" spans="1:3" x14ac:dyDescent="0.2">
      <c r="A5291" t="s">
        <v>6149</v>
      </c>
      <c r="B5291" s="1">
        <v>44709</v>
      </c>
      <c r="C5291">
        <v>1</v>
      </c>
    </row>
    <row r="5292" spans="1:3" x14ac:dyDescent="0.2">
      <c r="A5292" t="s">
        <v>6149</v>
      </c>
      <c r="B5292" s="1">
        <v>44710</v>
      </c>
      <c r="C5292">
        <v>1</v>
      </c>
    </row>
    <row r="5293" spans="1:3" x14ac:dyDescent="0.2">
      <c r="A5293" t="s">
        <v>6149</v>
      </c>
      <c r="B5293" s="1">
        <v>44711</v>
      </c>
      <c r="C5293">
        <v>1</v>
      </c>
    </row>
    <row r="5294" spans="1:3" x14ac:dyDescent="0.2">
      <c r="A5294" t="s">
        <v>6149</v>
      </c>
      <c r="B5294" s="1">
        <v>44712</v>
      </c>
      <c r="C5294">
        <v>1</v>
      </c>
    </row>
    <row r="5295" spans="1:3" x14ac:dyDescent="0.2">
      <c r="A5295" t="s">
        <v>6149</v>
      </c>
      <c r="B5295" s="1">
        <v>44713</v>
      </c>
      <c r="C5295">
        <v>1</v>
      </c>
    </row>
    <row r="5296" spans="1:3" x14ac:dyDescent="0.2">
      <c r="A5296" t="s">
        <v>6149</v>
      </c>
      <c r="B5296" s="1">
        <v>44714</v>
      </c>
      <c r="C5296">
        <v>1</v>
      </c>
    </row>
    <row r="5297" spans="1:3" x14ac:dyDescent="0.2">
      <c r="A5297" t="s">
        <v>6149</v>
      </c>
      <c r="B5297" s="1">
        <v>44715</v>
      </c>
      <c r="C5297">
        <v>1</v>
      </c>
    </row>
    <row r="5298" spans="1:3" x14ac:dyDescent="0.2">
      <c r="A5298" t="s">
        <v>6149</v>
      </c>
      <c r="B5298" s="1">
        <v>44716</v>
      </c>
      <c r="C5298">
        <v>1</v>
      </c>
    </row>
    <row r="5299" spans="1:3" x14ac:dyDescent="0.2">
      <c r="A5299" t="s">
        <v>6149</v>
      </c>
      <c r="B5299" s="1">
        <v>44717</v>
      </c>
      <c r="C5299">
        <v>1</v>
      </c>
    </row>
    <row r="5300" spans="1:3" x14ac:dyDescent="0.2">
      <c r="A5300" t="s">
        <v>6149</v>
      </c>
      <c r="B5300" s="1">
        <v>44718</v>
      </c>
      <c r="C5300">
        <v>1</v>
      </c>
    </row>
    <row r="5301" spans="1:3" x14ac:dyDescent="0.2">
      <c r="A5301" t="s">
        <v>6149</v>
      </c>
      <c r="B5301" s="1">
        <v>44719</v>
      </c>
      <c r="C5301">
        <v>1</v>
      </c>
    </row>
    <row r="5302" spans="1:3" x14ac:dyDescent="0.2">
      <c r="A5302" t="s">
        <v>6149</v>
      </c>
      <c r="B5302" s="1">
        <v>44720</v>
      </c>
      <c r="C5302">
        <v>1</v>
      </c>
    </row>
    <row r="5303" spans="1:3" x14ac:dyDescent="0.2">
      <c r="A5303" t="s">
        <v>6149</v>
      </c>
      <c r="B5303" s="1">
        <v>44721</v>
      </c>
      <c r="C5303">
        <v>1</v>
      </c>
    </row>
    <row r="5304" spans="1:3" x14ac:dyDescent="0.2">
      <c r="A5304" t="s">
        <v>6149</v>
      </c>
      <c r="B5304" s="1">
        <v>44722</v>
      </c>
      <c r="C5304">
        <v>1</v>
      </c>
    </row>
    <row r="5305" spans="1:3" x14ac:dyDescent="0.2">
      <c r="A5305" t="s">
        <v>6149</v>
      </c>
      <c r="B5305" s="1">
        <v>44723</v>
      </c>
      <c r="C5305">
        <v>1</v>
      </c>
    </row>
    <row r="5306" spans="1:3" x14ac:dyDescent="0.2">
      <c r="A5306" t="s">
        <v>6149</v>
      </c>
      <c r="B5306" s="1">
        <v>44724</v>
      </c>
      <c r="C5306">
        <v>1</v>
      </c>
    </row>
    <row r="5307" spans="1:3" x14ac:dyDescent="0.2">
      <c r="A5307" t="s">
        <v>6149</v>
      </c>
      <c r="B5307" s="1">
        <v>44725</v>
      </c>
      <c r="C5307">
        <v>1</v>
      </c>
    </row>
    <row r="5308" spans="1:3" x14ac:dyDescent="0.2">
      <c r="A5308" t="s">
        <v>6149</v>
      </c>
      <c r="B5308" s="1">
        <v>44726</v>
      </c>
      <c r="C5308">
        <v>1</v>
      </c>
    </row>
    <row r="5309" spans="1:3" x14ac:dyDescent="0.2">
      <c r="A5309" t="s">
        <v>6149</v>
      </c>
      <c r="B5309" s="1">
        <v>44727</v>
      </c>
      <c r="C5309">
        <v>1</v>
      </c>
    </row>
    <row r="5310" spans="1:3" x14ac:dyDescent="0.2">
      <c r="A5310" t="s">
        <v>6149</v>
      </c>
      <c r="B5310" s="1">
        <v>44728</v>
      </c>
      <c r="C5310">
        <v>1</v>
      </c>
    </row>
    <row r="5311" spans="1:3" x14ac:dyDescent="0.2">
      <c r="A5311" t="s">
        <v>6149</v>
      </c>
      <c r="B5311" s="1">
        <v>44729</v>
      </c>
      <c r="C5311">
        <v>1</v>
      </c>
    </row>
    <row r="5312" spans="1:3" x14ac:dyDescent="0.2">
      <c r="A5312" t="s">
        <v>6149</v>
      </c>
      <c r="B5312" s="1">
        <v>44730</v>
      </c>
      <c r="C5312">
        <v>1</v>
      </c>
    </row>
    <row r="5313" spans="1:3" x14ac:dyDescent="0.2">
      <c r="A5313" t="s">
        <v>6149</v>
      </c>
      <c r="B5313" s="1">
        <v>44731</v>
      </c>
      <c r="C5313">
        <v>1</v>
      </c>
    </row>
    <row r="5314" spans="1:3" x14ac:dyDescent="0.2">
      <c r="A5314" t="s">
        <v>6149</v>
      </c>
      <c r="B5314" s="1">
        <v>44732</v>
      </c>
      <c r="C5314">
        <v>1</v>
      </c>
    </row>
    <row r="5315" spans="1:3" x14ac:dyDescent="0.2">
      <c r="A5315" t="s">
        <v>6149</v>
      </c>
      <c r="B5315" s="1">
        <v>44733</v>
      </c>
      <c r="C5315">
        <v>1</v>
      </c>
    </row>
    <row r="5316" spans="1:3" x14ac:dyDescent="0.2">
      <c r="A5316" t="s">
        <v>6149</v>
      </c>
      <c r="B5316" s="1">
        <v>44734</v>
      </c>
      <c r="C5316">
        <v>1</v>
      </c>
    </row>
    <row r="5317" spans="1:3" x14ac:dyDescent="0.2">
      <c r="A5317" t="s">
        <v>6149</v>
      </c>
      <c r="B5317" s="1">
        <v>44735</v>
      </c>
      <c r="C5317">
        <v>1</v>
      </c>
    </row>
    <row r="5318" spans="1:3" x14ac:dyDescent="0.2">
      <c r="A5318" t="s">
        <v>6149</v>
      </c>
      <c r="B5318" s="1">
        <v>44736</v>
      </c>
      <c r="C5318">
        <v>1</v>
      </c>
    </row>
    <row r="5319" spans="1:3" x14ac:dyDescent="0.2">
      <c r="A5319" t="s">
        <v>6149</v>
      </c>
      <c r="B5319" s="1">
        <v>44737</v>
      </c>
      <c r="C5319">
        <v>1</v>
      </c>
    </row>
    <row r="5320" spans="1:3" x14ac:dyDescent="0.2">
      <c r="A5320" t="s">
        <v>6149</v>
      </c>
      <c r="B5320" s="1">
        <v>44738</v>
      </c>
      <c r="C5320">
        <v>1</v>
      </c>
    </row>
    <row r="5321" spans="1:3" x14ac:dyDescent="0.2">
      <c r="A5321" t="s">
        <v>6149</v>
      </c>
      <c r="B5321" s="1">
        <v>44739</v>
      </c>
      <c r="C5321">
        <v>1</v>
      </c>
    </row>
    <row r="5322" spans="1:3" x14ac:dyDescent="0.2">
      <c r="A5322" t="s">
        <v>6149</v>
      </c>
      <c r="B5322" s="1">
        <v>44740</v>
      </c>
      <c r="C5322">
        <v>1</v>
      </c>
    </row>
    <row r="5323" spans="1:3" x14ac:dyDescent="0.2">
      <c r="A5323" t="s">
        <v>6149</v>
      </c>
      <c r="B5323" s="1">
        <v>44741</v>
      </c>
      <c r="C5323">
        <v>1</v>
      </c>
    </row>
    <row r="5324" spans="1:3" x14ac:dyDescent="0.2">
      <c r="A5324" t="s">
        <v>6149</v>
      </c>
      <c r="B5324" s="1">
        <v>44742</v>
      </c>
      <c r="C5324">
        <v>1</v>
      </c>
    </row>
    <row r="5325" spans="1:3" x14ac:dyDescent="0.2">
      <c r="A5325" t="s">
        <v>6149</v>
      </c>
      <c r="B5325" s="1">
        <v>44743</v>
      </c>
      <c r="C5325">
        <v>1</v>
      </c>
    </row>
    <row r="5326" spans="1:3" x14ac:dyDescent="0.2">
      <c r="A5326" t="s">
        <v>6149</v>
      </c>
      <c r="B5326" s="1">
        <v>44744</v>
      </c>
      <c r="C5326">
        <v>1</v>
      </c>
    </row>
    <row r="5327" spans="1:3" x14ac:dyDescent="0.2">
      <c r="A5327" t="s">
        <v>6149</v>
      </c>
      <c r="B5327" s="1">
        <v>44745</v>
      </c>
      <c r="C5327">
        <v>1</v>
      </c>
    </row>
    <row r="5328" spans="1:3" x14ac:dyDescent="0.2">
      <c r="A5328" t="s">
        <v>6149</v>
      </c>
      <c r="B5328" s="1">
        <v>44746</v>
      </c>
      <c r="C5328">
        <v>1</v>
      </c>
    </row>
    <row r="5329" spans="1:3" x14ac:dyDescent="0.2">
      <c r="A5329" t="s">
        <v>6149</v>
      </c>
      <c r="B5329" s="1">
        <v>44747</v>
      </c>
      <c r="C5329">
        <v>1</v>
      </c>
    </row>
    <row r="5330" spans="1:3" x14ac:dyDescent="0.2">
      <c r="A5330" t="s">
        <v>6149</v>
      </c>
      <c r="B5330" s="1">
        <v>44748</v>
      </c>
      <c r="C5330">
        <v>1</v>
      </c>
    </row>
    <row r="5331" spans="1:3" x14ac:dyDescent="0.2">
      <c r="A5331" t="s">
        <v>6149</v>
      </c>
      <c r="B5331" s="1">
        <v>44749</v>
      </c>
      <c r="C5331">
        <v>1</v>
      </c>
    </row>
    <row r="5332" spans="1:3" x14ac:dyDescent="0.2">
      <c r="A5332" t="s">
        <v>6149</v>
      </c>
      <c r="B5332" s="1">
        <v>44750</v>
      </c>
      <c r="C5332">
        <v>1</v>
      </c>
    </row>
    <row r="5333" spans="1:3" x14ac:dyDescent="0.2">
      <c r="A5333" t="s">
        <v>6149</v>
      </c>
      <c r="B5333" s="1">
        <v>44751</v>
      </c>
      <c r="C5333">
        <v>1</v>
      </c>
    </row>
    <row r="5334" spans="1:3" x14ac:dyDescent="0.2">
      <c r="A5334" t="s">
        <v>6149</v>
      </c>
      <c r="B5334" s="1">
        <v>44752</v>
      </c>
      <c r="C5334">
        <v>1</v>
      </c>
    </row>
    <row r="5335" spans="1:3" x14ac:dyDescent="0.2">
      <c r="A5335" t="s">
        <v>6149</v>
      </c>
      <c r="B5335" s="1">
        <v>44753</v>
      </c>
      <c r="C5335">
        <v>1</v>
      </c>
    </row>
    <row r="5336" spans="1:3" x14ac:dyDescent="0.2">
      <c r="A5336" t="s">
        <v>6149</v>
      </c>
      <c r="B5336" s="1">
        <v>44754</v>
      </c>
      <c r="C5336">
        <v>1</v>
      </c>
    </row>
    <row r="5337" spans="1:3" x14ac:dyDescent="0.2">
      <c r="A5337" t="s">
        <v>6149</v>
      </c>
      <c r="B5337" s="1">
        <v>44755</v>
      </c>
      <c r="C5337">
        <v>1</v>
      </c>
    </row>
    <row r="5338" spans="1:3" x14ac:dyDescent="0.2">
      <c r="A5338" t="s">
        <v>6149</v>
      </c>
      <c r="B5338" s="1">
        <v>44756</v>
      </c>
      <c r="C5338">
        <v>1</v>
      </c>
    </row>
    <row r="5339" spans="1:3" x14ac:dyDescent="0.2">
      <c r="A5339" t="s">
        <v>6149</v>
      </c>
      <c r="B5339" s="1">
        <v>44757</v>
      </c>
      <c r="C5339">
        <v>1</v>
      </c>
    </row>
    <row r="5340" spans="1:3" x14ac:dyDescent="0.2">
      <c r="A5340" t="s">
        <v>6149</v>
      </c>
      <c r="B5340" s="1">
        <v>44758</v>
      </c>
      <c r="C5340">
        <v>1</v>
      </c>
    </row>
    <row r="5341" spans="1:3" x14ac:dyDescent="0.2">
      <c r="A5341" t="s">
        <v>6149</v>
      </c>
      <c r="B5341" s="1">
        <v>44759</v>
      </c>
      <c r="C5341">
        <v>1</v>
      </c>
    </row>
    <row r="5342" spans="1:3" x14ac:dyDescent="0.2">
      <c r="A5342" t="s">
        <v>6149</v>
      </c>
      <c r="B5342" s="1">
        <v>44760</v>
      </c>
      <c r="C5342">
        <v>1</v>
      </c>
    </row>
    <row r="5343" spans="1:3" x14ac:dyDescent="0.2">
      <c r="A5343" t="s">
        <v>6149</v>
      </c>
      <c r="B5343" s="1">
        <v>44761</v>
      </c>
      <c r="C5343">
        <v>1</v>
      </c>
    </row>
    <row r="5344" spans="1:3" x14ac:dyDescent="0.2">
      <c r="A5344" t="s">
        <v>6149</v>
      </c>
      <c r="B5344" s="1">
        <v>44762</v>
      </c>
      <c r="C5344">
        <v>1</v>
      </c>
    </row>
    <row r="5345" spans="1:3" x14ac:dyDescent="0.2">
      <c r="A5345" t="s">
        <v>6149</v>
      </c>
      <c r="B5345" s="1">
        <v>44763</v>
      </c>
      <c r="C5345">
        <v>1</v>
      </c>
    </row>
    <row r="5346" spans="1:3" x14ac:dyDescent="0.2">
      <c r="A5346" t="s">
        <v>6149</v>
      </c>
      <c r="B5346" s="1">
        <v>44764</v>
      </c>
      <c r="C5346">
        <v>1</v>
      </c>
    </row>
    <row r="5347" spans="1:3" x14ac:dyDescent="0.2">
      <c r="A5347" t="s">
        <v>6149</v>
      </c>
      <c r="B5347" s="1">
        <v>44765</v>
      </c>
      <c r="C5347">
        <v>1</v>
      </c>
    </row>
    <row r="5348" spans="1:3" x14ac:dyDescent="0.2">
      <c r="A5348" t="s">
        <v>6149</v>
      </c>
      <c r="B5348" s="1">
        <v>44766</v>
      </c>
      <c r="C5348">
        <v>1</v>
      </c>
    </row>
    <row r="5349" spans="1:3" x14ac:dyDescent="0.2">
      <c r="A5349" t="s">
        <v>6149</v>
      </c>
      <c r="B5349" s="1">
        <v>44767</v>
      </c>
      <c r="C5349">
        <v>1</v>
      </c>
    </row>
    <row r="5350" spans="1:3" x14ac:dyDescent="0.2">
      <c r="A5350" t="s">
        <v>6149</v>
      </c>
      <c r="B5350" s="1">
        <v>44768</v>
      </c>
      <c r="C5350">
        <v>1</v>
      </c>
    </row>
    <row r="5351" spans="1:3" x14ac:dyDescent="0.2">
      <c r="A5351" t="s">
        <v>6149</v>
      </c>
      <c r="B5351" s="1">
        <v>44769</v>
      </c>
      <c r="C5351">
        <v>1</v>
      </c>
    </row>
    <row r="5352" spans="1:3" x14ac:dyDescent="0.2">
      <c r="A5352" t="s">
        <v>6149</v>
      </c>
      <c r="B5352" s="1">
        <v>44770</v>
      </c>
      <c r="C5352">
        <v>1</v>
      </c>
    </row>
    <row r="5353" spans="1:3" x14ac:dyDescent="0.2">
      <c r="A5353" t="s">
        <v>6149</v>
      </c>
      <c r="B5353" s="1">
        <v>44771</v>
      </c>
      <c r="C5353">
        <v>1</v>
      </c>
    </row>
    <row r="5354" spans="1:3" x14ac:dyDescent="0.2">
      <c r="A5354" t="s">
        <v>6149</v>
      </c>
      <c r="B5354" s="1">
        <v>44772</v>
      </c>
      <c r="C5354">
        <v>1</v>
      </c>
    </row>
    <row r="5355" spans="1:3" x14ac:dyDescent="0.2">
      <c r="A5355" t="s">
        <v>6149</v>
      </c>
      <c r="B5355" s="1">
        <v>44773</v>
      </c>
      <c r="C5355">
        <v>1</v>
      </c>
    </row>
    <row r="5356" spans="1:3" x14ac:dyDescent="0.2">
      <c r="A5356" t="s">
        <v>6149</v>
      </c>
      <c r="B5356" s="1">
        <v>44774</v>
      </c>
      <c r="C5356">
        <v>1</v>
      </c>
    </row>
    <row r="5357" spans="1:3" x14ac:dyDescent="0.2">
      <c r="A5357" t="s">
        <v>6149</v>
      </c>
      <c r="B5357" s="1">
        <v>44775</v>
      </c>
      <c r="C5357">
        <v>1</v>
      </c>
    </row>
    <row r="5358" spans="1:3" x14ac:dyDescent="0.2">
      <c r="A5358" t="s">
        <v>6149</v>
      </c>
      <c r="B5358" s="1">
        <v>44776</v>
      </c>
      <c r="C5358">
        <v>1</v>
      </c>
    </row>
    <row r="5359" spans="1:3" x14ac:dyDescent="0.2">
      <c r="A5359" t="s">
        <v>6149</v>
      </c>
      <c r="B5359" s="1">
        <v>44777</v>
      </c>
      <c r="C5359">
        <v>1</v>
      </c>
    </row>
    <row r="5360" spans="1:3" x14ac:dyDescent="0.2">
      <c r="A5360" t="s">
        <v>6149</v>
      </c>
      <c r="B5360" s="1">
        <v>44778</v>
      </c>
      <c r="C5360">
        <v>1</v>
      </c>
    </row>
    <row r="5361" spans="1:3" x14ac:dyDescent="0.2">
      <c r="A5361" t="s">
        <v>6149</v>
      </c>
      <c r="B5361" s="1">
        <v>44779</v>
      </c>
      <c r="C5361">
        <v>1</v>
      </c>
    </row>
    <row r="5362" spans="1:3" x14ac:dyDescent="0.2">
      <c r="A5362" t="s">
        <v>6149</v>
      </c>
      <c r="B5362" s="1">
        <v>44780</v>
      </c>
      <c r="C5362">
        <v>1</v>
      </c>
    </row>
    <row r="5363" spans="1:3" x14ac:dyDescent="0.2">
      <c r="A5363" t="s">
        <v>6149</v>
      </c>
      <c r="B5363" s="1">
        <v>44781</v>
      </c>
      <c r="C5363">
        <v>1</v>
      </c>
    </row>
    <row r="5364" spans="1:3" x14ac:dyDescent="0.2">
      <c r="A5364" t="s">
        <v>6149</v>
      </c>
      <c r="B5364" s="1">
        <v>44782</v>
      </c>
      <c r="C5364">
        <v>1</v>
      </c>
    </row>
    <row r="5365" spans="1:3" x14ac:dyDescent="0.2">
      <c r="A5365" t="s">
        <v>6149</v>
      </c>
      <c r="B5365" s="1">
        <v>44783</v>
      </c>
      <c r="C5365">
        <v>1</v>
      </c>
    </row>
    <row r="5366" spans="1:3" x14ac:dyDescent="0.2">
      <c r="A5366" t="s">
        <v>6149</v>
      </c>
      <c r="B5366" s="1">
        <v>44784</v>
      </c>
      <c r="C5366">
        <v>1</v>
      </c>
    </row>
    <row r="5367" spans="1:3" x14ac:dyDescent="0.2">
      <c r="A5367" t="s">
        <v>6149</v>
      </c>
      <c r="B5367" s="1">
        <v>44785</v>
      </c>
      <c r="C5367">
        <v>1</v>
      </c>
    </row>
    <row r="5368" spans="1:3" x14ac:dyDescent="0.2">
      <c r="A5368" t="s">
        <v>6149</v>
      </c>
      <c r="B5368" s="1">
        <v>44786</v>
      </c>
      <c r="C5368">
        <v>1</v>
      </c>
    </row>
    <row r="5369" spans="1:3" x14ac:dyDescent="0.2">
      <c r="A5369" t="s">
        <v>6149</v>
      </c>
      <c r="B5369" s="1">
        <v>44787</v>
      </c>
      <c r="C5369">
        <v>1</v>
      </c>
    </row>
    <row r="5370" spans="1:3" x14ac:dyDescent="0.2">
      <c r="A5370" t="s">
        <v>6149</v>
      </c>
      <c r="B5370" s="1">
        <v>44788</v>
      </c>
      <c r="C5370">
        <v>1</v>
      </c>
    </row>
    <row r="5371" spans="1:3" x14ac:dyDescent="0.2">
      <c r="A5371" t="s">
        <v>6149</v>
      </c>
      <c r="B5371" s="1">
        <v>44789</v>
      </c>
      <c r="C5371">
        <v>1</v>
      </c>
    </row>
    <row r="5372" spans="1:3" x14ac:dyDescent="0.2">
      <c r="A5372" t="s">
        <v>6149</v>
      </c>
      <c r="B5372" s="1">
        <v>44790</v>
      </c>
      <c r="C5372">
        <v>1</v>
      </c>
    </row>
    <row r="5373" spans="1:3" x14ac:dyDescent="0.2">
      <c r="A5373" t="s">
        <v>6149</v>
      </c>
      <c r="B5373" s="1">
        <v>44791</v>
      </c>
      <c r="C5373">
        <v>1</v>
      </c>
    </row>
    <row r="5374" spans="1:3" x14ac:dyDescent="0.2">
      <c r="A5374" t="s">
        <v>6149</v>
      </c>
      <c r="B5374" s="1">
        <v>44792</v>
      </c>
      <c r="C5374">
        <v>1</v>
      </c>
    </row>
    <row r="5375" spans="1:3" x14ac:dyDescent="0.2">
      <c r="A5375" t="s">
        <v>6149</v>
      </c>
      <c r="B5375" s="1">
        <v>44793</v>
      </c>
      <c r="C5375">
        <v>1</v>
      </c>
    </row>
    <row r="5376" spans="1:3" x14ac:dyDescent="0.2">
      <c r="A5376" t="s">
        <v>6149</v>
      </c>
      <c r="B5376" s="1">
        <v>44794</v>
      </c>
      <c r="C5376">
        <v>1</v>
      </c>
    </row>
    <row r="5377" spans="1:3" x14ac:dyDescent="0.2">
      <c r="A5377" t="s">
        <v>6149</v>
      </c>
      <c r="B5377" s="1">
        <v>44795</v>
      </c>
      <c r="C5377">
        <v>1</v>
      </c>
    </row>
    <row r="5378" spans="1:3" x14ac:dyDescent="0.2">
      <c r="A5378" t="s">
        <v>6149</v>
      </c>
      <c r="B5378" s="1">
        <v>44796</v>
      </c>
      <c r="C5378">
        <v>1</v>
      </c>
    </row>
    <row r="5379" spans="1:3" x14ac:dyDescent="0.2">
      <c r="A5379" t="s">
        <v>6149</v>
      </c>
      <c r="B5379" s="1">
        <v>44797</v>
      </c>
      <c r="C5379">
        <v>1</v>
      </c>
    </row>
    <row r="5380" spans="1:3" x14ac:dyDescent="0.2">
      <c r="A5380" t="s">
        <v>6149</v>
      </c>
      <c r="B5380" s="1">
        <v>44798</v>
      </c>
      <c r="C5380">
        <v>1</v>
      </c>
    </row>
    <row r="5381" spans="1:3" x14ac:dyDescent="0.2">
      <c r="A5381" t="s">
        <v>6149</v>
      </c>
      <c r="B5381" s="1">
        <v>44799</v>
      </c>
      <c r="C5381">
        <v>1</v>
      </c>
    </row>
    <row r="5382" spans="1:3" x14ac:dyDescent="0.2">
      <c r="A5382" t="s">
        <v>6149</v>
      </c>
      <c r="B5382" s="1">
        <v>44800</v>
      </c>
      <c r="C5382">
        <v>1</v>
      </c>
    </row>
    <row r="5383" spans="1:3" x14ac:dyDescent="0.2">
      <c r="A5383" t="s">
        <v>6149</v>
      </c>
      <c r="B5383" s="1">
        <v>44801</v>
      </c>
      <c r="C5383">
        <v>1</v>
      </c>
    </row>
    <row r="5384" spans="1:3" x14ac:dyDescent="0.2">
      <c r="A5384" t="s">
        <v>6149</v>
      </c>
      <c r="B5384" s="1">
        <v>44802</v>
      </c>
      <c r="C5384">
        <v>1</v>
      </c>
    </row>
    <row r="5385" spans="1:3" x14ac:dyDescent="0.2">
      <c r="A5385" t="s">
        <v>6149</v>
      </c>
      <c r="B5385" s="1">
        <v>44803</v>
      </c>
      <c r="C5385">
        <v>1</v>
      </c>
    </row>
    <row r="5386" spans="1:3" x14ac:dyDescent="0.2">
      <c r="A5386" t="s">
        <v>6149</v>
      </c>
      <c r="B5386" s="1">
        <v>44804</v>
      </c>
      <c r="C5386">
        <v>1</v>
      </c>
    </row>
    <row r="5387" spans="1:3" x14ac:dyDescent="0.2">
      <c r="A5387" t="s">
        <v>6149</v>
      </c>
      <c r="B5387" s="1">
        <v>44805</v>
      </c>
      <c r="C5387">
        <v>1</v>
      </c>
    </row>
    <row r="5388" spans="1:3" x14ac:dyDescent="0.2">
      <c r="A5388" t="s">
        <v>6149</v>
      </c>
      <c r="B5388" s="1">
        <v>44806</v>
      </c>
      <c r="C5388">
        <v>1</v>
      </c>
    </row>
    <row r="5389" spans="1:3" x14ac:dyDescent="0.2">
      <c r="A5389" t="s">
        <v>6149</v>
      </c>
      <c r="B5389" s="1">
        <v>44807</v>
      </c>
      <c r="C5389">
        <v>1</v>
      </c>
    </row>
    <row r="5390" spans="1:3" x14ac:dyDescent="0.2">
      <c r="A5390" t="s">
        <v>6149</v>
      </c>
      <c r="B5390" s="1">
        <v>44808</v>
      </c>
      <c r="C5390">
        <v>1</v>
      </c>
    </row>
    <row r="5391" spans="1:3" x14ac:dyDescent="0.2">
      <c r="A5391" t="s">
        <v>6149</v>
      </c>
      <c r="B5391" s="1">
        <v>44809</v>
      </c>
      <c r="C5391">
        <v>1</v>
      </c>
    </row>
    <row r="5392" spans="1:3" x14ac:dyDescent="0.2">
      <c r="A5392" t="s">
        <v>6149</v>
      </c>
      <c r="B5392" s="1">
        <v>44810</v>
      </c>
      <c r="C5392">
        <v>1</v>
      </c>
    </row>
    <row r="5393" spans="1:3" x14ac:dyDescent="0.2">
      <c r="A5393" t="s">
        <v>6149</v>
      </c>
      <c r="B5393" s="1">
        <v>44811</v>
      </c>
      <c r="C5393">
        <v>1</v>
      </c>
    </row>
    <row r="5394" spans="1:3" x14ac:dyDescent="0.2">
      <c r="A5394" t="s">
        <v>6149</v>
      </c>
      <c r="B5394" s="1">
        <v>44812</v>
      </c>
      <c r="C5394">
        <v>1</v>
      </c>
    </row>
    <row r="5395" spans="1:3" x14ac:dyDescent="0.2">
      <c r="A5395" t="s">
        <v>6149</v>
      </c>
      <c r="B5395" s="1">
        <v>44813</v>
      </c>
      <c r="C5395">
        <v>1</v>
      </c>
    </row>
    <row r="5396" spans="1:3" x14ac:dyDescent="0.2">
      <c r="A5396" t="s">
        <v>6149</v>
      </c>
      <c r="B5396" s="1">
        <v>44814</v>
      </c>
      <c r="C5396">
        <v>1</v>
      </c>
    </row>
    <row r="5397" spans="1:3" x14ac:dyDescent="0.2">
      <c r="A5397" t="s">
        <v>6149</v>
      </c>
      <c r="B5397" s="1">
        <v>44815</v>
      </c>
      <c r="C5397">
        <v>1</v>
      </c>
    </row>
    <row r="5398" spans="1:3" x14ac:dyDescent="0.2">
      <c r="A5398" t="s">
        <v>6149</v>
      </c>
      <c r="B5398" s="1">
        <v>44816</v>
      </c>
      <c r="C5398">
        <v>1</v>
      </c>
    </row>
    <row r="5399" spans="1:3" x14ac:dyDescent="0.2">
      <c r="A5399" t="s">
        <v>6149</v>
      </c>
      <c r="B5399" s="1">
        <v>44817</v>
      </c>
      <c r="C5399">
        <v>1</v>
      </c>
    </row>
    <row r="5400" spans="1:3" x14ac:dyDescent="0.2">
      <c r="A5400" t="s">
        <v>6149</v>
      </c>
      <c r="B5400" s="1">
        <v>44818</v>
      </c>
      <c r="C5400">
        <v>1</v>
      </c>
    </row>
    <row r="5401" spans="1:3" x14ac:dyDescent="0.2">
      <c r="A5401" t="s">
        <v>6149</v>
      </c>
      <c r="B5401" s="1">
        <v>44819</v>
      </c>
      <c r="C5401">
        <v>1</v>
      </c>
    </row>
    <row r="5402" spans="1:3" x14ac:dyDescent="0.2">
      <c r="A5402" t="s">
        <v>6149</v>
      </c>
      <c r="B5402" s="1">
        <v>44820</v>
      </c>
      <c r="C5402">
        <v>1</v>
      </c>
    </row>
    <row r="5403" spans="1:3" x14ac:dyDescent="0.2">
      <c r="A5403" t="s">
        <v>6149</v>
      </c>
      <c r="B5403" s="1">
        <v>44821</v>
      </c>
      <c r="C5403">
        <v>1</v>
      </c>
    </row>
    <row r="5404" spans="1:3" x14ac:dyDescent="0.2">
      <c r="A5404" t="s">
        <v>6149</v>
      </c>
      <c r="B5404" s="1">
        <v>44822</v>
      </c>
      <c r="C5404">
        <v>1</v>
      </c>
    </row>
    <row r="5405" spans="1:3" x14ac:dyDescent="0.2">
      <c r="A5405" t="s">
        <v>6149</v>
      </c>
      <c r="B5405" s="1">
        <v>44823</v>
      </c>
      <c r="C5405">
        <v>1</v>
      </c>
    </row>
    <row r="5406" spans="1:3" x14ac:dyDescent="0.2">
      <c r="A5406" t="s">
        <v>6149</v>
      </c>
      <c r="B5406" s="1">
        <v>44824</v>
      </c>
      <c r="C5406">
        <v>1</v>
      </c>
    </row>
    <row r="5407" spans="1:3" x14ac:dyDescent="0.2">
      <c r="A5407" t="s">
        <v>6149</v>
      </c>
      <c r="B5407" s="1">
        <v>44825</v>
      </c>
      <c r="C5407">
        <v>1</v>
      </c>
    </row>
    <row r="5408" spans="1:3" x14ac:dyDescent="0.2">
      <c r="A5408" t="s">
        <v>6149</v>
      </c>
      <c r="B5408" s="1">
        <v>44826</v>
      </c>
      <c r="C5408">
        <v>1</v>
      </c>
    </row>
    <row r="5409" spans="1:3" x14ac:dyDescent="0.2">
      <c r="A5409" t="s">
        <v>6149</v>
      </c>
      <c r="B5409" s="1">
        <v>44827</v>
      </c>
      <c r="C5409">
        <v>1</v>
      </c>
    </row>
    <row r="5410" spans="1:3" x14ac:dyDescent="0.2">
      <c r="A5410" t="s">
        <v>6149</v>
      </c>
      <c r="B5410" s="1">
        <v>44828</v>
      </c>
      <c r="C5410">
        <v>1</v>
      </c>
    </row>
    <row r="5411" spans="1:3" x14ac:dyDescent="0.2">
      <c r="A5411" t="s">
        <v>6149</v>
      </c>
      <c r="B5411" s="1">
        <v>44829</v>
      </c>
      <c r="C5411">
        <v>1</v>
      </c>
    </row>
    <row r="5412" spans="1:3" x14ac:dyDescent="0.2">
      <c r="A5412" t="s">
        <v>6149</v>
      </c>
      <c r="B5412" s="1">
        <v>44830</v>
      </c>
      <c r="C5412">
        <v>1</v>
      </c>
    </row>
    <row r="5413" spans="1:3" x14ac:dyDescent="0.2">
      <c r="A5413" t="s">
        <v>6149</v>
      </c>
      <c r="B5413" s="1">
        <v>44831</v>
      </c>
      <c r="C5413">
        <v>1</v>
      </c>
    </row>
    <row r="5414" spans="1:3" x14ac:dyDescent="0.2">
      <c r="A5414" t="s">
        <v>6149</v>
      </c>
      <c r="B5414" s="1">
        <v>44832</v>
      </c>
      <c r="C5414">
        <v>1</v>
      </c>
    </row>
    <row r="5415" spans="1:3" x14ac:dyDescent="0.2">
      <c r="A5415" t="s">
        <v>6149</v>
      </c>
      <c r="B5415" s="1">
        <v>44833</v>
      </c>
      <c r="C5415">
        <v>1</v>
      </c>
    </row>
    <row r="5416" spans="1:3" x14ac:dyDescent="0.2">
      <c r="A5416" t="s">
        <v>6149</v>
      </c>
      <c r="B5416" s="1">
        <v>44834</v>
      </c>
      <c r="C5416">
        <v>1</v>
      </c>
    </row>
    <row r="5417" spans="1:3" x14ac:dyDescent="0.2">
      <c r="A5417" t="s">
        <v>6149</v>
      </c>
      <c r="B5417" s="1">
        <v>44835</v>
      </c>
      <c r="C5417">
        <v>1</v>
      </c>
    </row>
    <row r="5418" spans="1:3" x14ac:dyDescent="0.2">
      <c r="A5418" t="s">
        <v>6149</v>
      </c>
      <c r="B5418" s="1">
        <v>44836</v>
      </c>
      <c r="C5418">
        <v>1</v>
      </c>
    </row>
    <row r="5419" spans="1:3" x14ac:dyDescent="0.2">
      <c r="A5419" t="s">
        <v>6149</v>
      </c>
      <c r="B5419" s="1">
        <v>44837</v>
      </c>
      <c r="C5419">
        <v>1</v>
      </c>
    </row>
    <row r="5420" spans="1:3" x14ac:dyDescent="0.2">
      <c r="A5420" t="s">
        <v>6149</v>
      </c>
      <c r="B5420" s="1">
        <v>44838</v>
      </c>
      <c r="C5420">
        <v>1</v>
      </c>
    </row>
    <row r="5421" spans="1:3" x14ac:dyDescent="0.2">
      <c r="A5421" t="s">
        <v>6149</v>
      </c>
      <c r="B5421" s="1">
        <v>44839</v>
      </c>
      <c r="C5421">
        <v>1</v>
      </c>
    </row>
    <row r="5422" spans="1:3" x14ac:dyDescent="0.2">
      <c r="A5422" t="s">
        <v>6149</v>
      </c>
      <c r="B5422" s="1">
        <v>44840</v>
      </c>
      <c r="C5422">
        <v>1</v>
      </c>
    </row>
    <row r="5423" spans="1:3" x14ac:dyDescent="0.2">
      <c r="A5423" t="s">
        <v>6149</v>
      </c>
      <c r="B5423" s="1">
        <v>44841</v>
      </c>
      <c r="C5423">
        <v>1</v>
      </c>
    </row>
    <row r="5424" spans="1:3" x14ac:dyDescent="0.2">
      <c r="A5424" t="s">
        <v>6149</v>
      </c>
      <c r="B5424" s="1">
        <v>44842</v>
      </c>
      <c r="C5424">
        <v>1</v>
      </c>
    </row>
    <row r="5425" spans="1:3" x14ac:dyDescent="0.2">
      <c r="A5425" t="s">
        <v>6149</v>
      </c>
      <c r="B5425" s="1">
        <v>44843</v>
      </c>
      <c r="C5425">
        <v>1</v>
      </c>
    </row>
    <row r="5426" spans="1:3" x14ac:dyDescent="0.2">
      <c r="A5426" t="s">
        <v>6149</v>
      </c>
      <c r="B5426" s="1">
        <v>44844</v>
      </c>
      <c r="C5426">
        <v>1</v>
      </c>
    </row>
    <row r="5427" spans="1:3" x14ac:dyDescent="0.2">
      <c r="A5427" t="s">
        <v>6149</v>
      </c>
      <c r="B5427" s="1">
        <v>44845</v>
      </c>
      <c r="C5427">
        <v>1</v>
      </c>
    </row>
    <row r="5428" spans="1:3" x14ac:dyDescent="0.2">
      <c r="A5428" t="s">
        <v>6149</v>
      </c>
      <c r="B5428" s="1">
        <v>44846</v>
      </c>
      <c r="C5428">
        <v>1</v>
      </c>
    </row>
    <row r="5429" spans="1:3" x14ac:dyDescent="0.2">
      <c r="A5429" t="s">
        <v>6149</v>
      </c>
      <c r="B5429" s="1">
        <v>44847</v>
      </c>
      <c r="C5429">
        <v>1</v>
      </c>
    </row>
    <row r="5430" spans="1:3" x14ac:dyDescent="0.2">
      <c r="A5430" t="s">
        <v>6149</v>
      </c>
      <c r="B5430" s="1">
        <v>44848</v>
      </c>
      <c r="C5430">
        <v>1</v>
      </c>
    </row>
    <row r="5431" spans="1:3" x14ac:dyDescent="0.2">
      <c r="A5431" t="s">
        <v>6149</v>
      </c>
      <c r="B5431" s="1">
        <v>44849</v>
      </c>
      <c r="C5431">
        <v>1</v>
      </c>
    </row>
    <row r="5432" spans="1:3" x14ac:dyDescent="0.2">
      <c r="A5432" t="s">
        <v>6149</v>
      </c>
      <c r="B5432" s="1">
        <v>44850</v>
      </c>
      <c r="C5432">
        <v>1</v>
      </c>
    </row>
    <row r="5433" spans="1:3" x14ac:dyDescent="0.2">
      <c r="A5433" t="s">
        <v>6149</v>
      </c>
      <c r="B5433" s="1">
        <v>44851</v>
      </c>
      <c r="C5433">
        <v>1</v>
      </c>
    </row>
    <row r="5434" spans="1:3" x14ac:dyDescent="0.2">
      <c r="A5434" t="s">
        <v>6149</v>
      </c>
      <c r="B5434" s="1">
        <v>44852</v>
      </c>
      <c r="C5434">
        <v>1</v>
      </c>
    </row>
    <row r="5435" spans="1:3" x14ac:dyDescent="0.2">
      <c r="A5435" t="s">
        <v>6149</v>
      </c>
      <c r="B5435" s="1">
        <v>44853</v>
      </c>
      <c r="C5435">
        <v>1</v>
      </c>
    </row>
    <row r="5436" spans="1:3" x14ac:dyDescent="0.2">
      <c r="A5436" t="s">
        <v>6149</v>
      </c>
      <c r="B5436" s="1">
        <v>44854</v>
      </c>
      <c r="C5436">
        <v>1</v>
      </c>
    </row>
    <row r="5437" spans="1:3" x14ac:dyDescent="0.2">
      <c r="A5437" t="s">
        <v>6149</v>
      </c>
      <c r="B5437" s="1">
        <v>44855</v>
      </c>
      <c r="C5437">
        <v>1</v>
      </c>
    </row>
    <row r="5438" spans="1:3" x14ac:dyDescent="0.2">
      <c r="A5438" t="s">
        <v>6149</v>
      </c>
      <c r="B5438" s="1">
        <v>44856</v>
      </c>
      <c r="C5438">
        <v>1</v>
      </c>
    </row>
    <row r="5439" spans="1:3" x14ac:dyDescent="0.2">
      <c r="A5439" t="s">
        <v>6149</v>
      </c>
      <c r="B5439" s="1">
        <v>44857</v>
      </c>
      <c r="C5439">
        <v>1</v>
      </c>
    </row>
    <row r="5440" spans="1:3" x14ac:dyDescent="0.2">
      <c r="A5440" t="s">
        <v>6149</v>
      </c>
      <c r="B5440" s="1">
        <v>44858</v>
      </c>
      <c r="C5440">
        <v>1</v>
      </c>
    </row>
    <row r="5441" spans="1:3" x14ac:dyDescent="0.2">
      <c r="A5441" t="s">
        <v>6149</v>
      </c>
      <c r="B5441" s="1">
        <v>44859</v>
      </c>
      <c r="C5441">
        <v>1</v>
      </c>
    </row>
    <row r="5442" spans="1:3" x14ac:dyDescent="0.2">
      <c r="A5442" t="s">
        <v>6149</v>
      </c>
      <c r="B5442" s="1">
        <v>44860</v>
      </c>
      <c r="C5442">
        <v>1</v>
      </c>
    </row>
    <row r="5443" spans="1:3" x14ac:dyDescent="0.2">
      <c r="A5443" t="s">
        <v>6149</v>
      </c>
      <c r="B5443" s="1">
        <v>44861</v>
      </c>
      <c r="C5443">
        <v>1</v>
      </c>
    </row>
    <row r="5444" spans="1:3" x14ac:dyDescent="0.2">
      <c r="A5444" t="s">
        <v>6149</v>
      </c>
      <c r="B5444" s="1">
        <v>44862</v>
      </c>
      <c r="C5444">
        <v>1</v>
      </c>
    </row>
    <row r="5445" spans="1:3" x14ac:dyDescent="0.2">
      <c r="A5445" t="s">
        <v>6149</v>
      </c>
      <c r="B5445" s="1">
        <v>44863</v>
      </c>
      <c r="C5445">
        <v>1</v>
      </c>
    </row>
    <row r="5446" spans="1:3" x14ac:dyDescent="0.2">
      <c r="A5446" t="s">
        <v>6149</v>
      </c>
      <c r="B5446" s="1">
        <v>44864</v>
      </c>
      <c r="C5446">
        <v>1</v>
      </c>
    </row>
    <row r="5447" spans="1:3" x14ac:dyDescent="0.2">
      <c r="A5447" t="s">
        <v>6149</v>
      </c>
      <c r="B5447" s="1">
        <v>44865</v>
      </c>
      <c r="C5447">
        <v>1</v>
      </c>
    </row>
    <row r="5448" spans="1:3" x14ac:dyDescent="0.2">
      <c r="A5448" t="s">
        <v>6149</v>
      </c>
      <c r="B5448" s="1">
        <v>44866</v>
      </c>
      <c r="C5448">
        <v>1</v>
      </c>
    </row>
    <row r="5449" spans="1:3" x14ac:dyDescent="0.2">
      <c r="A5449" t="s">
        <v>6149</v>
      </c>
      <c r="B5449" s="1">
        <v>44867</v>
      </c>
      <c r="C5449">
        <v>1</v>
      </c>
    </row>
    <row r="5450" spans="1:3" x14ac:dyDescent="0.2">
      <c r="A5450" t="s">
        <v>6149</v>
      </c>
      <c r="B5450" s="1">
        <v>44868</v>
      </c>
      <c r="C5450">
        <v>1</v>
      </c>
    </row>
    <row r="5451" spans="1:3" x14ac:dyDescent="0.2">
      <c r="A5451" t="s">
        <v>6149</v>
      </c>
      <c r="B5451" s="1">
        <v>44869</v>
      </c>
      <c r="C5451">
        <v>1</v>
      </c>
    </row>
    <row r="5452" spans="1:3" x14ac:dyDescent="0.2">
      <c r="A5452" t="s">
        <v>6149</v>
      </c>
      <c r="B5452" s="1">
        <v>44870</v>
      </c>
      <c r="C5452">
        <v>1</v>
      </c>
    </row>
    <row r="5453" spans="1:3" x14ac:dyDescent="0.2">
      <c r="A5453" t="s">
        <v>6149</v>
      </c>
      <c r="B5453" s="1">
        <v>44871</v>
      </c>
      <c r="C5453">
        <v>1</v>
      </c>
    </row>
    <row r="5454" spans="1:3" x14ac:dyDescent="0.2">
      <c r="A5454" t="s">
        <v>6149</v>
      </c>
      <c r="B5454" s="1">
        <v>44872</v>
      </c>
      <c r="C5454">
        <v>1</v>
      </c>
    </row>
    <row r="5455" spans="1:3" x14ac:dyDescent="0.2">
      <c r="A5455" t="s">
        <v>6149</v>
      </c>
      <c r="B5455" s="1">
        <v>44873</v>
      </c>
      <c r="C5455">
        <v>1</v>
      </c>
    </row>
    <row r="5456" spans="1:3" x14ac:dyDescent="0.2">
      <c r="A5456" t="s">
        <v>6149</v>
      </c>
      <c r="B5456" s="1">
        <v>44874</v>
      </c>
      <c r="C5456">
        <v>1</v>
      </c>
    </row>
    <row r="5457" spans="1:3" x14ac:dyDescent="0.2">
      <c r="A5457" t="s">
        <v>6149</v>
      </c>
      <c r="B5457" s="1">
        <v>44875</v>
      </c>
      <c r="C5457">
        <v>1</v>
      </c>
    </row>
    <row r="5458" spans="1:3" x14ac:dyDescent="0.2">
      <c r="A5458" t="s">
        <v>6149</v>
      </c>
      <c r="B5458" s="1">
        <v>44876</v>
      </c>
      <c r="C5458">
        <v>1</v>
      </c>
    </row>
    <row r="5459" spans="1:3" x14ac:dyDescent="0.2">
      <c r="A5459" t="s">
        <v>6149</v>
      </c>
      <c r="B5459" s="1">
        <v>44877</v>
      </c>
      <c r="C5459">
        <v>1</v>
      </c>
    </row>
    <row r="5460" spans="1:3" x14ac:dyDescent="0.2">
      <c r="A5460" t="s">
        <v>6149</v>
      </c>
      <c r="B5460" s="1">
        <v>44878</v>
      </c>
      <c r="C5460">
        <v>1</v>
      </c>
    </row>
    <row r="5461" spans="1:3" x14ac:dyDescent="0.2">
      <c r="A5461" t="s">
        <v>6149</v>
      </c>
      <c r="B5461" s="1">
        <v>44879</v>
      </c>
      <c r="C5461">
        <v>1</v>
      </c>
    </row>
    <row r="5462" spans="1:3" x14ac:dyDescent="0.2">
      <c r="A5462" t="s">
        <v>6149</v>
      </c>
      <c r="B5462" s="1">
        <v>44880</v>
      </c>
      <c r="C5462">
        <v>1</v>
      </c>
    </row>
    <row r="5463" spans="1:3" x14ac:dyDescent="0.2">
      <c r="A5463" t="s">
        <v>6149</v>
      </c>
      <c r="B5463" s="1">
        <v>44881</v>
      </c>
      <c r="C5463">
        <v>1</v>
      </c>
    </row>
    <row r="5464" spans="1:3" x14ac:dyDescent="0.2">
      <c r="A5464" t="s">
        <v>6149</v>
      </c>
      <c r="B5464" s="1">
        <v>44882</v>
      </c>
      <c r="C5464">
        <v>1</v>
      </c>
    </row>
    <row r="5465" spans="1:3" x14ac:dyDescent="0.2">
      <c r="A5465" t="s">
        <v>6149</v>
      </c>
      <c r="B5465" s="1">
        <v>44883</v>
      </c>
      <c r="C5465">
        <v>1</v>
      </c>
    </row>
    <row r="5466" spans="1:3" x14ac:dyDescent="0.2">
      <c r="A5466" t="s">
        <v>6149</v>
      </c>
      <c r="B5466" s="1">
        <v>44884</v>
      </c>
      <c r="C5466">
        <v>1</v>
      </c>
    </row>
    <row r="5467" spans="1:3" x14ac:dyDescent="0.2">
      <c r="A5467" t="s">
        <v>6149</v>
      </c>
      <c r="B5467" s="1">
        <v>44885</v>
      </c>
      <c r="C5467">
        <v>1</v>
      </c>
    </row>
    <row r="5468" spans="1:3" x14ac:dyDescent="0.2">
      <c r="A5468" t="s">
        <v>6149</v>
      </c>
      <c r="B5468" s="1">
        <v>44886</v>
      </c>
      <c r="C5468">
        <v>1</v>
      </c>
    </row>
    <row r="5469" spans="1:3" x14ac:dyDescent="0.2">
      <c r="A5469" t="s">
        <v>6149</v>
      </c>
      <c r="B5469" s="1">
        <v>44887</v>
      </c>
      <c r="C5469">
        <v>1</v>
      </c>
    </row>
    <row r="5470" spans="1:3" x14ac:dyDescent="0.2">
      <c r="A5470" t="s">
        <v>6149</v>
      </c>
      <c r="B5470" s="1">
        <v>44123</v>
      </c>
      <c r="C5470">
        <v>1</v>
      </c>
    </row>
    <row r="5471" spans="1:3" x14ac:dyDescent="0.2">
      <c r="A5471" t="s">
        <v>6149</v>
      </c>
      <c r="B5471" s="1">
        <v>44124</v>
      </c>
      <c r="C5471">
        <v>1</v>
      </c>
    </row>
    <row r="5472" spans="1:3" x14ac:dyDescent="0.2">
      <c r="A5472" t="s">
        <v>6149</v>
      </c>
      <c r="B5472" s="1">
        <v>44125</v>
      </c>
      <c r="C5472">
        <v>1</v>
      </c>
    </row>
    <row r="5473" spans="1:3" x14ac:dyDescent="0.2">
      <c r="A5473" t="s">
        <v>6149</v>
      </c>
      <c r="B5473" s="1">
        <v>44126</v>
      </c>
      <c r="C5473">
        <v>1</v>
      </c>
    </row>
    <row r="5474" spans="1:3" x14ac:dyDescent="0.2">
      <c r="A5474" t="s">
        <v>6149</v>
      </c>
      <c r="B5474" s="1">
        <v>44127</v>
      </c>
      <c r="C5474">
        <v>1</v>
      </c>
    </row>
    <row r="5475" spans="1:3" x14ac:dyDescent="0.2">
      <c r="A5475" t="s">
        <v>6149</v>
      </c>
      <c r="B5475" s="1">
        <v>44128</v>
      </c>
      <c r="C5475">
        <v>1</v>
      </c>
    </row>
    <row r="5476" spans="1:3" x14ac:dyDescent="0.2">
      <c r="A5476" t="s">
        <v>6149</v>
      </c>
      <c r="B5476" s="1">
        <v>44129</v>
      </c>
      <c r="C5476">
        <v>1</v>
      </c>
    </row>
    <row r="5477" spans="1:3" x14ac:dyDescent="0.2">
      <c r="A5477" t="s">
        <v>6149</v>
      </c>
      <c r="B5477" s="1">
        <v>44130</v>
      </c>
      <c r="C5477">
        <v>1</v>
      </c>
    </row>
    <row r="5478" spans="1:3" x14ac:dyDescent="0.2">
      <c r="A5478" t="s">
        <v>6149</v>
      </c>
      <c r="B5478" s="1">
        <v>44131</v>
      </c>
      <c r="C5478">
        <v>1</v>
      </c>
    </row>
    <row r="5479" spans="1:3" x14ac:dyDescent="0.2">
      <c r="A5479" t="s">
        <v>6149</v>
      </c>
      <c r="B5479" s="1">
        <v>44132</v>
      </c>
      <c r="C5479">
        <v>1</v>
      </c>
    </row>
    <row r="5480" spans="1:3" x14ac:dyDescent="0.2">
      <c r="A5480" t="s">
        <v>6149</v>
      </c>
      <c r="B5480" s="1">
        <v>44133</v>
      </c>
      <c r="C5480">
        <v>1</v>
      </c>
    </row>
    <row r="5481" spans="1:3" x14ac:dyDescent="0.2">
      <c r="A5481" t="s">
        <v>6149</v>
      </c>
      <c r="B5481" s="1">
        <v>44134</v>
      </c>
      <c r="C5481">
        <v>1</v>
      </c>
    </row>
    <row r="5482" spans="1:3" x14ac:dyDescent="0.2">
      <c r="A5482" t="s">
        <v>6149</v>
      </c>
      <c r="B5482" s="1">
        <v>44135</v>
      </c>
      <c r="C5482">
        <v>1</v>
      </c>
    </row>
    <row r="5483" spans="1:3" x14ac:dyDescent="0.2">
      <c r="A5483" t="s">
        <v>6149</v>
      </c>
      <c r="B5483" s="1">
        <v>44136</v>
      </c>
      <c r="C5483">
        <v>1</v>
      </c>
    </row>
    <row r="5484" spans="1:3" x14ac:dyDescent="0.2">
      <c r="A5484" t="s">
        <v>6149</v>
      </c>
      <c r="B5484" s="1">
        <v>44137</v>
      </c>
      <c r="C5484">
        <v>1</v>
      </c>
    </row>
    <row r="5485" spans="1:3" x14ac:dyDescent="0.2">
      <c r="A5485" t="s">
        <v>6149</v>
      </c>
      <c r="B5485" s="1">
        <v>44138</v>
      </c>
      <c r="C5485">
        <v>1</v>
      </c>
    </row>
    <row r="5486" spans="1:3" x14ac:dyDescent="0.2">
      <c r="A5486" t="s">
        <v>6149</v>
      </c>
      <c r="B5486" s="1">
        <v>44139</v>
      </c>
      <c r="C5486">
        <v>1</v>
      </c>
    </row>
    <row r="5487" spans="1:3" x14ac:dyDescent="0.2">
      <c r="A5487" t="s">
        <v>6149</v>
      </c>
      <c r="B5487" s="1">
        <v>44140</v>
      </c>
      <c r="C5487">
        <v>1</v>
      </c>
    </row>
    <row r="5488" spans="1:3" x14ac:dyDescent="0.2">
      <c r="A5488" t="s">
        <v>6149</v>
      </c>
      <c r="B5488" s="1">
        <v>44141</v>
      </c>
      <c r="C5488">
        <v>1</v>
      </c>
    </row>
    <row r="5489" spans="1:3" x14ac:dyDescent="0.2">
      <c r="A5489" t="s">
        <v>6149</v>
      </c>
      <c r="B5489" s="1">
        <v>44142</v>
      </c>
      <c r="C5489">
        <v>1</v>
      </c>
    </row>
    <row r="5490" spans="1:3" x14ac:dyDescent="0.2">
      <c r="A5490" t="s">
        <v>6149</v>
      </c>
      <c r="B5490" s="1">
        <v>44143</v>
      </c>
      <c r="C5490">
        <v>1</v>
      </c>
    </row>
    <row r="5491" spans="1:3" x14ac:dyDescent="0.2">
      <c r="A5491" t="s">
        <v>6149</v>
      </c>
      <c r="B5491" s="1">
        <v>44144</v>
      </c>
      <c r="C5491">
        <v>1</v>
      </c>
    </row>
    <row r="5492" spans="1:3" x14ac:dyDescent="0.2">
      <c r="A5492" t="s">
        <v>6149</v>
      </c>
      <c r="B5492" s="1">
        <v>44145</v>
      </c>
      <c r="C5492">
        <v>1</v>
      </c>
    </row>
    <row r="5493" spans="1:3" x14ac:dyDescent="0.2">
      <c r="A5493" t="s">
        <v>6149</v>
      </c>
      <c r="B5493" s="1">
        <v>44146</v>
      </c>
      <c r="C5493">
        <v>1</v>
      </c>
    </row>
    <row r="5494" spans="1:3" x14ac:dyDescent="0.2">
      <c r="A5494" t="s">
        <v>6149</v>
      </c>
      <c r="B5494" s="1">
        <v>44147</v>
      </c>
      <c r="C5494">
        <v>1</v>
      </c>
    </row>
    <row r="5495" spans="1:3" x14ac:dyDescent="0.2">
      <c r="A5495" t="s">
        <v>6149</v>
      </c>
      <c r="B5495" s="1">
        <v>44148</v>
      </c>
      <c r="C5495">
        <v>1</v>
      </c>
    </row>
    <row r="5496" spans="1:3" x14ac:dyDescent="0.2">
      <c r="A5496" t="s">
        <v>6149</v>
      </c>
      <c r="B5496" s="1">
        <v>44149</v>
      </c>
      <c r="C5496">
        <v>1</v>
      </c>
    </row>
    <row r="5497" spans="1:3" x14ac:dyDescent="0.2">
      <c r="A5497" t="s">
        <v>6149</v>
      </c>
      <c r="B5497" s="1">
        <v>44150</v>
      </c>
      <c r="C5497">
        <v>1</v>
      </c>
    </row>
    <row r="5498" spans="1:3" x14ac:dyDescent="0.2">
      <c r="A5498" t="s">
        <v>6149</v>
      </c>
      <c r="B5498" s="1">
        <v>44151</v>
      </c>
      <c r="C5498">
        <v>1</v>
      </c>
    </row>
    <row r="5499" spans="1:3" x14ac:dyDescent="0.2">
      <c r="A5499" t="s">
        <v>6149</v>
      </c>
      <c r="B5499" s="1">
        <v>44152</v>
      </c>
      <c r="C5499">
        <v>1</v>
      </c>
    </row>
    <row r="5500" spans="1:3" x14ac:dyDescent="0.2">
      <c r="A5500" t="s">
        <v>6149</v>
      </c>
      <c r="B5500" s="1">
        <v>44153</v>
      </c>
      <c r="C5500">
        <v>1</v>
      </c>
    </row>
    <row r="5501" spans="1:3" x14ac:dyDescent="0.2">
      <c r="A5501" t="s">
        <v>6149</v>
      </c>
      <c r="B5501" s="1">
        <v>44154</v>
      </c>
      <c r="C5501">
        <v>1</v>
      </c>
    </row>
    <row r="5502" spans="1:3" x14ac:dyDescent="0.2">
      <c r="A5502" t="s">
        <v>6149</v>
      </c>
      <c r="B5502" s="1">
        <v>44155</v>
      </c>
      <c r="C5502">
        <v>1</v>
      </c>
    </row>
    <row r="5503" spans="1:3" x14ac:dyDescent="0.2">
      <c r="A5503" t="s">
        <v>6149</v>
      </c>
      <c r="B5503" s="1">
        <v>44156</v>
      </c>
      <c r="C5503">
        <v>1</v>
      </c>
    </row>
    <row r="5504" spans="1:3" x14ac:dyDescent="0.2">
      <c r="A5504" t="s">
        <v>6149</v>
      </c>
      <c r="B5504" s="1">
        <v>44157</v>
      </c>
      <c r="C5504">
        <v>1</v>
      </c>
    </row>
    <row r="5505" spans="1:3" x14ac:dyDescent="0.2">
      <c r="A5505" t="s">
        <v>6149</v>
      </c>
      <c r="B5505" s="1">
        <v>44158</v>
      </c>
      <c r="C5505">
        <v>1</v>
      </c>
    </row>
    <row r="5506" spans="1:3" x14ac:dyDescent="0.2">
      <c r="A5506" t="s">
        <v>6149</v>
      </c>
      <c r="B5506" s="1">
        <v>44159</v>
      </c>
      <c r="C5506">
        <v>1</v>
      </c>
    </row>
    <row r="5507" spans="1:3" x14ac:dyDescent="0.2">
      <c r="A5507" t="s">
        <v>6149</v>
      </c>
      <c r="B5507" s="1">
        <v>44160</v>
      </c>
      <c r="C5507">
        <v>1</v>
      </c>
    </row>
    <row r="5508" spans="1:3" x14ac:dyDescent="0.2">
      <c r="A5508" t="s">
        <v>6149</v>
      </c>
      <c r="B5508" s="1">
        <v>44161</v>
      </c>
      <c r="C5508">
        <v>1</v>
      </c>
    </row>
    <row r="5509" spans="1:3" x14ac:dyDescent="0.2">
      <c r="A5509" t="s">
        <v>6149</v>
      </c>
      <c r="B5509" s="1">
        <v>44162</v>
      </c>
      <c r="C5509">
        <v>1</v>
      </c>
    </row>
    <row r="5510" spans="1:3" x14ac:dyDescent="0.2">
      <c r="A5510" t="s">
        <v>6149</v>
      </c>
      <c r="B5510" s="1">
        <v>44163</v>
      </c>
      <c r="C5510">
        <v>1</v>
      </c>
    </row>
    <row r="5511" spans="1:3" x14ac:dyDescent="0.2">
      <c r="A5511" t="s">
        <v>6149</v>
      </c>
      <c r="B5511" s="1">
        <v>44164</v>
      </c>
      <c r="C5511">
        <v>1</v>
      </c>
    </row>
    <row r="5512" spans="1:3" x14ac:dyDescent="0.2">
      <c r="A5512" t="s">
        <v>6149</v>
      </c>
      <c r="B5512" s="1">
        <v>44165</v>
      </c>
      <c r="C5512">
        <v>1</v>
      </c>
    </row>
    <row r="5513" spans="1:3" x14ac:dyDescent="0.2">
      <c r="A5513" t="s">
        <v>6149</v>
      </c>
      <c r="B5513" s="1">
        <v>44166</v>
      </c>
      <c r="C5513">
        <v>1</v>
      </c>
    </row>
    <row r="5514" spans="1:3" x14ac:dyDescent="0.2">
      <c r="A5514" t="s">
        <v>6149</v>
      </c>
      <c r="B5514" s="1">
        <v>44167</v>
      </c>
      <c r="C5514">
        <v>1</v>
      </c>
    </row>
    <row r="5515" spans="1:3" x14ac:dyDescent="0.2">
      <c r="A5515" t="s">
        <v>6149</v>
      </c>
      <c r="B5515" s="1">
        <v>44168</v>
      </c>
      <c r="C5515">
        <v>1</v>
      </c>
    </row>
    <row r="5516" spans="1:3" x14ac:dyDescent="0.2">
      <c r="A5516" t="s">
        <v>6149</v>
      </c>
      <c r="B5516" s="1">
        <v>44169</v>
      </c>
      <c r="C5516">
        <v>1</v>
      </c>
    </row>
    <row r="5517" spans="1:3" x14ac:dyDescent="0.2">
      <c r="A5517" t="s">
        <v>6149</v>
      </c>
      <c r="B5517" s="1">
        <v>44170</v>
      </c>
      <c r="C5517">
        <v>1</v>
      </c>
    </row>
    <row r="5518" spans="1:3" x14ac:dyDescent="0.2">
      <c r="A5518" t="s">
        <v>6149</v>
      </c>
      <c r="B5518" s="1">
        <v>44171</v>
      </c>
      <c r="C5518">
        <v>1</v>
      </c>
    </row>
    <row r="5519" spans="1:3" x14ac:dyDescent="0.2">
      <c r="A5519" t="s">
        <v>6149</v>
      </c>
      <c r="B5519" s="1">
        <v>44172</v>
      </c>
      <c r="C5519">
        <v>1</v>
      </c>
    </row>
    <row r="5520" spans="1:3" x14ac:dyDescent="0.2">
      <c r="A5520" t="s">
        <v>6149</v>
      </c>
      <c r="B5520" s="1">
        <v>44173</v>
      </c>
      <c r="C5520">
        <v>1</v>
      </c>
    </row>
    <row r="5521" spans="1:3" x14ac:dyDescent="0.2">
      <c r="A5521" t="s">
        <v>6149</v>
      </c>
      <c r="B5521" s="1">
        <v>44174</v>
      </c>
      <c r="C5521">
        <v>1</v>
      </c>
    </row>
    <row r="5522" spans="1:3" x14ac:dyDescent="0.2">
      <c r="A5522" t="s">
        <v>6149</v>
      </c>
      <c r="B5522" s="1">
        <v>44175</v>
      </c>
      <c r="C5522">
        <v>1</v>
      </c>
    </row>
    <row r="5523" spans="1:3" x14ac:dyDescent="0.2">
      <c r="A5523" t="s">
        <v>6149</v>
      </c>
      <c r="B5523" s="1">
        <v>44176</v>
      </c>
      <c r="C5523">
        <v>1</v>
      </c>
    </row>
    <row r="5524" spans="1:3" x14ac:dyDescent="0.2">
      <c r="A5524" t="s">
        <v>6149</v>
      </c>
      <c r="B5524" s="1">
        <v>44177</v>
      </c>
      <c r="C5524">
        <v>1</v>
      </c>
    </row>
    <row r="5525" spans="1:3" x14ac:dyDescent="0.2">
      <c r="A5525" t="s">
        <v>6149</v>
      </c>
      <c r="B5525" s="1">
        <v>44178</v>
      </c>
      <c r="C5525">
        <v>1</v>
      </c>
    </row>
    <row r="5526" spans="1:3" x14ac:dyDescent="0.2">
      <c r="A5526" t="s">
        <v>6149</v>
      </c>
      <c r="B5526" s="1">
        <v>44179</v>
      </c>
      <c r="C5526">
        <v>1</v>
      </c>
    </row>
    <row r="5527" spans="1:3" x14ac:dyDescent="0.2">
      <c r="A5527" t="s">
        <v>6149</v>
      </c>
      <c r="B5527" s="1">
        <v>44180</v>
      </c>
      <c r="C5527">
        <v>1</v>
      </c>
    </row>
    <row r="5528" spans="1:3" x14ac:dyDescent="0.2">
      <c r="A5528" t="s">
        <v>6149</v>
      </c>
      <c r="B5528" s="1">
        <v>44181</v>
      </c>
      <c r="C5528">
        <v>1</v>
      </c>
    </row>
    <row r="5529" spans="1:3" x14ac:dyDescent="0.2">
      <c r="A5529" t="s">
        <v>6149</v>
      </c>
      <c r="B5529" s="1">
        <v>44182</v>
      </c>
      <c r="C5529">
        <v>1</v>
      </c>
    </row>
    <row r="5530" spans="1:3" x14ac:dyDescent="0.2">
      <c r="A5530" t="s">
        <v>6149</v>
      </c>
      <c r="B5530" s="1">
        <v>44183</v>
      </c>
      <c r="C5530">
        <v>1</v>
      </c>
    </row>
    <row r="5531" spans="1:3" x14ac:dyDescent="0.2">
      <c r="A5531" t="s">
        <v>6149</v>
      </c>
      <c r="B5531" s="1">
        <v>44184</v>
      </c>
      <c r="C5531">
        <v>1</v>
      </c>
    </row>
    <row r="5532" spans="1:3" x14ac:dyDescent="0.2">
      <c r="A5532" t="s">
        <v>6149</v>
      </c>
      <c r="B5532" s="1">
        <v>44185</v>
      </c>
      <c r="C5532">
        <v>1</v>
      </c>
    </row>
    <row r="5533" spans="1:3" x14ac:dyDescent="0.2">
      <c r="A5533" t="s">
        <v>6149</v>
      </c>
      <c r="B5533" s="1">
        <v>44186</v>
      </c>
      <c r="C5533">
        <v>1</v>
      </c>
    </row>
    <row r="5534" spans="1:3" x14ac:dyDescent="0.2">
      <c r="A5534" t="s">
        <v>6149</v>
      </c>
      <c r="B5534" s="1">
        <v>44187</v>
      </c>
      <c r="C5534">
        <v>1</v>
      </c>
    </row>
    <row r="5535" spans="1:3" x14ac:dyDescent="0.2">
      <c r="A5535" t="s">
        <v>6149</v>
      </c>
      <c r="B5535" s="1">
        <v>44188</v>
      </c>
      <c r="C5535">
        <v>1</v>
      </c>
    </row>
    <row r="5536" spans="1:3" x14ac:dyDescent="0.2">
      <c r="A5536" t="s">
        <v>6149</v>
      </c>
      <c r="B5536" s="1">
        <v>44189</v>
      </c>
      <c r="C5536">
        <v>1</v>
      </c>
    </row>
    <row r="5537" spans="1:3" x14ac:dyDescent="0.2">
      <c r="A5537" t="s">
        <v>6149</v>
      </c>
      <c r="B5537" s="1">
        <v>44190</v>
      </c>
      <c r="C5537">
        <v>1</v>
      </c>
    </row>
    <row r="5538" spans="1:3" x14ac:dyDescent="0.2">
      <c r="A5538" t="s">
        <v>6149</v>
      </c>
      <c r="B5538" s="1">
        <v>44191</v>
      </c>
      <c r="C5538">
        <v>1</v>
      </c>
    </row>
    <row r="5539" spans="1:3" x14ac:dyDescent="0.2">
      <c r="A5539" t="s">
        <v>6149</v>
      </c>
      <c r="B5539" s="1">
        <v>44192</v>
      </c>
      <c r="C5539">
        <v>1</v>
      </c>
    </row>
    <row r="5540" spans="1:3" x14ac:dyDescent="0.2">
      <c r="A5540" t="s">
        <v>6149</v>
      </c>
      <c r="B5540" s="1">
        <v>44193</v>
      </c>
      <c r="C5540">
        <v>1</v>
      </c>
    </row>
    <row r="5541" spans="1:3" x14ac:dyDescent="0.2">
      <c r="A5541" t="s">
        <v>6149</v>
      </c>
      <c r="B5541" s="1">
        <v>44194</v>
      </c>
      <c r="C5541">
        <v>1</v>
      </c>
    </row>
    <row r="5542" spans="1:3" x14ac:dyDescent="0.2">
      <c r="A5542" t="s">
        <v>6149</v>
      </c>
      <c r="B5542" s="1">
        <v>44195</v>
      </c>
      <c r="C5542">
        <v>1</v>
      </c>
    </row>
    <row r="5543" spans="1:3" x14ac:dyDescent="0.2">
      <c r="A5543" t="s">
        <v>6149</v>
      </c>
      <c r="B5543" s="1">
        <v>44196</v>
      </c>
      <c r="C5543">
        <v>1</v>
      </c>
    </row>
    <row r="5544" spans="1:3" x14ac:dyDescent="0.2">
      <c r="A5544" t="s">
        <v>6149</v>
      </c>
      <c r="B5544" s="1">
        <v>44197</v>
      </c>
      <c r="C5544">
        <v>1</v>
      </c>
    </row>
    <row r="5545" spans="1:3" x14ac:dyDescent="0.2">
      <c r="A5545" t="s">
        <v>6149</v>
      </c>
      <c r="B5545" s="1">
        <v>44198</v>
      </c>
      <c r="C5545">
        <v>1</v>
      </c>
    </row>
    <row r="5546" spans="1:3" x14ac:dyDescent="0.2">
      <c r="A5546" t="s">
        <v>6149</v>
      </c>
      <c r="B5546" s="1">
        <v>44199</v>
      </c>
      <c r="C5546">
        <v>1</v>
      </c>
    </row>
    <row r="5547" spans="1:3" x14ac:dyDescent="0.2">
      <c r="A5547" t="s">
        <v>6149</v>
      </c>
      <c r="B5547" s="1">
        <v>44200</v>
      </c>
      <c r="C5547">
        <v>1</v>
      </c>
    </row>
    <row r="5548" spans="1:3" x14ac:dyDescent="0.2">
      <c r="A5548" t="s">
        <v>6149</v>
      </c>
      <c r="B5548" s="1">
        <v>44201</v>
      </c>
      <c r="C5548">
        <v>1</v>
      </c>
    </row>
    <row r="5549" spans="1:3" x14ac:dyDescent="0.2">
      <c r="A5549" t="s">
        <v>6149</v>
      </c>
      <c r="B5549" s="1">
        <v>44202</v>
      </c>
      <c r="C5549">
        <v>1</v>
      </c>
    </row>
    <row r="5550" spans="1:3" x14ac:dyDescent="0.2">
      <c r="A5550" t="s">
        <v>6149</v>
      </c>
      <c r="B5550" s="1">
        <v>44203</v>
      </c>
      <c r="C5550">
        <v>1</v>
      </c>
    </row>
    <row r="5551" spans="1:3" x14ac:dyDescent="0.2">
      <c r="A5551" t="s">
        <v>6149</v>
      </c>
      <c r="B5551" s="1">
        <v>44204</v>
      </c>
      <c r="C5551">
        <v>1</v>
      </c>
    </row>
    <row r="5552" spans="1:3" x14ac:dyDescent="0.2">
      <c r="A5552" t="s">
        <v>6149</v>
      </c>
      <c r="B5552" s="1">
        <v>44205</v>
      </c>
      <c r="C5552">
        <v>1</v>
      </c>
    </row>
    <row r="5553" spans="1:3" x14ac:dyDescent="0.2">
      <c r="A5553" t="s">
        <v>6149</v>
      </c>
      <c r="B5553" s="1">
        <v>44206</v>
      </c>
      <c r="C5553">
        <v>1</v>
      </c>
    </row>
    <row r="5554" spans="1:3" x14ac:dyDescent="0.2">
      <c r="A5554" t="s">
        <v>6149</v>
      </c>
      <c r="B5554" s="1">
        <v>44207</v>
      </c>
      <c r="C5554">
        <v>1</v>
      </c>
    </row>
    <row r="5555" spans="1:3" x14ac:dyDescent="0.2">
      <c r="A5555" t="s">
        <v>6149</v>
      </c>
      <c r="B5555" s="1">
        <v>44208</v>
      </c>
      <c r="C5555">
        <v>1</v>
      </c>
    </row>
    <row r="5556" spans="1:3" x14ac:dyDescent="0.2">
      <c r="A5556" t="s">
        <v>6149</v>
      </c>
      <c r="B5556" s="1">
        <v>44209</v>
      </c>
      <c r="C5556">
        <v>1</v>
      </c>
    </row>
    <row r="5557" spans="1:3" x14ac:dyDescent="0.2">
      <c r="A5557" t="s">
        <v>6149</v>
      </c>
      <c r="B5557" s="1">
        <v>44210</v>
      </c>
      <c r="C5557">
        <v>1</v>
      </c>
    </row>
    <row r="5558" spans="1:3" x14ac:dyDescent="0.2">
      <c r="A5558" t="s">
        <v>6149</v>
      </c>
      <c r="B5558" s="1">
        <v>44211</v>
      </c>
      <c r="C5558">
        <v>1</v>
      </c>
    </row>
    <row r="5559" spans="1:3" x14ac:dyDescent="0.2">
      <c r="A5559" t="s">
        <v>6149</v>
      </c>
      <c r="B5559" s="1">
        <v>44212</v>
      </c>
      <c r="C5559">
        <v>1</v>
      </c>
    </row>
    <row r="5560" spans="1:3" x14ac:dyDescent="0.2">
      <c r="A5560" t="s">
        <v>6149</v>
      </c>
      <c r="B5560" s="1">
        <v>44213</v>
      </c>
      <c r="C5560">
        <v>1</v>
      </c>
    </row>
    <row r="5561" spans="1:3" x14ac:dyDescent="0.2">
      <c r="A5561" t="s">
        <v>6149</v>
      </c>
      <c r="B5561" s="1">
        <v>44214</v>
      </c>
      <c r="C5561">
        <v>1</v>
      </c>
    </row>
    <row r="5562" spans="1:3" x14ac:dyDescent="0.2">
      <c r="A5562" t="s">
        <v>6149</v>
      </c>
      <c r="B5562" s="1">
        <v>44215</v>
      </c>
      <c r="C5562">
        <v>1</v>
      </c>
    </row>
    <row r="5563" spans="1:3" x14ac:dyDescent="0.2">
      <c r="A5563" t="s">
        <v>6149</v>
      </c>
      <c r="B5563" s="1">
        <v>44216</v>
      </c>
      <c r="C5563">
        <v>1</v>
      </c>
    </row>
    <row r="5564" spans="1:3" x14ac:dyDescent="0.2">
      <c r="A5564" t="s">
        <v>6149</v>
      </c>
      <c r="B5564" s="1">
        <v>44217</v>
      </c>
      <c r="C5564">
        <v>1</v>
      </c>
    </row>
    <row r="5565" spans="1:3" x14ac:dyDescent="0.2">
      <c r="A5565" t="s">
        <v>6149</v>
      </c>
      <c r="B5565" s="1">
        <v>44218</v>
      </c>
      <c r="C5565">
        <v>1</v>
      </c>
    </row>
    <row r="5566" spans="1:3" x14ac:dyDescent="0.2">
      <c r="A5566" t="s">
        <v>6149</v>
      </c>
      <c r="B5566" s="1">
        <v>44219</v>
      </c>
      <c r="C5566">
        <v>1</v>
      </c>
    </row>
    <row r="5567" spans="1:3" x14ac:dyDescent="0.2">
      <c r="A5567" t="s">
        <v>6149</v>
      </c>
      <c r="B5567" s="1">
        <v>44220</v>
      </c>
      <c r="C5567">
        <v>1</v>
      </c>
    </row>
    <row r="5568" spans="1:3" x14ac:dyDescent="0.2">
      <c r="A5568" t="s">
        <v>6149</v>
      </c>
      <c r="B5568" s="1">
        <v>44221</v>
      </c>
      <c r="C5568">
        <v>1</v>
      </c>
    </row>
    <row r="5569" spans="1:3" x14ac:dyDescent="0.2">
      <c r="A5569" t="s">
        <v>6149</v>
      </c>
      <c r="B5569" s="1">
        <v>44222</v>
      </c>
      <c r="C5569">
        <v>1</v>
      </c>
    </row>
    <row r="5570" spans="1:3" x14ac:dyDescent="0.2">
      <c r="A5570" t="s">
        <v>6149</v>
      </c>
      <c r="B5570" s="1">
        <v>44223</v>
      </c>
      <c r="C5570">
        <v>1</v>
      </c>
    </row>
    <row r="5571" spans="1:3" x14ac:dyDescent="0.2">
      <c r="A5571" t="s">
        <v>6149</v>
      </c>
      <c r="B5571" s="1">
        <v>44224</v>
      </c>
      <c r="C5571">
        <v>1</v>
      </c>
    </row>
    <row r="5572" spans="1:3" x14ac:dyDescent="0.2">
      <c r="A5572" t="s">
        <v>6149</v>
      </c>
      <c r="B5572" s="1">
        <v>44225</v>
      </c>
      <c r="C5572">
        <v>1</v>
      </c>
    </row>
    <row r="5573" spans="1:3" x14ac:dyDescent="0.2">
      <c r="A5573" t="s">
        <v>6149</v>
      </c>
      <c r="B5573" s="1">
        <v>44226</v>
      </c>
      <c r="C5573">
        <v>1</v>
      </c>
    </row>
    <row r="5574" spans="1:3" x14ac:dyDescent="0.2">
      <c r="A5574" t="s">
        <v>6149</v>
      </c>
      <c r="B5574" s="1">
        <v>44227</v>
      </c>
      <c r="C5574">
        <v>1</v>
      </c>
    </row>
    <row r="5575" spans="1:3" x14ac:dyDescent="0.2">
      <c r="A5575" t="s">
        <v>6149</v>
      </c>
      <c r="B5575" s="1">
        <v>44228</v>
      </c>
      <c r="C5575">
        <v>1</v>
      </c>
    </row>
    <row r="5576" spans="1:3" x14ac:dyDescent="0.2">
      <c r="A5576" t="s">
        <v>6149</v>
      </c>
      <c r="B5576" s="1">
        <v>44229</v>
      </c>
      <c r="C5576">
        <v>1</v>
      </c>
    </row>
    <row r="5577" spans="1:3" x14ac:dyDescent="0.2">
      <c r="A5577" t="s">
        <v>6149</v>
      </c>
      <c r="B5577" s="1">
        <v>44230</v>
      </c>
      <c r="C5577">
        <v>1</v>
      </c>
    </row>
    <row r="5578" spans="1:3" x14ac:dyDescent="0.2">
      <c r="A5578" t="s">
        <v>6149</v>
      </c>
      <c r="B5578" s="1">
        <v>44231</v>
      </c>
      <c r="C5578">
        <v>1</v>
      </c>
    </row>
    <row r="5579" spans="1:3" x14ac:dyDescent="0.2">
      <c r="A5579" t="s">
        <v>6149</v>
      </c>
      <c r="B5579" s="1">
        <v>44232</v>
      </c>
      <c r="C5579">
        <v>1</v>
      </c>
    </row>
    <row r="5580" spans="1:3" x14ac:dyDescent="0.2">
      <c r="A5580" t="s">
        <v>6149</v>
      </c>
      <c r="B5580" s="1">
        <v>44233</v>
      </c>
      <c r="C5580">
        <v>1</v>
      </c>
    </row>
    <row r="5581" spans="1:3" x14ac:dyDescent="0.2">
      <c r="A5581" t="s">
        <v>6149</v>
      </c>
      <c r="B5581" s="1">
        <v>44234</v>
      </c>
      <c r="C5581">
        <v>1</v>
      </c>
    </row>
    <row r="5582" spans="1:3" x14ac:dyDescent="0.2">
      <c r="A5582" t="s">
        <v>6149</v>
      </c>
      <c r="B5582" s="1">
        <v>44235</v>
      </c>
      <c r="C5582">
        <v>1</v>
      </c>
    </row>
    <row r="5583" spans="1:3" x14ac:dyDescent="0.2">
      <c r="A5583" t="s">
        <v>6149</v>
      </c>
      <c r="B5583" s="1">
        <v>44236</v>
      </c>
      <c r="C5583">
        <v>1</v>
      </c>
    </row>
    <row r="5584" spans="1:3" x14ac:dyDescent="0.2">
      <c r="A5584" t="s">
        <v>6149</v>
      </c>
      <c r="B5584" s="1">
        <v>44237</v>
      </c>
      <c r="C5584">
        <v>1</v>
      </c>
    </row>
    <row r="5585" spans="1:3" x14ac:dyDescent="0.2">
      <c r="A5585" t="s">
        <v>6149</v>
      </c>
      <c r="B5585" s="1">
        <v>44238</v>
      </c>
      <c r="C5585">
        <v>1</v>
      </c>
    </row>
    <row r="5586" spans="1:3" x14ac:dyDescent="0.2">
      <c r="A5586" t="s">
        <v>6149</v>
      </c>
      <c r="B5586" s="1">
        <v>44239</v>
      </c>
      <c r="C5586">
        <v>1</v>
      </c>
    </row>
    <row r="5587" spans="1:3" x14ac:dyDescent="0.2">
      <c r="A5587" t="s">
        <v>6149</v>
      </c>
      <c r="B5587" s="1">
        <v>44240</v>
      </c>
      <c r="C5587">
        <v>1</v>
      </c>
    </row>
    <row r="5588" spans="1:3" x14ac:dyDescent="0.2">
      <c r="A5588" t="s">
        <v>6149</v>
      </c>
      <c r="B5588" s="1">
        <v>44241</v>
      </c>
      <c r="C5588">
        <v>1</v>
      </c>
    </row>
    <row r="5589" spans="1:3" x14ac:dyDescent="0.2">
      <c r="A5589" t="s">
        <v>6149</v>
      </c>
      <c r="B5589" s="1">
        <v>44242</v>
      </c>
      <c r="C5589">
        <v>1</v>
      </c>
    </row>
    <row r="5590" spans="1:3" x14ac:dyDescent="0.2">
      <c r="A5590" t="s">
        <v>6149</v>
      </c>
      <c r="B5590" s="1">
        <v>44243</v>
      </c>
      <c r="C5590">
        <v>1</v>
      </c>
    </row>
    <row r="5591" spans="1:3" x14ac:dyDescent="0.2">
      <c r="A5591" t="s">
        <v>6149</v>
      </c>
      <c r="B5591" s="1">
        <v>44244</v>
      </c>
      <c r="C5591">
        <v>1</v>
      </c>
    </row>
    <row r="5592" spans="1:3" x14ac:dyDescent="0.2">
      <c r="A5592" t="s">
        <v>6149</v>
      </c>
      <c r="B5592" s="1">
        <v>44245</v>
      </c>
      <c r="C5592">
        <v>1</v>
      </c>
    </row>
    <row r="5593" spans="1:3" x14ac:dyDescent="0.2">
      <c r="A5593" t="s">
        <v>6149</v>
      </c>
      <c r="B5593" s="1">
        <v>44246</v>
      </c>
      <c r="C5593">
        <v>1</v>
      </c>
    </row>
    <row r="5594" spans="1:3" x14ac:dyDescent="0.2">
      <c r="A5594" t="s">
        <v>6149</v>
      </c>
      <c r="B5594" s="1">
        <v>44247</v>
      </c>
      <c r="C5594">
        <v>1</v>
      </c>
    </row>
    <row r="5595" spans="1:3" x14ac:dyDescent="0.2">
      <c r="A5595" t="s">
        <v>6149</v>
      </c>
      <c r="B5595" s="1">
        <v>44248</v>
      </c>
      <c r="C5595">
        <v>1</v>
      </c>
    </row>
    <row r="5596" spans="1:3" x14ac:dyDescent="0.2">
      <c r="A5596" t="s">
        <v>6149</v>
      </c>
      <c r="B5596" s="1">
        <v>44249</v>
      </c>
      <c r="C5596">
        <v>1</v>
      </c>
    </row>
    <row r="5597" spans="1:3" x14ac:dyDescent="0.2">
      <c r="A5597" t="s">
        <v>6149</v>
      </c>
      <c r="B5597" s="1">
        <v>44250</v>
      </c>
      <c r="C5597">
        <v>1</v>
      </c>
    </row>
    <row r="5598" spans="1:3" x14ac:dyDescent="0.2">
      <c r="A5598" t="s">
        <v>6149</v>
      </c>
      <c r="B5598" s="1">
        <v>44251</v>
      </c>
      <c r="C5598">
        <v>1</v>
      </c>
    </row>
    <row r="5599" spans="1:3" x14ac:dyDescent="0.2">
      <c r="A5599" t="s">
        <v>6149</v>
      </c>
      <c r="B5599" s="1">
        <v>44252</v>
      </c>
      <c r="C5599">
        <v>1</v>
      </c>
    </row>
    <row r="5600" spans="1:3" x14ac:dyDescent="0.2">
      <c r="A5600" t="s">
        <v>6149</v>
      </c>
      <c r="B5600" s="1">
        <v>44253</v>
      </c>
      <c r="C5600">
        <v>1</v>
      </c>
    </row>
    <row r="5601" spans="1:3" x14ac:dyDescent="0.2">
      <c r="A5601" t="s">
        <v>6149</v>
      </c>
      <c r="B5601" s="1">
        <v>44254</v>
      </c>
      <c r="C5601">
        <v>1</v>
      </c>
    </row>
    <row r="5602" spans="1:3" x14ac:dyDescent="0.2">
      <c r="A5602" t="s">
        <v>6149</v>
      </c>
      <c r="B5602" s="1">
        <v>44255</v>
      </c>
      <c r="C5602">
        <v>1</v>
      </c>
    </row>
    <row r="5603" spans="1:3" x14ac:dyDescent="0.2">
      <c r="A5603" t="s">
        <v>6149</v>
      </c>
      <c r="B5603" s="1">
        <v>44256</v>
      </c>
      <c r="C5603">
        <v>1</v>
      </c>
    </row>
    <row r="5604" spans="1:3" x14ac:dyDescent="0.2">
      <c r="A5604" t="s">
        <v>6149</v>
      </c>
      <c r="B5604" s="1">
        <v>44257</v>
      </c>
      <c r="C5604">
        <v>1</v>
      </c>
    </row>
    <row r="5605" spans="1:3" x14ac:dyDescent="0.2">
      <c r="A5605" t="s">
        <v>6149</v>
      </c>
      <c r="B5605" s="1">
        <v>44258</v>
      </c>
      <c r="C5605">
        <v>1</v>
      </c>
    </row>
    <row r="5606" spans="1:3" x14ac:dyDescent="0.2">
      <c r="A5606" t="s">
        <v>6149</v>
      </c>
      <c r="B5606" s="1">
        <v>44259</v>
      </c>
      <c r="C5606">
        <v>1</v>
      </c>
    </row>
    <row r="5607" spans="1:3" x14ac:dyDescent="0.2">
      <c r="A5607" t="s">
        <v>6149</v>
      </c>
      <c r="B5607" s="1">
        <v>44260</v>
      </c>
      <c r="C5607">
        <v>1</v>
      </c>
    </row>
    <row r="5608" spans="1:3" x14ac:dyDescent="0.2">
      <c r="A5608" t="s">
        <v>6149</v>
      </c>
      <c r="B5608" s="1">
        <v>44261</v>
      </c>
      <c r="C5608">
        <v>1</v>
      </c>
    </row>
    <row r="5609" spans="1:3" x14ac:dyDescent="0.2">
      <c r="A5609" t="s">
        <v>6149</v>
      </c>
      <c r="B5609" s="1">
        <v>44262</v>
      </c>
      <c r="C5609">
        <v>1</v>
      </c>
    </row>
    <row r="5610" spans="1:3" x14ac:dyDescent="0.2">
      <c r="A5610" t="s">
        <v>6149</v>
      </c>
      <c r="B5610" s="1">
        <v>44263</v>
      </c>
      <c r="C5610">
        <v>1</v>
      </c>
    </row>
    <row r="5611" spans="1:3" x14ac:dyDescent="0.2">
      <c r="A5611" t="s">
        <v>6149</v>
      </c>
      <c r="B5611" s="1">
        <v>44264</v>
      </c>
      <c r="C5611">
        <v>1</v>
      </c>
    </row>
    <row r="5612" spans="1:3" x14ac:dyDescent="0.2">
      <c r="A5612" t="s">
        <v>6149</v>
      </c>
      <c r="B5612" s="1">
        <v>44265</v>
      </c>
      <c r="C5612">
        <v>1</v>
      </c>
    </row>
    <row r="5613" spans="1:3" x14ac:dyDescent="0.2">
      <c r="A5613" t="s">
        <v>6149</v>
      </c>
      <c r="B5613" s="1">
        <v>44266</v>
      </c>
      <c r="C5613">
        <v>1</v>
      </c>
    </row>
    <row r="5614" spans="1:3" x14ac:dyDescent="0.2">
      <c r="A5614" t="s">
        <v>6149</v>
      </c>
      <c r="B5614" s="1">
        <v>44267</v>
      </c>
      <c r="C5614">
        <v>1</v>
      </c>
    </row>
    <row r="5615" spans="1:3" x14ac:dyDescent="0.2">
      <c r="A5615" t="s">
        <v>6149</v>
      </c>
      <c r="B5615" s="1">
        <v>44268</v>
      </c>
      <c r="C5615">
        <v>1</v>
      </c>
    </row>
    <row r="5616" spans="1:3" x14ac:dyDescent="0.2">
      <c r="A5616" t="s">
        <v>6149</v>
      </c>
      <c r="B5616" s="1">
        <v>44269</v>
      </c>
      <c r="C5616">
        <v>1</v>
      </c>
    </row>
    <row r="5617" spans="1:3" x14ac:dyDescent="0.2">
      <c r="A5617" t="s">
        <v>6149</v>
      </c>
      <c r="B5617" s="1">
        <v>44270</v>
      </c>
      <c r="C5617">
        <v>1</v>
      </c>
    </row>
    <row r="5618" spans="1:3" x14ac:dyDescent="0.2">
      <c r="A5618" t="s">
        <v>6149</v>
      </c>
      <c r="B5618" s="1">
        <v>44271</v>
      </c>
      <c r="C5618">
        <v>1</v>
      </c>
    </row>
    <row r="5619" spans="1:3" x14ac:dyDescent="0.2">
      <c r="A5619" t="s">
        <v>6149</v>
      </c>
      <c r="B5619" s="1">
        <v>44272</v>
      </c>
      <c r="C5619">
        <v>1</v>
      </c>
    </row>
    <row r="5620" spans="1:3" x14ac:dyDescent="0.2">
      <c r="A5620" t="s">
        <v>6149</v>
      </c>
      <c r="B5620" s="1">
        <v>44273</v>
      </c>
      <c r="C5620">
        <v>1</v>
      </c>
    </row>
    <row r="5621" spans="1:3" x14ac:dyDescent="0.2">
      <c r="A5621" t="s">
        <v>6149</v>
      </c>
      <c r="B5621" s="1">
        <v>44274</v>
      </c>
      <c r="C5621">
        <v>1</v>
      </c>
    </row>
    <row r="5622" spans="1:3" x14ac:dyDescent="0.2">
      <c r="A5622" t="s">
        <v>6149</v>
      </c>
      <c r="B5622" s="1">
        <v>44275</v>
      </c>
      <c r="C5622">
        <v>1</v>
      </c>
    </row>
    <row r="5623" spans="1:3" x14ac:dyDescent="0.2">
      <c r="A5623" t="s">
        <v>6149</v>
      </c>
      <c r="B5623" s="1">
        <v>44276</v>
      </c>
      <c r="C5623">
        <v>1</v>
      </c>
    </row>
    <row r="5624" spans="1:3" x14ac:dyDescent="0.2">
      <c r="A5624" t="s">
        <v>6149</v>
      </c>
      <c r="B5624" s="1">
        <v>44277</v>
      </c>
      <c r="C5624">
        <v>1</v>
      </c>
    </row>
    <row r="5625" spans="1:3" x14ac:dyDescent="0.2">
      <c r="A5625" t="s">
        <v>6149</v>
      </c>
      <c r="B5625" s="1">
        <v>44278</v>
      </c>
      <c r="C5625">
        <v>1</v>
      </c>
    </row>
    <row r="5626" spans="1:3" x14ac:dyDescent="0.2">
      <c r="A5626" t="s">
        <v>6149</v>
      </c>
      <c r="B5626" s="1">
        <v>44279</v>
      </c>
      <c r="C5626">
        <v>1</v>
      </c>
    </row>
    <row r="5627" spans="1:3" x14ac:dyDescent="0.2">
      <c r="A5627" t="s">
        <v>6149</v>
      </c>
      <c r="B5627" s="1">
        <v>44280</v>
      </c>
      <c r="C5627">
        <v>1</v>
      </c>
    </row>
    <row r="5628" spans="1:3" x14ac:dyDescent="0.2">
      <c r="A5628" t="s">
        <v>6149</v>
      </c>
      <c r="B5628" s="1">
        <v>44281</v>
      </c>
      <c r="C5628">
        <v>1</v>
      </c>
    </row>
    <row r="5629" spans="1:3" x14ac:dyDescent="0.2">
      <c r="A5629" t="s">
        <v>6149</v>
      </c>
      <c r="B5629" s="1">
        <v>44282</v>
      </c>
      <c r="C5629">
        <v>1</v>
      </c>
    </row>
    <row r="5630" spans="1:3" x14ac:dyDescent="0.2">
      <c r="A5630" t="s">
        <v>6149</v>
      </c>
      <c r="B5630" s="1">
        <v>44283</v>
      </c>
      <c r="C5630">
        <v>1</v>
      </c>
    </row>
    <row r="5631" spans="1:3" x14ac:dyDescent="0.2">
      <c r="A5631" t="s">
        <v>6149</v>
      </c>
      <c r="B5631" s="1">
        <v>44284</v>
      </c>
      <c r="C5631">
        <v>1</v>
      </c>
    </row>
    <row r="5632" spans="1:3" x14ac:dyDescent="0.2">
      <c r="A5632" t="s">
        <v>6149</v>
      </c>
      <c r="B5632" s="1">
        <v>44285</v>
      </c>
      <c r="C5632">
        <v>1</v>
      </c>
    </row>
    <row r="5633" spans="1:3" x14ac:dyDescent="0.2">
      <c r="A5633" t="s">
        <v>6149</v>
      </c>
      <c r="B5633" s="1">
        <v>44286</v>
      </c>
      <c r="C5633">
        <v>1</v>
      </c>
    </row>
    <row r="5634" spans="1:3" x14ac:dyDescent="0.2">
      <c r="A5634" t="s">
        <v>6149</v>
      </c>
      <c r="B5634" s="1">
        <v>44287</v>
      </c>
      <c r="C5634">
        <v>1</v>
      </c>
    </row>
    <row r="5635" spans="1:3" x14ac:dyDescent="0.2">
      <c r="A5635" t="s">
        <v>6149</v>
      </c>
      <c r="B5635" s="1">
        <v>44288</v>
      </c>
      <c r="C5635">
        <v>1</v>
      </c>
    </row>
    <row r="5636" spans="1:3" x14ac:dyDescent="0.2">
      <c r="A5636" t="s">
        <v>6149</v>
      </c>
      <c r="B5636" s="1">
        <v>44289</v>
      </c>
      <c r="C5636">
        <v>1</v>
      </c>
    </row>
    <row r="5637" spans="1:3" x14ac:dyDescent="0.2">
      <c r="A5637" t="s">
        <v>6149</v>
      </c>
      <c r="B5637" s="1">
        <v>44290</v>
      </c>
      <c r="C5637">
        <v>1</v>
      </c>
    </row>
    <row r="5638" spans="1:3" x14ac:dyDescent="0.2">
      <c r="A5638" t="s">
        <v>6149</v>
      </c>
      <c r="B5638" s="1">
        <v>44291</v>
      </c>
      <c r="C5638">
        <v>1</v>
      </c>
    </row>
    <row r="5639" spans="1:3" x14ac:dyDescent="0.2">
      <c r="A5639" t="s">
        <v>6149</v>
      </c>
      <c r="B5639" s="1">
        <v>44292</v>
      </c>
      <c r="C5639">
        <v>1</v>
      </c>
    </row>
    <row r="5640" spans="1:3" x14ac:dyDescent="0.2">
      <c r="A5640" t="s">
        <v>6149</v>
      </c>
      <c r="B5640" s="1">
        <v>44293</v>
      </c>
      <c r="C5640">
        <v>1</v>
      </c>
    </row>
    <row r="5641" spans="1:3" x14ac:dyDescent="0.2">
      <c r="A5641" t="s">
        <v>6149</v>
      </c>
      <c r="B5641" s="1">
        <v>44294</v>
      </c>
      <c r="C5641">
        <v>1</v>
      </c>
    </row>
    <row r="5642" spans="1:3" x14ac:dyDescent="0.2">
      <c r="A5642" t="s">
        <v>6149</v>
      </c>
      <c r="B5642" s="1">
        <v>44295</v>
      </c>
      <c r="C5642">
        <v>1</v>
      </c>
    </row>
    <row r="5643" spans="1:3" x14ac:dyDescent="0.2">
      <c r="A5643" t="s">
        <v>6149</v>
      </c>
      <c r="B5643" s="1">
        <v>44296</v>
      </c>
      <c r="C5643">
        <v>1</v>
      </c>
    </row>
    <row r="5644" spans="1:3" x14ac:dyDescent="0.2">
      <c r="A5644" t="s">
        <v>6149</v>
      </c>
      <c r="B5644" s="1">
        <v>44297</v>
      </c>
      <c r="C5644">
        <v>1</v>
      </c>
    </row>
    <row r="5645" spans="1:3" x14ac:dyDescent="0.2">
      <c r="A5645" t="s">
        <v>6149</v>
      </c>
      <c r="B5645" s="1">
        <v>44298</v>
      </c>
      <c r="C5645">
        <v>1</v>
      </c>
    </row>
    <row r="5646" spans="1:3" x14ac:dyDescent="0.2">
      <c r="A5646" t="s">
        <v>6149</v>
      </c>
      <c r="B5646" s="1">
        <v>44299</v>
      </c>
      <c r="C5646">
        <v>1</v>
      </c>
    </row>
    <row r="5647" spans="1:3" x14ac:dyDescent="0.2">
      <c r="A5647" t="s">
        <v>6149</v>
      </c>
      <c r="B5647" s="1">
        <v>44300</v>
      </c>
      <c r="C5647">
        <v>1</v>
      </c>
    </row>
    <row r="5648" spans="1:3" x14ac:dyDescent="0.2">
      <c r="A5648" t="s">
        <v>6149</v>
      </c>
      <c r="B5648" s="1">
        <v>44301</v>
      </c>
      <c r="C5648">
        <v>1</v>
      </c>
    </row>
    <row r="5649" spans="1:3" x14ac:dyDescent="0.2">
      <c r="A5649" t="s">
        <v>6149</v>
      </c>
      <c r="B5649" s="1">
        <v>44302</v>
      </c>
      <c r="C5649">
        <v>1</v>
      </c>
    </row>
    <row r="5650" spans="1:3" x14ac:dyDescent="0.2">
      <c r="A5650" t="s">
        <v>6149</v>
      </c>
      <c r="B5650" s="1">
        <v>44303</v>
      </c>
      <c r="C5650">
        <v>1</v>
      </c>
    </row>
    <row r="5651" spans="1:3" x14ac:dyDescent="0.2">
      <c r="A5651" t="s">
        <v>6149</v>
      </c>
      <c r="B5651" s="1">
        <v>44304</v>
      </c>
      <c r="C5651">
        <v>1</v>
      </c>
    </row>
    <row r="5652" spans="1:3" x14ac:dyDescent="0.2">
      <c r="A5652" t="s">
        <v>6149</v>
      </c>
      <c r="B5652" s="1">
        <v>44305</v>
      </c>
      <c r="C5652">
        <v>1</v>
      </c>
    </row>
    <row r="5653" spans="1:3" x14ac:dyDescent="0.2">
      <c r="A5653" t="s">
        <v>6149</v>
      </c>
      <c r="B5653" s="1">
        <v>44306</v>
      </c>
      <c r="C5653">
        <v>1</v>
      </c>
    </row>
    <row r="5654" spans="1:3" x14ac:dyDescent="0.2">
      <c r="A5654" t="s">
        <v>6149</v>
      </c>
      <c r="B5654" s="1">
        <v>44307</v>
      </c>
      <c r="C5654">
        <v>1</v>
      </c>
    </row>
    <row r="5655" spans="1:3" x14ac:dyDescent="0.2">
      <c r="A5655" t="s">
        <v>6149</v>
      </c>
      <c r="B5655" s="1">
        <v>44308</v>
      </c>
      <c r="C5655">
        <v>1</v>
      </c>
    </row>
    <row r="5656" spans="1:3" x14ac:dyDescent="0.2">
      <c r="A5656" t="s">
        <v>6149</v>
      </c>
      <c r="B5656" s="1">
        <v>44309</v>
      </c>
      <c r="C5656">
        <v>1</v>
      </c>
    </row>
    <row r="5657" spans="1:3" x14ac:dyDescent="0.2">
      <c r="A5657" t="s">
        <v>6149</v>
      </c>
      <c r="B5657" s="1">
        <v>44310</v>
      </c>
      <c r="C5657">
        <v>1</v>
      </c>
    </row>
    <row r="5658" spans="1:3" x14ac:dyDescent="0.2">
      <c r="A5658" t="s">
        <v>6149</v>
      </c>
      <c r="B5658" s="1">
        <v>44311</v>
      </c>
      <c r="C5658">
        <v>1</v>
      </c>
    </row>
    <row r="5659" spans="1:3" x14ac:dyDescent="0.2">
      <c r="A5659" t="s">
        <v>6149</v>
      </c>
      <c r="B5659" s="1">
        <v>44312</v>
      </c>
      <c r="C5659">
        <v>1</v>
      </c>
    </row>
    <row r="5660" spans="1:3" x14ac:dyDescent="0.2">
      <c r="A5660" t="s">
        <v>6149</v>
      </c>
      <c r="B5660" s="1">
        <v>44313</v>
      </c>
      <c r="C5660">
        <v>1</v>
      </c>
    </row>
    <row r="5661" spans="1:3" x14ac:dyDescent="0.2">
      <c r="A5661" t="s">
        <v>6149</v>
      </c>
      <c r="B5661" s="1">
        <v>45651</v>
      </c>
      <c r="C5661">
        <v>1</v>
      </c>
    </row>
    <row r="5662" spans="1:3" x14ac:dyDescent="0.2">
      <c r="A5662" t="s">
        <v>6149</v>
      </c>
      <c r="B5662" s="1">
        <v>45652</v>
      </c>
      <c r="C5662">
        <v>1</v>
      </c>
    </row>
    <row r="5663" spans="1:3" x14ac:dyDescent="0.2">
      <c r="A5663" t="s">
        <v>6149</v>
      </c>
      <c r="B5663" s="1">
        <v>45653</v>
      </c>
      <c r="C5663">
        <v>1</v>
      </c>
    </row>
    <row r="5664" spans="1:3" x14ac:dyDescent="0.2">
      <c r="A5664" t="s">
        <v>6149</v>
      </c>
      <c r="B5664" s="1">
        <v>45654</v>
      </c>
      <c r="C5664">
        <v>1</v>
      </c>
    </row>
    <row r="5665" spans="1:3" x14ac:dyDescent="0.2">
      <c r="A5665" t="s">
        <v>6149</v>
      </c>
      <c r="B5665" s="1">
        <v>45655</v>
      </c>
      <c r="C5665">
        <v>1</v>
      </c>
    </row>
    <row r="5666" spans="1:3" x14ac:dyDescent="0.2">
      <c r="A5666" t="s">
        <v>6149</v>
      </c>
      <c r="B5666" s="1">
        <v>45656</v>
      </c>
      <c r="C5666">
        <v>1</v>
      </c>
    </row>
    <row r="5667" spans="1:3" x14ac:dyDescent="0.2">
      <c r="A5667" t="s">
        <v>6149</v>
      </c>
      <c r="B5667" s="1">
        <v>45657</v>
      </c>
      <c r="C5667">
        <v>1</v>
      </c>
    </row>
    <row r="5668" spans="1:3" x14ac:dyDescent="0.2">
      <c r="A5668" t="s">
        <v>6149</v>
      </c>
      <c r="B5668" s="1">
        <v>45658</v>
      </c>
      <c r="C5668">
        <v>1</v>
      </c>
    </row>
    <row r="5669" spans="1:3" x14ac:dyDescent="0.2">
      <c r="A5669" t="s">
        <v>6149</v>
      </c>
      <c r="B5669" s="1">
        <v>45659</v>
      </c>
      <c r="C5669">
        <v>1</v>
      </c>
    </row>
    <row r="5670" spans="1:3" x14ac:dyDescent="0.2">
      <c r="A5670" t="s">
        <v>6149</v>
      </c>
      <c r="B5670" s="1">
        <v>45660</v>
      </c>
      <c r="C5670">
        <v>1</v>
      </c>
    </row>
    <row r="5671" spans="1:3" x14ac:dyDescent="0.2">
      <c r="A5671" t="s">
        <v>6149</v>
      </c>
      <c r="B5671" s="1">
        <v>45661</v>
      </c>
      <c r="C5671">
        <v>1</v>
      </c>
    </row>
    <row r="5672" spans="1:3" x14ac:dyDescent="0.2">
      <c r="A5672" t="s">
        <v>6149</v>
      </c>
      <c r="B5672" s="1">
        <v>45662</v>
      </c>
      <c r="C5672">
        <v>1</v>
      </c>
    </row>
    <row r="5673" spans="1:3" x14ac:dyDescent="0.2">
      <c r="A5673" t="s">
        <v>6149</v>
      </c>
      <c r="B5673" s="1">
        <v>45663</v>
      </c>
      <c r="C5673">
        <v>1</v>
      </c>
    </row>
    <row r="5674" spans="1:3" x14ac:dyDescent="0.2">
      <c r="A5674" t="s">
        <v>6149</v>
      </c>
      <c r="B5674" s="1">
        <v>45664</v>
      </c>
      <c r="C5674">
        <v>1</v>
      </c>
    </row>
    <row r="5675" spans="1:3" x14ac:dyDescent="0.2">
      <c r="A5675" t="s">
        <v>6149</v>
      </c>
      <c r="B5675" s="1">
        <v>45665</v>
      </c>
      <c r="C5675">
        <v>1</v>
      </c>
    </row>
    <row r="5676" spans="1:3" x14ac:dyDescent="0.2">
      <c r="A5676" t="s">
        <v>6149</v>
      </c>
      <c r="B5676" s="1">
        <v>45666</v>
      </c>
      <c r="C5676">
        <v>1</v>
      </c>
    </row>
    <row r="5677" spans="1:3" x14ac:dyDescent="0.2">
      <c r="A5677" t="s">
        <v>6149</v>
      </c>
      <c r="B5677" s="1">
        <v>45667</v>
      </c>
      <c r="C5677">
        <v>1</v>
      </c>
    </row>
    <row r="5678" spans="1:3" x14ac:dyDescent="0.2">
      <c r="A5678" t="s">
        <v>6149</v>
      </c>
      <c r="B5678" s="1">
        <v>45668</v>
      </c>
      <c r="C5678">
        <v>1</v>
      </c>
    </row>
    <row r="5679" spans="1:3" x14ac:dyDescent="0.2">
      <c r="A5679" t="s">
        <v>6149</v>
      </c>
      <c r="B5679" s="1">
        <v>45669</v>
      </c>
      <c r="C5679">
        <v>1</v>
      </c>
    </row>
    <row r="5680" spans="1:3" x14ac:dyDescent="0.2">
      <c r="A5680" t="s">
        <v>6149</v>
      </c>
      <c r="B5680" s="1">
        <v>45670</v>
      </c>
      <c r="C5680">
        <v>1</v>
      </c>
    </row>
    <row r="5681" spans="1:3" x14ac:dyDescent="0.2">
      <c r="A5681" t="s">
        <v>6149</v>
      </c>
      <c r="B5681" s="1">
        <v>45671</v>
      </c>
      <c r="C5681">
        <v>1</v>
      </c>
    </row>
    <row r="5682" spans="1:3" x14ac:dyDescent="0.2">
      <c r="A5682" t="s">
        <v>6149</v>
      </c>
      <c r="B5682" s="1">
        <v>45672</v>
      </c>
      <c r="C5682">
        <v>1</v>
      </c>
    </row>
    <row r="5683" spans="1:3" x14ac:dyDescent="0.2">
      <c r="A5683" t="s">
        <v>6149</v>
      </c>
      <c r="B5683" s="1">
        <v>45673</v>
      </c>
      <c r="C5683">
        <v>1</v>
      </c>
    </row>
    <row r="5684" spans="1:3" x14ac:dyDescent="0.2">
      <c r="A5684" t="s">
        <v>6149</v>
      </c>
      <c r="B5684" s="1">
        <v>45674</v>
      </c>
      <c r="C5684">
        <v>1</v>
      </c>
    </row>
    <row r="5685" spans="1:3" x14ac:dyDescent="0.2">
      <c r="A5685" t="s">
        <v>6149</v>
      </c>
      <c r="B5685" s="1">
        <v>45675</v>
      </c>
      <c r="C5685">
        <v>1</v>
      </c>
    </row>
    <row r="5686" spans="1:3" x14ac:dyDescent="0.2">
      <c r="A5686" t="s">
        <v>6149</v>
      </c>
      <c r="B5686" s="1">
        <v>45676</v>
      </c>
      <c r="C5686">
        <v>1</v>
      </c>
    </row>
    <row r="5687" spans="1:3" x14ac:dyDescent="0.2">
      <c r="A5687" t="s">
        <v>6149</v>
      </c>
      <c r="B5687" s="1">
        <v>45677</v>
      </c>
      <c r="C5687">
        <v>1</v>
      </c>
    </row>
    <row r="5688" spans="1:3" x14ac:dyDescent="0.2">
      <c r="A5688" t="s">
        <v>6149</v>
      </c>
      <c r="B5688" s="1">
        <v>45678</v>
      </c>
      <c r="C5688">
        <v>1</v>
      </c>
    </row>
    <row r="5689" spans="1:3" x14ac:dyDescent="0.2">
      <c r="A5689" t="s">
        <v>6149</v>
      </c>
      <c r="B5689" s="1">
        <v>45679</v>
      </c>
      <c r="C5689">
        <v>1</v>
      </c>
    </row>
    <row r="5690" spans="1:3" x14ac:dyDescent="0.2">
      <c r="A5690" t="s">
        <v>6149</v>
      </c>
      <c r="B5690" s="1">
        <v>45680</v>
      </c>
      <c r="C5690">
        <v>1</v>
      </c>
    </row>
    <row r="5691" spans="1:3" x14ac:dyDescent="0.2">
      <c r="A5691" t="s">
        <v>6149</v>
      </c>
      <c r="B5691" s="1">
        <v>45681</v>
      </c>
      <c r="C5691">
        <v>1</v>
      </c>
    </row>
    <row r="5692" spans="1:3" x14ac:dyDescent="0.2">
      <c r="A5692" t="s">
        <v>6149</v>
      </c>
      <c r="B5692" s="1">
        <v>45682</v>
      </c>
      <c r="C5692">
        <v>1</v>
      </c>
    </row>
    <row r="5693" spans="1:3" x14ac:dyDescent="0.2">
      <c r="A5693" t="s">
        <v>6149</v>
      </c>
      <c r="B5693" s="1">
        <v>45683</v>
      </c>
      <c r="C5693">
        <v>1</v>
      </c>
    </row>
    <row r="5694" spans="1:3" x14ac:dyDescent="0.2">
      <c r="A5694" t="s">
        <v>6149</v>
      </c>
      <c r="B5694" s="1">
        <v>45684</v>
      </c>
      <c r="C5694">
        <v>1</v>
      </c>
    </row>
    <row r="5695" spans="1:3" x14ac:dyDescent="0.2">
      <c r="A5695" t="s">
        <v>6149</v>
      </c>
      <c r="B5695" s="1">
        <v>45685</v>
      </c>
      <c r="C5695">
        <v>1</v>
      </c>
    </row>
    <row r="5696" spans="1:3" x14ac:dyDescent="0.2">
      <c r="A5696" t="s">
        <v>6149</v>
      </c>
      <c r="B5696" s="1">
        <v>45686</v>
      </c>
      <c r="C5696">
        <v>1</v>
      </c>
    </row>
    <row r="5697" spans="1:3" x14ac:dyDescent="0.2">
      <c r="A5697" t="s">
        <v>6149</v>
      </c>
      <c r="B5697" s="1">
        <v>45687</v>
      </c>
      <c r="C5697">
        <v>1</v>
      </c>
    </row>
    <row r="5698" spans="1:3" x14ac:dyDescent="0.2">
      <c r="A5698" t="s">
        <v>6149</v>
      </c>
      <c r="B5698" s="1">
        <v>45688</v>
      </c>
      <c r="C5698">
        <v>1</v>
      </c>
    </row>
    <row r="5699" spans="1:3" x14ac:dyDescent="0.2">
      <c r="A5699" t="s">
        <v>6149</v>
      </c>
      <c r="B5699" s="1">
        <v>45689</v>
      </c>
      <c r="C5699">
        <v>1</v>
      </c>
    </row>
    <row r="5700" spans="1:3" x14ac:dyDescent="0.2">
      <c r="A5700" t="s">
        <v>6149</v>
      </c>
      <c r="B5700" s="1">
        <v>45690</v>
      </c>
      <c r="C5700">
        <v>1</v>
      </c>
    </row>
    <row r="5701" spans="1:3" x14ac:dyDescent="0.2">
      <c r="A5701" t="s">
        <v>6149</v>
      </c>
      <c r="B5701" s="1">
        <v>45691</v>
      </c>
      <c r="C5701">
        <v>1</v>
      </c>
    </row>
    <row r="5702" spans="1:3" x14ac:dyDescent="0.2">
      <c r="A5702" t="s">
        <v>6149</v>
      </c>
      <c r="B5702" s="1">
        <v>45692</v>
      </c>
      <c r="C5702">
        <v>1</v>
      </c>
    </row>
    <row r="5703" spans="1:3" x14ac:dyDescent="0.2">
      <c r="A5703" t="s">
        <v>6149</v>
      </c>
      <c r="B5703" s="1">
        <v>45693</v>
      </c>
      <c r="C5703">
        <v>1</v>
      </c>
    </row>
    <row r="5704" spans="1:3" x14ac:dyDescent="0.2">
      <c r="A5704" t="s">
        <v>6149</v>
      </c>
      <c r="B5704" s="1">
        <v>45694</v>
      </c>
      <c r="C5704">
        <v>1</v>
      </c>
    </row>
    <row r="5705" spans="1:3" x14ac:dyDescent="0.2">
      <c r="A5705" t="s">
        <v>6149</v>
      </c>
      <c r="B5705" s="1">
        <v>45695</v>
      </c>
      <c r="C5705">
        <v>1</v>
      </c>
    </row>
    <row r="5706" spans="1:3" x14ac:dyDescent="0.2">
      <c r="A5706" t="s">
        <v>6149</v>
      </c>
      <c r="B5706" s="1">
        <v>45696</v>
      </c>
      <c r="C5706">
        <v>1</v>
      </c>
    </row>
    <row r="5707" spans="1:3" x14ac:dyDescent="0.2">
      <c r="A5707" t="s">
        <v>6149</v>
      </c>
      <c r="B5707" s="1">
        <v>45697</v>
      </c>
      <c r="C5707">
        <v>1</v>
      </c>
    </row>
    <row r="5708" spans="1:3" x14ac:dyDescent="0.2">
      <c r="A5708" t="s">
        <v>6149</v>
      </c>
      <c r="B5708" s="1">
        <v>45698</v>
      </c>
      <c r="C5708">
        <v>1</v>
      </c>
    </row>
    <row r="5709" spans="1:3" x14ac:dyDescent="0.2">
      <c r="A5709" t="s">
        <v>6149</v>
      </c>
      <c r="B5709" s="1">
        <v>45699</v>
      </c>
      <c r="C5709">
        <v>1</v>
      </c>
    </row>
    <row r="5710" spans="1:3" x14ac:dyDescent="0.2">
      <c r="A5710" t="s">
        <v>6149</v>
      </c>
      <c r="B5710" s="1">
        <v>45700</v>
      </c>
      <c r="C5710">
        <v>1</v>
      </c>
    </row>
    <row r="5711" spans="1:3" x14ac:dyDescent="0.2">
      <c r="A5711" t="s">
        <v>6149</v>
      </c>
      <c r="B5711" s="1">
        <v>45701</v>
      </c>
      <c r="C5711">
        <v>1</v>
      </c>
    </row>
    <row r="5712" spans="1:3" x14ac:dyDescent="0.2">
      <c r="A5712" t="s">
        <v>6149</v>
      </c>
      <c r="B5712" s="1">
        <v>45702</v>
      </c>
      <c r="C5712">
        <v>1</v>
      </c>
    </row>
    <row r="5713" spans="1:3" x14ac:dyDescent="0.2">
      <c r="A5713" t="s">
        <v>6149</v>
      </c>
      <c r="B5713" s="1">
        <v>45703</v>
      </c>
      <c r="C5713">
        <v>1</v>
      </c>
    </row>
    <row r="5714" spans="1:3" x14ac:dyDescent="0.2">
      <c r="A5714" t="s">
        <v>6149</v>
      </c>
      <c r="B5714" s="1">
        <v>45704</v>
      </c>
      <c r="C5714">
        <v>1</v>
      </c>
    </row>
    <row r="5715" spans="1:3" x14ac:dyDescent="0.2">
      <c r="A5715" t="s">
        <v>6149</v>
      </c>
      <c r="B5715" s="1">
        <v>45705</v>
      </c>
      <c r="C5715">
        <v>1</v>
      </c>
    </row>
    <row r="5716" spans="1:3" x14ac:dyDescent="0.2">
      <c r="A5716" t="s">
        <v>6149</v>
      </c>
      <c r="B5716" s="1">
        <v>45706</v>
      </c>
      <c r="C5716">
        <v>1</v>
      </c>
    </row>
    <row r="5717" spans="1:3" x14ac:dyDescent="0.2">
      <c r="A5717" t="s">
        <v>6149</v>
      </c>
      <c r="B5717" s="1">
        <v>45707</v>
      </c>
      <c r="C5717">
        <v>1</v>
      </c>
    </row>
    <row r="5718" spans="1:3" x14ac:dyDescent="0.2">
      <c r="A5718" t="s">
        <v>6149</v>
      </c>
      <c r="B5718" s="1">
        <v>45708</v>
      </c>
      <c r="C5718">
        <v>1</v>
      </c>
    </row>
    <row r="5719" spans="1:3" x14ac:dyDescent="0.2">
      <c r="A5719" t="s">
        <v>6149</v>
      </c>
      <c r="B5719" s="1">
        <v>45709</v>
      </c>
      <c r="C5719">
        <v>1</v>
      </c>
    </row>
    <row r="5720" spans="1:3" x14ac:dyDescent="0.2">
      <c r="A5720" t="s">
        <v>6149</v>
      </c>
      <c r="B5720" s="1">
        <v>45710</v>
      </c>
      <c r="C5720">
        <v>1</v>
      </c>
    </row>
    <row r="5721" spans="1:3" x14ac:dyDescent="0.2">
      <c r="A5721" t="s">
        <v>6149</v>
      </c>
      <c r="B5721" s="1">
        <v>45711</v>
      </c>
      <c r="C5721">
        <v>1</v>
      </c>
    </row>
    <row r="5722" spans="1:3" x14ac:dyDescent="0.2">
      <c r="A5722" t="s">
        <v>6149</v>
      </c>
      <c r="B5722" s="1">
        <v>45712</v>
      </c>
      <c r="C5722">
        <v>1</v>
      </c>
    </row>
    <row r="5723" spans="1:3" x14ac:dyDescent="0.2">
      <c r="A5723" t="s">
        <v>6149</v>
      </c>
      <c r="B5723" s="1">
        <v>45713</v>
      </c>
      <c r="C5723">
        <v>1</v>
      </c>
    </row>
    <row r="5724" spans="1:3" x14ac:dyDescent="0.2">
      <c r="A5724" t="s">
        <v>6149</v>
      </c>
      <c r="B5724" s="1">
        <v>45714</v>
      </c>
      <c r="C5724">
        <v>1</v>
      </c>
    </row>
    <row r="5725" spans="1:3" x14ac:dyDescent="0.2">
      <c r="A5725" t="s">
        <v>6149</v>
      </c>
      <c r="B5725" s="1">
        <v>45715</v>
      </c>
      <c r="C5725">
        <v>1</v>
      </c>
    </row>
    <row r="5726" spans="1:3" x14ac:dyDescent="0.2">
      <c r="A5726" t="s">
        <v>6149</v>
      </c>
      <c r="B5726" s="1">
        <v>45716</v>
      </c>
      <c r="C5726">
        <v>1</v>
      </c>
    </row>
    <row r="5727" spans="1:3" x14ac:dyDescent="0.2">
      <c r="A5727" t="s">
        <v>6149</v>
      </c>
      <c r="B5727" s="1">
        <v>45717</v>
      </c>
      <c r="C5727">
        <v>1</v>
      </c>
    </row>
    <row r="5728" spans="1:3" x14ac:dyDescent="0.2">
      <c r="A5728" t="s">
        <v>6149</v>
      </c>
      <c r="B5728" s="1">
        <v>45718</v>
      </c>
      <c r="C5728">
        <v>1</v>
      </c>
    </row>
    <row r="5729" spans="1:3" x14ac:dyDescent="0.2">
      <c r="A5729" t="s">
        <v>6149</v>
      </c>
      <c r="B5729" s="1">
        <v>45719</v>
      </c>
      <c r="C5729">
        <v>1</v>
      </c>
    </row>
    <row r="5730" spans="1:3" x14ac:dyDescent="0.2">
      <c r="A5730" t="s">
        <v>6149</v>
      </c>
      <c r="B5730" s="1">
        <v>45720</v>
      </c>
      <c r="C5730">
        <v>1</v>
      </c>
    </row>
    <row r="5731" spans="1:3" x14ac:dyDescent="0.2">
      <c r="A5731" t="s">
        <v>6149</v>
      </c>
      <c r="B5731" s="1">
        <v>45721</v>
      </c>
      <c r="C5731">
        <v>1</v>
      </c>
    </row>
    <row r="5732" spans="1:3" x14ac:dyDescent="0.2">
      <c r="A5732" t="s">
        <v>6149</v>
      </c>
      <c r="B5732" s="1">
        <v>45722</v>
      </c>
      <c r="C5732">
        <v>1</v>
      </c>
    </row>
    <row r="5733" spans="1:3" x14ac:dyDescent="0.2">
      <c r="A5733" t="s">
        <v>6149</v>
      </c>
      <c r="B5733" s="1">
        <v>45723</v>
      </c>
      <c r="C5733">
        <v>1</v>
      </c>
    </row>
    <row r="5734" spans="1:3" x14ac:dyDescent="0.2">
      <c r="A5734" t="s">
        <v>6149</v>
      </c>
      <c r="B5734" s="1">
        <v>45724</v>
      </c>
      <c r="C5734">
        <v>1</v>
      </c>
    </row>
    <row r="5735" spans="1:3" x14ac:dyDescent="0.2">
      <c r="A5735" t="s">
        <v>6149</v>
      </c>
      <c r="B5735" s="1">
        <v>45725</v>
      </c>
      <c r="C5735">
        <v>1</v>
      </c>
    </row>
    <row r="5736" spans="1:3" x14ac:dyDescent="0.2">
      <c r="A5736" t="s">
        <v>6149</v>
      </c>
      <c r="B5736" s="1">
        <v>45726</v>
      </c>
      <c r="C5736">
        <v>1</v>
      </c>
    </row>
    <row r="5737" spans="1:3" x14ac:dyDescent="0.2">
      <c r="A5737" t="s">
        <v>6149</v>
      </c>
      <c r="B5737" s="1">
        <v>45727</v>
      </c>
      <c r="C5737">
        <v>1</v>
      </c>
    </row>
    <row r="5738" spans="1:3" x14ac:dyDescent="0.2">
      <c r="A5738" t="s">
        <v>6149</v>
      </c>
      <c r="B5738" s="1">
        <v>45728</v>
      </c>
      <c r="C5738">
        <v>1</v>
      </c>
    </row>
    <row r="5739" spans="1:3" x14ac:dyDescent="0.2">
      <c r="A5739" t="s">
        <v>6149</v>
      </c>
      <c r="B5739" s="1">
        <v>45729</v>
      </c>
      <c r="C5739">
        <v>1</v>
      </c>
    </row>
    <row r="5740" spans="1:3" x14ac:dyDescent="0.2">
      <c r="A5740" t="s">
        <v>6149</v>
      </c>
      <c r="B5740" s="1">
        <v>45730</v>
      </c>
      <c r="C5740">
        <v>1</v>
      </c>
    </row>
    <row r="5741" spans="1:3" x14ac:dyDescent="0.2">
      <c r="A5741" t="s">
        <v>6149</v>
      </c>
      <c r="B5741" s="1">
        <v>45731</v>
      </c>
      <c r="C5741">
        <v>1</v>
      </c>
    </row>
    <row r="5742" spans="1:3" x14ac:dyDescent="0.2">
      <c r="A5742" t="s">
        <v>6149</v>
      </c>
      <c r="B5742" s="1">
        <v>45732</v>
      </c>
      <c r="C5742">
        <v>1</v>
      </c>
    </row>
    <row r="5743" spans="1:3" x14ac:dyDescent="0.2">
      <c r="A5743" t="s">
        <v>6149</v>
      </c>
      <c r="B5743" s="1">
        <v>45733</v>
      </c>
      <c r="C5743">
        <v>1</v>
      </c>
    </row>
    <row r="5744" spans="1:3" x14ac:dyDescent="0.2">
      <c r="A5744" t="s">
        <v>6149</v>
      </c>
      <c r="B5744" s="1">
        <v>45734</v>
      </c>
      <c r="C5744">
        <v>1</v>
      </c>
    </row>
    <row r="5745" spans="1:3" x14ac:dyDescent="0.2">
      <c r="A5745" t="s">
        <v>6149</v>
      </c>
      <c r="B5745" s="1">
        <v>45735</v>
      </c>
      <c r="C5745">
        <v>1</v>
      </c>
    </row>
    <row r="5746" spans="1:3" x14ac:dyDescent="0.2">
      <c r="A5746" t="s">
        <v>6149</v>
      </c>
      <c r="B5746" s="1">
        <v>45736</v>
      </c>
      <c r="C5746">
        <v>1</v>
      </c>
    </row>
    <row r="5747" spans="1:3" x14ac:dyDescent="0.2">
      <c r="A5747" t="s">
        <v>6149</v>
      </c>
      <c r="B5747" s="1">
        <v>45737</v>
      </c>
      <c r="C5747">
        <v>1</v>
      </c>
    </row>
    <row r="5748" spans="1:3" x14ac:dyDescent="0.2">
      <c r="A5748" t="s">
        <v>6149</v>
      </c>
      <c r="B5748" s="1">
        <v>45738</v>
      </c>
      <c r="C5748">
        <v>1</v>
      </c>
    </row>
    <row r="5749" spans="1:3" x14ac:dyDescent="0.2">
      <c r="A5749" t="s">
        <v>6149</v>
      </c>
      <c r="B5749" s="1">
        <v>45739</v>
      </c>
      <c r="C5749">
        <v>1</v>
      </c>
    </row>
    <row r="5750" spans="1:3" x14ac:dyDescent="0.2">
      <c r="A5750" t="s">
        <v>6149</v>
      </c>
      <c r="B5750" s="1">
        <v>45740</v>
      </c>
      <c r="C5750">
        <v>1</v>
      </c>
    </row>
    <row r="5751" spans="1:3" x14ac:dyDescent="0.2">
      <c r="A5751" t="s">
        <v>6149</v>
      </c>
      <c r="B5751" s="1">
        <v>45741</v>
      </c>
      <c r="C5751">
        <v>1</v>
      </c>
    </row>
    <row r="5752" spans="1:3" x14ac:dyDescent="0.2">
      <c r="A5752" t="s">
        <v>6149</v>
      </c>
      <c r="B5752" s="1">
        <v>45742</v>
      </c>
      <c r="C5752">
        <v>1</v>
      </c>
    </row>
    <row r="5753" spans="1:3" x14ac:dyDescent="0.2">
      <c r="A5753" t="s">
        <v>6149</v>
      </c>
      <c r="B5753" s="1">
        <v>45743</v>
      </c>
      <c r="C5753">
        <v>1</v>
      </c>
    </row>
    <row r="5754" spans="1:3" x14ac:dyDescent="0.2">
      <c r="A5754" t="s">
        <v>6149</v>
      </c>
      <c r="B5754" s="1">
        <v>45744</v>
      </c>
      <c r="C5754">
        <v>1</v>
      </c>
    </row>
    <row r="5755" spans="1:3" x14ac:dyDescent="0.2">
      <c r="A5755" t="s">
        <v>6149</v>
      </c>
      <c r="B5755" s="1">
        <v>45745</v>
      </c>
      <c r="C5755">
        <v>1</v>
      </c>
    </row>
    <row r="5756" spans="1:3" x14ac:dyDescent="0.2">
      <c r="A5756" t="s">
        <v>6149</v>
      </c>
      <c r="B5756" s="1">
        <v>45746</v>
      </c>
      <c r="C5756">
        <v>1</v>
      </c>
    </row>
    <row r="5757" spans="1:3" x14ac:dyDescent="0.2">
      <c r="A5757" t="s">
        <v>6149</v>
      </c>
      <c r="B5757" s="1">
        <v>45747</v>
      </c>
      <c r="C5757">
        <v>1</v>
      </c>
    </row>
    <row r="5758" spans="1:3" x14ac:dyDescent="0.2">
      <c r="A5758" t="s">
        <v>6149</v>
      </c>
      <c r="B5758" s="1">
        <v>45748</v>
      </c>
      <c r="C5758">
        <v>1</v>
      </c>
    </row>
    <row r="5759" spans="1:3" x14ac:dyDescent="0.2">
      <c r="A5759" t="s">
        <v>6149</v>
      </c>
      <c r="B5759" s="1">
        <v>45749</v>
      </c>
      <c r="C5759">
        <v>1</v>
      </c>
    </row>
    <row r="5760" spans="1:3" x14ac:dyDescent="0.2">
      <c r="A5760" t="s">
        <v>6149</v>
      </c>
      <c r="B5760" s="1">
        <v>45750</v>
      </c>
      <c r="C5760">
        <v>1</v>
      </c>
    </row>
    <row r="5761" spans="1:3" x14ac:dyDescent="0.2">
      <c r="A5761" t="s">
        <v>6149</v>
      </c>
      <c r="B5761" s="1">
        <v>45751</v>
      </c>
      <c r="C5761">
        <v>1</v>
      </c>
    </row>
    <row r="5762" spans="1:3" x14ac:dyDescent="0.2">
      <c r="A5762" t="s">
        <v>6149</v>
      </c>
      <c r="B5762" s="1">
        <v>45752</v>
      </c>
      <c r="C5762">
        <v>1</v>
      </c>
    </row>
    <row r="5763" spans="1:3" x14ac:dyDescent="0.2">
      <c r="A5763" t="s">
        <v>6149</v>
      </c>
      <c r="B5763" s="1">
        <v>45753</v>
      </c>
      <c r="C5763">
        <v>1</v>
      </c>
    </row>
    <row r="5764" spans="1:3" x14ac:dyDescent="0.2">
      <c r="A5764" t="s">
        <v>6149</v>
      </c>
      <c r="B5764" s="1">
        <v>45754</v>
      </c>
      <c r="C5764">
        <v>1</v>
      </c>
    </row>
    <row r="5765" spans="1:3" x14ac:dyDescent="0.2">
      <c r="A5765" t="s">
        <v>6149</v>
      </c>
      <c r="B5765" s="1">
        <v>45755</v>
      </c>
      <c r="C5765">
        <v>1</v>
      </c>
    </row>
    <row r="5766" spans="1:3" x14ac:dyDescent="0.2">
      <c r="A5766" t="s">
        <v>6149</v>
      </c>
      <c r="B5766" s="1">
        <v>45756</v>
      </c>
      <c r="C5766">
        <v>1</v>
      </c>
    </row>
    <row r="5767" spans="1:3" x14ac:dyDescent="0.2">
      <c r="A5767" t="s">
        <v>6149</v>
      </c>
      <c r="B5767" s="1">
        <v>45757</v>
      </c>
      <c r="C5767">
        <v>1</v>
      </c>
    </row>
    <row r="5768" spans="1:3" x14ac:dyDescent="0.2">
      <c r="A5768" t="s">
        <v>6149</v>
      </c>
      <c r="B5768" s="1">
        <v>45758</v>
      </c>
      <c r="C5768">
        <v>1</v>
      </c>
    </row>
    <row r="5769" spans="1:3" x14ac:dyDescent="0.2">
      <c r="A5769" t="s">
        <v>6149</v>
      </c>
      <c r="B5769" s="1">
        <v>45759</v>
      </c>
      <c r="C5769">
        <v>1</v>
      </c>
    </row>
    <row r="5770" spans="1:3" x14ac:dyDescent="0.2">
      <c r="A5770" t="s">
        <v>6149</v>
      </c>
      <c r="B5770" s="1">
        <v>45760</v>
      </c>
      <c r="C5770">
        <v>1</v>
      </c>
    </row>
    <row r="5771" spans="1:3" x14ac:dyDescent="0.2">
      <c r="A5771" t="s">
        <v>6149</v>
      </c>
      <c r="B5771" s="1">
        <v>45761</v>
      </c>
      <c r="C5771">
        <v>1</v>
      </c>
    </row>
    <row r="5772" spans="1:3" x14ac:dyDescent="0.2">
      <c r="A5772" t="s">
        <v>6149</v>
      </c>
      <c r="B5772" s="1">
        <v>45762</v>
      </c>
      <c r="C5772">
        <v>1</v>
      </c>
    </row>
    <row r="5773" spans="1:3" x14ac:dyDescent="0.2">
      <c r="A5773" t="s">
        <v>6149</v>
      </c>
      <c r="B5773" s="1">
        <v>45763</v>
      </c>
      <c r="C5773">
        <v>1</v>
      </c>
    </row>
    <row r="5774" spans="1:3" x14ac:dyDescent="0.2">
      <c r="A5774" t="s">
        <v>6149</v>
      </c>
      <c r="B5774" s="1">
        <v>45764</v>
      </c>
      <c r="C5774">
        <v>1</v>
      </c>
    </row>
    <row r="5775" spans="1:3" x14ac:dyDescent="0.2">
      <c r="A5775" t="s">
        <v>6149</v>
      </c>
      <c r="B5775" s="1">
        <v>45765</v>
      </c>
      <c r="C5775">
        <v>1</v>
      </c>
    </row>
    <row r="5776" spans="1:3" x14ac:dyDescent="0.2">
      <c r="A5776" t="s">
        <v>6149</v>
      </c>
      <c r="B5776" s="1">
        <v>45766</v>
      </c>
      <c r="C5776">
        <v>1</v>
      </c>
    </row>
    <row r="5777" spans="1:3" x14ac:dyDescent="0.2">
      <c r="A5777" t="s">
        <v>6149</v>
      </c>
      <c r="B5777" s="1">
        <v>45767</v>
      </c>
      <c r="C5777">
        <v>1</v>
      </c>
    </row>
    <row r="5778" spans="1:3" x14ac:dyDescent="0.2">
      <c r="A5778" t="s">
        <v>6149</v>
      </c>
      <c r="B5778" s="1">
        <v>45768</v>
      </c>
      <c r="C5778">
        <v>1</v>
      </c>
    </row>
    <row r="5779" spans="1:3" x14ac:dyDescent="0.2">
      <c r="A5779" t="s">
        <v>6149</v>
      </c>
      <c r="B5779" s="1">
        <v>45769</v>
      </c>
      <c r="C5779">
        <v>1</v>
      </c>
    </row>
    <row r="5780" spans="1:3" x14ac:dyDescent="0.2">
      <c r="A5780" t="s">
        <v>6149</v>
      </c>
      <c r="B5780" s="1">
        <v>45770</v>
      </c>
      <c r="C5780">
        <v>1</v>
      </c>
    </row>
    <row r="5781" spans="1:3" x14ac:dyDescent="0.2">
      <c r="A5781" t="s">
        <v>6149</v>
      </c>
      <c r="B5781" s="1">
        <v>45771</v>
      </c>
      <c r="C5781">
        <v>1</v>
      </c>
    </row>
    <row r="5782" spans="1:3" x14ac:dyDescent="0.2">
      <c r="A5782" t="s">
        <v>6149</v>
      </c>
      <c r="B5782" s="1">
        <v>45772</v>
      </c>
      <c r="C5782">
        <v>1</v>
      </c>
    </row>
    <row r="5783" spans="1:3" x14ac:dyDescent="0.2">
      <c r="A5783" t="s">
        <v>6149</v>
      </c>
      <c r="B5783" s="1">
        <v>45773</v>
      </c>
      <c r="C5783">
        <v>1</v>
      </c>
    </row>
    <row r="5784" spans="1:3" x14ac:dyDescent="0.2">
      <c r="A5784" t="s">
        <v>6149</v>
      </c>
      <c r="B5784" s="1">
        <v>45774</v>
      </c>
      <c r="C5784">
        <v>1</v>
      </c>
    </row>
    <row r="5785" spans="1:3" x14ac:dyDescent="0.2">
      <c r="A5785" t="s">
        <v>6149</v>
      </c>
      <c r="B5785" s="1">
        <v>45775</v>
      </c>
      <c r="C5785">
        <v>1</v>
      </c>
    </row>
    <row r="5786" spans="1:3" x14ac:dyDescent="0.2">
      <c r="A5786" t="s">
        <v>6149</v>
      </c>
      <c r="B5786" s="1">
        <v>45776</v>
      </c>
      <c r="C5786">
        <v>1</v>
      </c>
    </row>
    <row r="5787" spans="1:3" x14ac:dyDescent="0.2">
      <c r="A5787" t="s">
        <v>6149</v>
      </c>
      <c r="B5787" s="1">
        <v>45777</v>
      </c>
      <c r="C5787">
        <v>1</v>
      </c>
    </row>
    <row r="5788" spans="1:3" x14ac:dyDescent="0.2">
      <c r="A5788" t="s">
        <v>6149</v>
      </c>
      <c r="B5788" s="1">
        <v>45778</v>
      </c>
      <c r="C5788">
        <v>1</v>
      </c>
    </row>
    <row r="5789" spans="1:3" x14ac:dyDescent="0.2">
      <c r="A5789" t="s">
        <v>6149</v>
      </c>
      <c r="B5789" s="1">
        <v>45779</v>
      </c>
      <c r="C5789">
        <v>1</v>
      </c>
    </row>
    <row r="5790" spans="1:3" x14ac:dyDescent="0.2">
      <c r="A5790" t="s">
        <v>6149</v>
      </c>
      <c r="B5790" s="1">
        <v>45780</v>
      </c>
      <c r="C5790">
        <v>1</v>
      </c>
    </row>
    <row r="5791" spans="1:3" x14ac:dyDescent="0.2">
      <c r="A5791" t="s">
        <v>6149</v>
      </c>
      <c r="B5791" s="1">
        <v>45781</v>
      </c>
      <c r="C5791">
        <v>1</v>
      </c>
    </row>
    <row r="5792" spans="1:3" x14ac:dyDescent="0.2">
      <c r="A5792" t="s">
        <v>6149</v>
      </c>
      <c r="B5792" s="1">
        <v>45782</v>
      </c>
      <c r="C5792">
        <v>1</v>
      </c>
    </row>
    <row r="5793" spans="1:3" x14ac:dyDescent="0.2">
      <c r="A5793" t="s">
        <v>6149</v>
      </c>
      <c r="B5793" s="1">
        <v>45783</v>
      </c>
      <c r="C5793">
        <v>1</v>
      </c>
    </row>
    <row r="5794" spans="1:3" x14ac:dyDescent="0.2">
      <c r="A5794" t="s">
        <v>6149</v>
      </c>
      <c r="B5794" s="1">
        <v>45784</v>
      </c>
      <c r="C5794">
        <v>1</v>
      </c>
    </row>
    <row r="5795" spans="1:3" x14ac:dyDescent="0.2">
      <c r="A5795" t="s">
        <v>6149</v>
      </c>
      <c r="B5795" s="1">
        <v>45785</v>
      </c>
      <c r="C5795">
        <v>1</v>
      </c>
    </row>
    <row r="5796" spans="1:3" x14ac:dyDescent="0.2">
      <c r="A5796" t="s">
        <v>6149</v>
      </c>
      <c r="B5796" s="1">
        <v>45786</v>
      </c>
      <c r="C5796">
        <v>1</v>
      </c>
    </row>
    <row r="5797" spans="1:3" x14ac:dyDescent="0.2">
      <c r="A5797" t="s">
        <v>6149</v>
      </c>
      <c r="B5797" s="1">
        <v>45787</v>
      </c>
      <c r="C5797">
        <v>1</v>
      </c>
    </row>
    <row r="5798" spans="1:3" x14ac:dyDescent="0.2">
      <c r="A5798" t="s">
        <v>6149</v>
      </c>
      <c r="B5798" s="1">
        <v>45788</v>
      </c>
      <c r="C5798">
        <v>1</v>
      </c>
    </row>
    <row r="5799" spans="1:3" x14ac:dyDescent="0.2">
      <c r="A5799" t="s">
        <v>6149</v>
      </c>
      <c r="B5799" s="1">
        <v>45789</v>
      </c>
      <c r="C5799">
        <v>1</v>
      </c>
    </row>
    <row r="5800" spans="1:3" x14ac:dyDescent="0.2">
      <c r="A5800" t="s">
        <v>6149</v>
      </c>
      <c r="B5800" s="1">
        <v>45790</v>
      </c>
      <c r="C5800">
        <v>1</v>
      </c>
    </row>
    <row r="5801" spans="1:3" x14ac:dyDescent="0.2">
      <c r="A5801" t="s">
        <v>6149</v>
      </c>
      <c r="B5801" s="1">
        <v>45791</v>
      </c>
      <c r="C5801">
        <v>1</v>
      </c>
    </row>
    <row r="5802" spans="1:3" x14ac:dyDescent="0.2">
      <c r="A5802" t="s">
        <v>6149</v>
      </c>
      <c r="B5802" s="1">
        <v>45792</v>
      </c>
      <c r="C5802">
        <v>1</v>
      </c>
    </row>
    <row r="5803" spans="1:3" x14ac:dyDescent="0.2">
      <c r="A5803" t="s">
        <v>6149</v>
      </c>
      <c r="B5803" s="1">
        <v>45793</v>
      </c>
      <c r="C5803">
        <v>1</v>
      </c>
    </row>
    <row r="5804" spans="1:3" x14ac:dyDescent="0.2">
      <c r="A5804" t="s">
        <v>6149</v>
      </c>
      <c r="B5804" s="1">
        <v>45794</v>
      </c>
      <c r="C5804">
        <v>1</v>
      </c>
    </row>
    <row r="5805" spans="1:3" x14ac:dyDescent="0.2">
      <c r="A5805" t="s">
        <v>6149</v>
      </c>
      <c r="B5805" s="1">
        <v>45795</v>
      </c>
      <c r="C5805">
        <v>1</v>
      </c>
    </row>
    <row r="5806" spans="1:3" x14ac:dyDescent="0.2">
      <c r="A5806" t="s">
        <v>6149</v>
      </c>
      <c r="B5806" s="1">
        <v>45796</v>
      </c>
      <c r="C5806">
        <v>1</v>
      </c>
    </row>
    <row r="5807" spans="1:3" x14ac:dyDescent="0.2">
      <c r="A5807" t="s">
        <v>6149</v>
      </c>
      <c r="B5807" s="1">
        <v>45797</v>
      </c>
      <c r="C5807">
        <v>1</v>
      </c>
    </row>
    <row r="5808" spans="1:3" x14ac:dyDescent="0.2">
      <c r="A5808" t="s">
        <v>6149</v>
      </c>
      <c r="B5808" s="1">
        <v>45798</v>
      </c>
      <c r="C5808">
        <v>1</v>
      </c>
    </row>
    <row r="5809" spans="1:3" x14ac:dyDescent="0.2">
      <c r="A5809" t="s">
        <v>6149</v>
      </c>
      <c r="B5809" s="1">
        <v>45799</v>
      </c>
      <c r="C5809">
        <v>1</v>
      </c>
    </row>
    <row r="5810" spans="1:3" x14ac:dyDescent="0.2">
      <c r="A5810" t="s">
        <v>6149</v>
      </c>
      <c r="B5810" s="1">
        <v>45800</v>
      </c>
      <c r="C5810">
        <v>1</v>
      </c>
    </row>
    <row r="5811" spans="1:3" x14ac:dyDescent="0.2">
      <c r="A5811" t="s">
        <v>6149</v>
      </c>
      <c r="B5811" s="1">
        <v>45801</v>
      </c>
      <c r="C5811">
        <v>1</v>
      </c>
    </row>
    <row r="5812" spans="1:3" x14ac:dyDescent="0.2">
      <c r="A5812" t="s">
        <v>6149</v>
      </c>
      <c r="B5812" s="1">
        <v>45802</v>
      </c>
      <c r="C5812">
        <v>1</v>
      </c>
    </row>
    <row r="5813" spans="1:3" x14ac:dyDescent="0.2">
      <c r="A5813" t="s">
        <v>6149</v>
      </c>
      <c r="B5813" s="1">
        <v>45803</v>
      </c>
      <c r="C5813">
        <v>1</v>
      </c>
    </row>
    <row r="5814" spans="1:3" x14ac:dyDescent="0.2">
      <c r="A5814" t="s">
        <v>6149</v>
      </c>
      <c r="B5814" s="1">
        <v>45804</v>
      </c>
      <c r="C5814">
        <v>1</v>
      </c>
    </row>
    <row r="5815" spans="1:3" x14ac:dyDescent="0.2">
      <c r="A5815" t="s">
        <v>6149</v>
      </c>
      <c r="B5815" s="1">
        <v>45805</v>
      </c>
      <c r="C5815">
        <v>1</v>
      </c>
    </row>
    <row r="5816" spans="1:3" x14ac:dyDescent="0.2">
      <c r="A5816" t="s">
        <v>6149</v>
      </c>
      <c r="B5816" s="1">
        <v>45806</v>
      </c>
      <c r="C5816">
        <v>1</v>
      </c>
    </row>
    <row r="5817" spans="1:3" x14ac:dyDescent="0.2">
      <c r="A5817" t="s">
        <v>6149</v>
      </c>
      <c r="B5817" s="1">
        <v>45807</v>
      </c>
      <c r="C5817">
        <v>1</v>
      </c>
    </row>
    <row r="5818" spans="1:3" x14ac:dyDescent="0.2">
      <c r="A5818" t="s">
        <v>6149</v>
      </c>
      <c r="B5818" s="1">
        <v>45808</v>
      </c>
      <c r="C5818">
        <v>1</v>
      </c>
    </row>
    <row r="5819" spans="1:3" x14ac:dyDescent="0.2">
      <c r="A5819" t="s">
        <v>6149</v>
      </c>
      <c r="B5819" s="1">
        <v>45809</v>
      </c>
      <c r="C5819">
        <v>1</v>
      </c>
    </row>
    <row r="5820" spans="1:3" x14ac:dyDescent="0.2">
      <c r="A5820" t="s">
        <v>6149</v>
      </c>
      <c r="B5820" s="1">
        <v>45810</v>
      </c>
      <c r="C5820">
        <v>1</v>
      </c>
    </row>
    <row r="5821" spans="1:3" x14ac:dyDescent="0.2">
      <c r="A5821" t="s">
        <v>6149</v>
      </c>
      <c r="B5821" s="1">
        <v>45811</v>
      </c>
      <c r="C5821">
        <v>1</v>
      </c>
    </row>
    <row r="5822" spans="1:3" x14ac:dyDescent="0.2">
      <c r="A5822" t="s">
        <v>6149</v>
      </c>
      <c r="B5822" s="1">
        <v>45812</v>
      </c>
      <c r="C5822">
        <v>1</v>
      </c>
    </row>
    <row r="5823" spans="1:3" x14ac:dyDescent="0.2">
      <c r="A5823" t="s">
        <v>6149</v>
      </c>
      <c r="B5823" s="1">
        <v>45813</v>
      </c>
      <c r="C5823">
        <v>1</v>
      </c>
    </row>
    <row r="5824" spans="1:3" x14ac:dyDescent="0.2">
      <c r="A5824" t="s">
        <v>6149</v>
      </c>
      <c r="B5824" s="1">
        <v>45814</v>
      </c>
      <c r="C5824">
        <v>1</v>
      </c>
    </row>
    <row r="5825" spans="1:3" x14ac:dyDescent="0.2">
      <c r="A5825" t="s">
        <v>6149</v>
      </c>
      <c r="B5825" s="1">
        <v>45815</v>
      </c>
      <c r="C5825">
        <v>1</v>
      </c>
    </row>
    <row r="5826" spans="1:3" x14ac:dyDescent="0.2">
      <c r="A5826" t="s">
        <v>6149</v>
      </c>
      <c r="B5826" s="1">
        <v>45816</v>
      </c>
      <c r="C5826">
        <v>1</v>
      </c>
    </row>
    <row r="5827" spans="1:3" x14ac:dyDescent="0.2">
      <c r="A5827" t="s">
        <v>6149</v>
      </c>
      <c r="B5827" s="1">
        <v>45817</v>
      </c>
      <c r="C5827">
        <v>1</v>
      </c>
    </row>
    <row r="5828" spans="1:3" x14ac:dyDescent="0.2">
      <c r="A5828" t="s">
        <v>6149</v>
      </c>
      <c r="B5828" s="1">
        <v>45818</v>
      </c>
      <c r="C5828">
        <v>1</v>
      </c>
    </row>
    <row r="5829" spans="1:3" x14ac:dyDescent="0.2">
      <c r="A5829" t="s">
        <v>6149</v>
      </c>
      <c r="B5829" s="1">
        <v>45819</v>
      </c>
      <c r="C5829">
        <v>1</v>
      </c>
    </row>
    <row r="5830" spans="1:3" x14ac:dyDescent="0.2">
      <c r="A5830" t="s">
        <v>6149</v>
      </c>
      <c r="B5830" s="1">
        <v>45820</v>
      </c>
      <c r="C5830">
        <v>1</v>
      </c>
    </row>
    <row r="5831" spans="1:3" x14ac:dyDescent="0.2">
      <c r="A5831" t="s">
        <v>6149</v>
      </c>
      <c r="B5831" s="1">
        <v>45821</v>
      </c>
      <c r="C5831">
        <v>1</v>
      </c>
    </row>
    <row r="5832" spans="1:3" x14ac:dyDescent="0.2">
      <c r="A5832" t="s">
        <v>6149</v>
      </c>
      <c r="B5832" s="1">
        <v>45822</v>
      </c>
      <c r="C5832">
        <v>1</v>
      </c>
    </row>
    <row r="5833" spans="1:3" x14ac:dyDescent="0.2">
      <c r="A5833" t="s">
        <v>6149</v>
      </c>
      <c r="B5833" s="1">
        <v>45823</v>
      </c>
      <c r="C5833">
        <v>1</v>
      </c>
    </row>
    <row r="5834" spans="1:3" x14ac:dyDescent="0.2">
      <c r="A5834" t="s">
        <v>6149</v>
      </c>
      <c r="B5834" s="1">
        <v>45824</v>
      </c>
      <c r="C5834">
        <v>1</v>
      </c>
    </row>
    <row r="5835" spans="1:3" x14ac:dyDescent="0.2">
      <c r="A5835" t="s">
        <v>6149</v>
      </c>
      <c r="B5835" s="1">
        <v>45825</v>
      </c>
      <c r="C5835">
        <v>1</v>
      </c>
    </row>
    <row r="5836" spans="1:3" x14ac:dyDescent="0.2">
      <c r="A5836" t="s">
        <v>6149</v>
      </c>
      <c r="B5836" s="1">
        <v>45826</v>
      </c>
      <c r="C5836">
        <v>1</v>
      </c>
    </row>
    <row r="5837" spans="1:3" x14ac:dyDescent="0.2">
      <c r="A5837" t="s">
        <v>6149</v>
      </c>
      <c r="B5837" s="1">
        <v>45827</v>
      </c>
      <c r="C5837">
        <v>1</v>
      </c>
    </row>
    <row r="5838" spans="1:3" x14ac:dyDescent="0.2">
      <c r="A5838" t="s">
        <v>6149</v>
      </c>
      <c r="B5838" s="1">
        <v>45828</v>
      </c>
      <c r="C5838">
        <v>1</v>
      </c>
    </row>
    <row r="5839" spans="1:3" x14ac:dyDescent="0.2">
      <c r="A5839" t="s">
        <v>6149</v>
      </c>
      <c r="B5839" s="1">
        <v>45829</v>
      </c>
      <c r="C5839">
        <v>1</v>
      </c>
    </row>
    <row r="5840" spans="1:3" x14ac:dyDescent="0.2">
      <c r="A5840" t="s">
        <v>6149</v>
      </c>
      <c r="B5840" s="1">
        <v>45830</v>
      </c>
      <c r="C5840">
        <v>1</v>
      </c>
    </row>
    <row r="5841" spans="1:3" x14ac:dyDescent="0.2">
      <c r="A5841" t="s">
        <v>6149</v>
      </c>
      <c r="B5841" s="1">
        <v>45831</v>
      </c>
      <c r="C5841">
        <v>1</v>
      </c>
    </row>
    <row r="5842" spans="1:3" x14ac:dyDescent="0.2">
      <c r="A5842" t="s">
        <v>6149</v>
      </c>
      <c r="B5842" s="1">
        <v>45832</v>
      </c>
      <c r="C5842">
        <v>1</v>
      </c>
    </row>
    <row r="5843" spans="1:3" x14ac:dyDescent="0.2">
      <c r="A5843" t="s">
        <v>6149</v>
      </c>
      <c r="B5843" s="1">
        <v>45833</v>
      </c>
      <c r="C5843">
        <v>1</v>
      </c>
    </row>
    <row r="5844" spans="1:3" x14ac:dyDescent="0.2">
      <c r="A5844" t="s">
        <v>6149</v>
      </c>
      <c r="B5844" s="1">
        <v>45834</v>
      </c>
      <c r="C5844">
        <v>1</v>
      </c>
    </row>
    <row r="5845" spans="1:3" x14ac:dyDescent="0.2">
      <c r="A5845" t="s">
        <v>6149</v>
      </c>
      <c r="B5845" s="1">
        <v>45835</v>
      </c>
      <c r="C5845">
        <v>1</v>
      </c>
    </row>
    <row r="5846" spans="1:3" x14ac:dyDescent="0.2">
      <c r="A5846" t="s">
        <v>6149</v>
      </c>
      <c r="B5846" s="1">
        <v>45836</v>
      </c>
      <c r="C5846">
        <v>1</v>
      </c>
    </row>
    <row r="5847" spans="1:3" x14ac:dyDescent="0.2">
      <c r="A5847" t="s">
        <v>6149</v>
      </c>
      <c r="B5847" s="1">
        <v>45837</v>
      </c>
      <c r="C5847">
        <v>1</v>
      </c>
    </row>
    <row r="5848" spans="1:3" x14ac:dyDescent="0.2">
      <c r="A5848" t="s">
        <v>6149</v>
      </c>
      <c r="B5848" s="1">
        <v>45838</v>
      </c>
      <c r="C5848">
        <v>1</v>
      </c>
    </row>
    <row r="5849" spans="1:3" x14ac:dyDescent="0.2">
      <c r="A5849" t="s">
        <v>6149</v>
      </c>
      <c r="B5849" s="1">
        <v>45839</v>
      </c>
      <c r="C5849">
        <v>1</v>
      </c>
    </row>
    <row r="5850" spans="1:3" x14ac:dyDescent="0.2">
      <c r="A5850" t="s">
        <v>6149</v>
      </c>
      <c r="B5850" s="1">
        <v>45840</v>
      </c>
      <c r="C5850">
        <v>1</v>
      </c>
    </row>
    <row r="5851" spans="1:3" x14ac:dyDescent="0.2">
      <c r="A5851" t="s">
        <v>6149</v>
      </c>
      <c r="B5851" s="1">
        <v>45841</v>
      </c>
      <c r="C5851">
        <v>1</v>
      </c>
    </row>
    <row r="5852" spans="1:3" x14ac:dyDescent="0.2">
      <c r="A5852" t="s">
        <v>6149</v>
      </c>
      <c r="B5852" s="1">
        <v>45842</v>
      </c>
      <c r="C5852">
        <v>1</v>
      </c>
    </row>
    <row r="5853" spans="1:3" x14ac:dyDescent="0.2">
      <c r="A5853" t="s">
        <v>6149</v>
      </c>
      <c r="B5853" s="1">
        <v>45843</v>
      </c>
      <c r="C5853">
        <v>1</v>
      </c>
    </row>
    <row r="5854" spans="1:3" x14ac:dyDescent="0.2">
      <c r="A5854" t="s">
        <v>6149</v>
      </c>
      <c r="B5854" s="1">
        <v>45844</v>
      </c>
      <c r="C5854">
        <v>1</v>
      </c>
    </row>
    <row r="5855" spans="1:3" x14ac:dyDescent="0.2">
      <c r="A5855" t="s">
        <v>6149</v>
      </c>
      <c r="B5855" s="1">
        <v>45845</v>
      </c>
      <c r="C5855">
        <v>1</v>
      </c>
    </row>
    <row r="5856" spans="1:3" x14ac:dyDescent="0.2">
      <c r="A5856" t="s">
        <v>6149</v>
      </c>
      <c r="B5856" s="1">
        <v>45846</v>
      </c>
      <c r="C5856">
        <v>1</v>
      </c>
    </row>
    <row r="5857" spans="1:3" x14ac:dyDescent="0.2">
      <c r="A5857" t="s">
        <v>6149</v>
      </c>
      <c r="B5857" s="1">
        <v>45847</v>
      </c>
      <c r="C5857">
        <v>1</v>
      </c>
    </row>
    <row r="5858" spans="1:3" x14ac:dyDescent="0.2">
      <c r="A5858" t="s">
        <v>6149</v>
      </c>
      <c r="B5858" s="1">
        <v>45848</v>
      </c>
      <c r="C5858">
        <v>1</v>
      </c>
    </row>
    <row r="5859" spans="1:3" x14ac:dyDescent="0.2">
      <c r="A5859" t="s">
        <v>6149</v>
      </c>
      <c r="B5859" s="1">
        <v>45849</v>
      </c>
      <c r="C5859">
        <v>1</v>
      </c>
    </row>
    <row r="5860" spans="1:3" x14ac:dyDescent="0.2">
      <c r="A5860" t="s">
        <v>6149</v>
      </c>
      <c r="B5860" s="1">
        <v>45850</v>
      </c>
      <c r="C5860">
        <v>1</v>
      </c>
    </row>
    <row r="5861" spans="1:3" x14ac:dyDescent="0.2">
      <c r="A5861" t="s">
        <v>6149</v>
      </c>
      <c r="B5861" s="1">
        <v>45851</v>
      </c>
      <c r="C5861">
        <v>1</v>
      </c>
    </row>
    <row r="5862" spans="1:3" x14ac:dyDescent="0.2">
      <c r="A5862" t="s">
        <v>6149</v>
      </c>
      <c r="B5862" s="1">
        <v>45852</v>
      </c>
      <c r="C5862">
        <v>1</v>
      </c>
    </row>
    <row r="5863" spans="1:3" x14ac:dyDescent="0.2">
      <c r="A5863" t="s">
        <v>6149</v>
      </c>
      <c r="B5863" s="1">
        <v>45853</v>
      </c>
      <c r="C5863">
        <v>1</v>
      </c>
    </row>
    <row r="5864" spans="1:3" x14ac:dyDescent="0.2">
      <c r="A5864" t="s">
        <v>6149</v>
      </c>
      <c r="B5864" s="1">
        <v>45854</v>
      </c>
      <c r="C5864">
        <v>1</v>
      </c>
    </row>
    <row r="5865" spans="1:3" x14ac:dyDescent="0.2">
      <c r="A5865" t="s">
        <v>6149</v>
      </c>
      <c r="B5865" s="1">
        <v>45855</v>
      </c>
      <c r="C5865">
        <v>1</v>
      </c>
    </row>
    <row r="5866" spans="1:3" x14ac:dyDescent="0.2">
      <c r="A5866" t="s">
        <v>6149</v>
      </c>
      <c r="B5866" s="1">
        <v>45856</v>
      </c>
      <c r="C5866">
        <v>1</v>
      </c>
    </row>
    <row r="5867" spans="1:3" x14ac:dyDescent="0.2">
      <c r="A5867" t="s">
        <v>6149</v>
      </c>
      <c r="B5867" s="1">
        <v>45857</v>
      </c>
      <c r="C5867">
        <v>1</v>
      </c>
    </row>
    <row r="5868" spans="1:3" x14ac:dyDescent="0.2">
      <c r="A5868" t="s">
        <v>6149</v>
      </c>
      <c r="B5868" s="1">
        <v>45858</v>
      </c>
      <c r="C5868">
        <v>1</v>
      </c>
    </row>
    <row r="5869" spans="1:3" x14ac:dyDescent="0.2">
      <c r="A5869" t="s">
        <v>6149</v>
      </c>
      <c r="B5869" s="1">
        <v>45859</v>
      </c>
      <c r="C5869">
        <v>1</v>
      </c>
    </row>
    <row r="5870" spans="1:3" x14ac:dyDescent="0.2">
      <c r="A5870" t="s">
        <v>6149</v>
      </c>
      <c r="B5870" s="1">
        <v>45860</v>
      </c>
      <c r="C5870">
        <v>1</v>
      </c>
    </row>
    <row r="5871" spans="1:3" x14ac:dyDescent="0.2">
      <c r="A5871" t="s">
        <v>6149</v>
      </c>
      <c r="B5871" s="1">
        <v>45861</v>
      </c>
      <c r="C5871">
        <v>1</v>
      </c>
    </row>
    <row r="5872" spans="1:3" x14ac:dyDescent="0.2">
      <c r="A5872" t="s">
        <v>6149</v>
      </c>
      <c r="B5872" s="1">
        <v>45862</v>
      </c>
      <c r="C5872">
        <v>1</v>
      </c>
    </row>
    <row r="5873" spans="1:3" x14ac:dyDescent="0.2">
      <c r="A5873" t="s">
        <v>6149</v>
      </c>
      <c r="B5873" s="1">
        <v>45863</v>
      </c>
      <c r="C5873">
        <v>1</v>
      </c>
    </row>
    <row r="5874" spans="1:3" x14ac:dyDescent="0.2">
      <c r="A5874" t="s">
        <v>6149</v>
      </c>
      <c r="B5874" s="1">
        <v>45864</v>
      </c>
      <c r="C5874">
        <v>1</v>
      </c>
    </row>
    <row r="5875" spans="1:3" x14ac:dyDescent="0.2">
      <c r="A5875" t="s">
        <v>6149</v>
      </c>
      <c r="B5875" s="1">
        <v>45865</v>
      </c>
      <c r="C5875">
        <v>1</v>
      </c>
    </row>
    <row r="5876" spans="1:3" x14ac:dyDescent="0.2">
      <c r="A5876" t="s">
        <v>6149</v>
      </c>
      <c r="B5876" s="1">
        <v>45866</v>
      </c>
      <c r="C5876">
        <v>1</v>
      </c>
    </row>
    <row r="5877" spans="1:3" x14ac:dyDescent="0.2">
      <c r="A5877" t="s">
        <v>6149</v>
      </c>
      <c r="B5877" s="1">
        <v>45867</v>
      </c>
      <c r="C5877">
        <v>1</v>
      </c>
    </row>
    <row r="5878" spans="1:3" x14ac:dyDescent="0.2">
      <c r="A5878" t="s">
        <v>6149</v>
      </c>
      <c r="B5878" s="1">
        <v>45868</v>
      </c>
      <c r="C5878">
        <v>1</v>
      </c>
    </row>
    <row r="5879" spans="1:3" x14ac:dyDescent="0.2">
      <c r="A5879" t="s">
        <v>6149</v>
      </c>
      <c r="B5879" s="1">
        <v>45869</v>
      </c>
      <c r="C5879">
        <v>1</v>
      </c>
    </row>
    <row r="5880" spans="1:3" x14ac:dyDescent="0.2">
      <c r="A5880" t="s">
        <v>6149</v>
      </c>
      <c r="B5880" s="1">
        <v>45870</v>
      </c>
      <c r="C5880">
        <v>1</v>
      </c>
    </row>
    <row r="5881" spans="1:3" x14ac:dyDescent="0.2">
      <c r="A5881" t="s">
        <v>6149</v>
      </c>
      <c r="B5881" s="1">
        <v>45871</v>
      </c>
      <c r="C5881">
        <v>1</v>
      </c>
    </row>
    <row r="5882" spans="1:3" x14ac:dyDescent="0.2">
      <c r="A5882" t="s">
        <v>6149</v>
      </c>
      <c r="B5882" s="1">
        <v>45872</v>
      </c>
      <c r="C5882">
        <v>1</v>
      </c>
    </row>
    <row r="5883" spans="1:3" x14ac:dyDescent="0.2">
      <c r="A5883" t="s">
        <v>6149</v>
      </c>
      <c r="B5883" s="1">
        <v>45873</v>
      </c>
      <c r="C5883">
        <v>1</v>
      </c>
    </row>
    <row r="5884" spans="1:3" x14ac:dyDescent="0.2">
      <c r="A5884" t="s">
        <v>6149</v>
      </c>
      <c r="B5884" s="1">
        <v>45874</v>
      </c>
      <c r="C5884">
        <v>1</v>
      </c>
    </row>
    <row r="5885" spans="1:3" x14ac:dyDescent="0.2">
      <c r="A5885" t="s">
        <v>6149</v>
      </c>
      <c r="B5885" s="1">
        <v>45875</v>
      </c>
      <c r="C5885">
        <v>1</v>
      </c>
    </row>
    <row r="5886" spans="1:3" x14ac:dyDescent="0.2">
      <c r="A5886" t="s">
        <v>6149</v>
      </c>
      <c r="B5886" s="1">
        <v>45876</v>
      </c>
      <c r="C5886">
        <v>1</v>
      </c>
    </row>
    <row r="5887" spans="1:3" x14ac:dyDescent="0.2">
      <c r="A5887" t="s">
        <v>6149</v>
      </c>
      <c r="B5887" s="1">
        <v>45877</v>
      </c>
      <c r="C5887">
        <v>1</v>
      </c>
    </row>
    <row r="5888" spans="1:3" x14ac:dyDescent="0.2">
      <c r="A5888" t="s">
        <v>6149</v>
      </c>
      <c r="B5888" s="1">
        <v>45878</v>
      </c>
      <c r="C5888">
        <v>1</v>
      </c>
    </row>
    <row r="5889" spans="1:3" x14ac:dyDescent="0.2">
      <c r="A5889" t="s">
        <v>6149</v>
      </c>
      <c r="B5889" s="1">
        <v>45879</v>
      </c>
      <c r="C5889">
        <v>1</v>
      </c>
    </row>
    <row r="5890" spans="1:3" x14ac:dyDescent="0.2">
      <c r="A5890" t="s">
        <v>6149</v>
      </c>
      <c r="B5890" s="1">
        <v>45880</v>
      </c>
      <c r="C5890">
        <v>1</v>
      </c>
    </row>
    <row r="5891" spans="1:3" x14ac:dyDescent="0.2">
      <c r="A5891" t="s">
        <v>6149</v>
      </c>
      <c r="B5891" s="1">
        <v>45881</v>
      </c>
      <c r="C5891">
        <v>1</v>
      </c>
    </row>
    <row r="5892" spans="1:3" x14ac:dyDescent="0.2">
      <c r="A5892" t="s">
        <v>6149</v>
      </c>
      <c r="B5892" s="1">
        <v>45882</v>
      </c>
      <c r="C5892">
        <v>1</v>
      </c>
    </row>
    <row r="5893" spans="1:3" x14ac:dyDescent="0.2">
      <c r="A5893" t="s">
        <v>6149</v>
      </c>
      <c r="B5893" s="1">
        <v>45883</v>
      </c>
      <c r="C5893">
        <v>1</v>
      </c>
    </row>
    <row r="5894" spans="1:3" x14ac:dyDescent="0.2">
      <c r="A5894" t="s">
        <v>6149</v>
      </c>
      <c r="B5894" s="1">
        <v>45884</v>
      </c>
      <c r="C5894">
        <v>1</v>
      </c>
    </row>
    <row r="5895" spans="1:3" x14ac:dyDescent="0.2">
      <c r="A5895" t="s">
        <v>6149</v>
      </c>
      <c r="B5895" s="1">
        <v>45885</v>
      </c>
      <c r="C5895">
        <v>1</v>
      </c>
    </row>
    <row r="5896" spans="1:3" x14ac:dyDescent="0.2">
      <c r="A5896" t="s">
        <v>6149</v>
      </c>
      <c r="B5896" s="1">
        <v>45886</v>
      </c>
      <c r="C5896">
        <v>1</v>
      </c>
    </row>
    <row r="5897" spans="1:3" x14ac:dyDescent="0.2">
      <c r="A5897" t="s">
        <v>6149</v>
      </c>
      <c r="B5897" s="1">
        <v>45887</v>
      </c>
      <c r="C5897">
        <v>1</v>
      </c>
    </row>
    <row r="5898" spans="1:3" x14ac:dyDescent="0.2">
      <c r="A5898" t="s">
        <v>6149</v>
      </c>
      <c r="B5898" s="1">
        <v>45888</v>
      </c>
      <c r="C5898">
        <v>1</v>
      </c>
    </row>
    <row r="5899" spans="1:3" x14ac:dyDescent="0.2">
      <c r="A5899" t="s">
        <v>6149</v>
      </c>
      <c r="B5899" s="1">
        <v>45889</v>
      </c>
      <c r="C5899">
        <v>1</v>
      </c>
    </row>
    <row r="5900" spans="1:3" x14ac:dyDescent="0.2">
      <c r="A5900" t="s">
        <v>6149</v>
      </c>
      <c r="B5900" s="1">
        <v>45890</v>
      </c>
      <c r="C5900">
        <v>1</v>
      </c>
    </row>
    <row r="5901" spans="1:3" x14ac:dyDescent="0.2">
      <c r="A5901" t="s">
        <v>6149</v>
      </c>
      <c r="B5901" s="1">
        <v>45891</v>
      </c>
      <c r="C5901">
        <v>1</v>
      </c>
    </row>
    <row r="5902" spans="1:3" x14ac:dyDescent="0.2">
      <c r="A5902" t="s">
        <v>6149</v>
      </c>
      <c r="B5902" s="1">
        <v>45892</v>
      </c>
      <c r="C5902">
        <v>1</v>
      </c>
    </row>
    <row r="5903" spans="1:3" x14ac:dyDescent="0.2">
      <c r="A5903" t="s">
        <v>6149</v>
      </c>
      <c r="B5903" s="1">
        <v>45893</v>
      </c>
      <c r="C5903">
        <v>1</v>
      </c>
    </row>
    <row r="5904" spans="1:3" x14ac:dyDescent="0.2">
      <c r="A5904" t="s">
        <v>6149</v>
      </c>
      <c r="B5904" s="1">
        <v>45894</v>
      </c>
      <c r="C5904">
        <v>1</v>
      </c>
    </row>
    <row r="5905" spans="1:3" x14ac:dyDescent="0.2">
      <c r="A5905" t="s">
        <v>6149</v>
      </c>
      <c r="B5905" s="1">
        <v>45895</v>
      </c>
      <c r="C5905">
        <v>1</v>
      </c>
    </row>
    <row r="5906" spans="1:3" x14ac:dyDescent="0.2">
      <c r="A5906" t="s">
        <v>6149</v>
      </c>
      <c r="B5906" s="1">
        <v>45896</v>
      </c>
      <c r="C5906">
        <v>1</v>
      </c>
    </row>
    <row r="5907" spans="1:3" x14ac:dyDescent="0.2">
      <c r="A5907" t="s">
        <v>6149</v>
      </c>
      <c r="B5907" s="1">
        <v>45897</v>
      </c>
      <c r="C5907">
        <v>1</v>
      </c>
    </row>
    <row r="5908" spans="1:3" x14ac:dyDescent="0.2">
      <c r="A5908" t="s">
        <v>6149</v>
      </c>
      <c r="B5908" s="1">
        <v>45898</v>
      </c>
      <c r="C5908">
        <v>1</v>
      </c>
    </row>
    <row r="5909" spans="1:3" x14ac:dyDescent="0.2">
      <c r="A5909" t="s">
        <v>6149</v>
      </c>
      <c r="B5909" s="1">
        <v>45899</v>
      </c>
      <c r="C5909">
        <v>1</v>
      </c>
    </row>
    <row r="5910" spans="1:3" x14ac:dyDescent="0.2">
      <c r="A5910" t="s">
        <v>6149</v>
      </c>
      <c r="B5910" s="1">
        <v>45900</v>
      </c>
      <c r="C5910">
        <v>1</v>
      </c>
    </row>
    <row r="5911" spans="1:3" x14ac:dyDescent="0.2">
      <c r="A5911" t="s">
        <v>6149</v>
      </c>
      <c r="B5911" s="1">
        <v>45901</v>
      </c>
      <c r="C5911">
        <v>1</v>
      </c>
    </row>
    <row r="5912" spans="1:3" x14ac:dyDescent="0.2">
      <c r="A5912" t="s">
        <v>6149</v>
      </c>
      <c r="B5912" s="1">
        <v>45902</v>
      </c>
      <c r="C5912">
        <v>1</v>
      </c>
    </row>
    <row r="5913" spans="1:3" x14ac:dyDescent="0.2">
      <c r="A5913" t="s">
        <v>6149</v>
      </c>
      <c r="B5913" s="1">
        <v>45903</v>
      </c>
      <c r="C5913">
        <v>1</v>
      </c>
    </row>
    <row r="5914" spans="1:3" x14ac:dyDescent="0.2">
      <c r="A5914" t="s">
        <v>6149</v>
      </c>
      <c r="B5914" s="1">
        <v>45904</v>
      </c>
      <c r="C5914">
        <v>1</v>
      </c>
    </row>
    <row r="5915" spans="1:3" x14ac:dyDescent="0.2">
      <c r="A5915" t="s">
        <v>6149</v>
      </c>
      <c r="B5915" s="1">
        <v>45905</v>
      </c>
      <c r="C5915">
        <v>1</v>
      </c>
    </row>
    <row r="5916" spans="1:3" x14ac:dyDescent="0.2">
      <c r="A5916" t="s">
        <v>6149</v>
      </c>
      <c r="B5916" s="1">
        <v>45906</v>
      </c>
      <c r="C5916">
        <v>1</v>
      </c>
    </row>
    <row r="5917" spans="1:3" x14ac:dyDescent="0.2">
      <c r="A5917" t="s">
        <v>6149</v>
      </c>
      <c r="B5917" s="1">
        <v>45907</v>
      </c>
      <c r="C5917">
        <v>1</v>
      </c>
    </row>
    <row r="5918" spans="1:3" x14ac:dyDescent="0.2">
      <c r="A5918" t="s">
        <v>6149</v>
      </c>
      <c r="B5918" s="1">
        <v>45908</v>
      </c>
      <c r="C5918">
        <v>1</v>
      </c>
    </row>
    <row r="5919" spans="1:3" x14ac:dyDescent="0.2">
      <c r="A5919" t="s">
        <v>6149</v>
      </c>
      <c r="B5919" s="1">
        <v>45909</v>
      </c>
      <c r="C5919">
        <v>1</v>
      </c>
    </row>
    <row r="5920" spans="1:3" x14ac:dyDescent="0.2">
      <c r="A5920" t="s">
        <v>6149</v>
      </c>
      <c r="B5920" s="1">
        <v>45910</v>
      </c>
      <c r="C5920">
        <v>1</v>
      </c>
    </row>
    <row r="5921" spans="1:3" x14ac:dyDescent="0.2">
      <c r="A5921" t="s">
        <v>6149</v>
      </c>
      <c r="B5921" s="1">
        <v>45911</v>
      </c>
      <c r="C5921">
        <v>1</v>
      </c>
    </row>
    <row r="5922" spans="1:3" x14ac:dyDescent="0.2">
      <c r="A5922" t="s">
        <v>6149</v>
      </c>
      <c r="B5922" s="1">
        <v>45912</v>
      </c>
      <c r="C5922">
        <v>1</v>
      </c>
    </row>
    <row r="5923" spans="1:3" x14ac:dyDescent="0.2">
      <c r="A5923" t="s">
        <v>6149</v>
      </c>
      <c r="B5923" s="1">
        <v>45913</v>
      </c>
      <c r="C5923">
        <v>1</v>
      </c>
    </row>
    <row r="5924" spans="1:3" x14ac:dyDescent="0.2">
      <c r="A5924" t="s">
        <v>6149</v>
      </c>
      <c r="B5924" s="1">
        <v>45914</v>
      </c>
      <c r="C5924">
        <v>1</v>
      </c>
    </row>
    <row r="5925" spans="1:3" x14ac:dyDescent="0.2">
      <c r="A5925" t="s">
        <v>6149</v>
      </c>
      <c r="B5925" s="1">
        <v>45915</v>
      </c>
      <c r="C5925">
        <v>1</v>
      </c>
    </row>
    <row r="5926" spans="1:3" x14ac:dyDescent="0.2">
      <c r="A5926" t="s">
        <v>6149</v>
      </c>
      <c r="B5926" s="1">
        <v>45916</v>
      </c>
      <c r="C5926">
        <v>1</v>
      </c>
    </row>
    <row r="5927" spans="1:3" x14ac:dyDescent="0.2">
      <c r="A5927" t="s">
        <v>6149</v>
      </c>
      <c r="B5927" s="1">
        <v>45917</v>
      </c>
      <c r="C5927">
        <v>1</v>
      </c>
    </row>
    <row r="5928" spans="1:3" x14ac:dyDescent="0.2">
      <c r="A5928" t="s">
        <v>6149</v>
      </c>
      <c r="B5928" s="1">
        <v>45918</v>
      </c>
      <c r="C5928">
        <v>1</v>
      </c>
    </row>
    <row r="5929" spans="1:3" x14ac:dyDescent="0.2">
      <c r="A5929" t="s">
        <v>6149</v>
      </c>
      <c r="B5929" s="1">
        <v>45919</v>
      </c>
      <c r="C5929">
        <v>1</v>
      </c>
    </row>
    <row r="5930" spans="1:3" x14ac:dyDescent="0.2">
      <c r="A5930" t="s">
        <v>6149</v>
      </c>
      <c r="B5930" s="1">
        <v>45920</v>
      </c>
      <c r="C5930">
        <v>1</v>
      </c>
    </row>
    <row r="5931" spans="1:3" x14ac:dyDescent="0.2">
      <c r="A5931" t="s">
        <v>6149</v>
      </c>
      <c r="B5931" s="1">
        <v>45921</v>
      </c>
      <c r="C5931">
        <v>1</v>
      </c>
    </row>
    <row r="5932" spans="1:3" x14ac:dyDescent="0.2">
      <c r="A5932" t="s">
        <v>6149</v>
      </c>
      <c r="B5932" s="1">
        <v>45922</v>
      </c>
      <c r="C5932">
        <v>1</v>
      </c>
    </row>
    <row r="5933" spans="1:3" x14ac:dyDescent="0.2">
      <c r="A5933" t="s">
        <v>6149</v>
      </c>
      <c r="B5933" s="1">
        <v>45923</v>
      </c>
      <c r="C5933">
        <v>1</v>
      </c>
    </row>
    <row r="5934" spans="1:3" x14ac:dyDescent="0.2">
      <c r="A5934" t="s">
        <v>6149</v>
      </c>
      <c r="B5934" s="1">
        <v>45924</v>
      </c>
      <c r="C5934">
        <v>1</v>
      </c>
    </row>
    <row r="5935" spans="1:3" x14ac:dyDescent="0.2">
      <c r="A5935" t="s">
        <v>6149</v>
      </c>
      <c r="B5935" s="1">
        <v>45925</v>
      </c>
      <c r="C5935">
        <v>1</v>
      </c>
    </row>
    <row r="5936" spans="1:3" x14ac:dyDescent="0.2">
      <c r="A5936" t="s">
        <v>6149</v>
      </c>
      <c r="B5936" s="1">
        <v>45926</v>
      </c>
      <c r="C5936">
        <v>1</v>
      </c>
    </row>
    <row r="5937" spans="1:3" x14ac:dyDescent="0.2">
      <c r="A5937" t="s">
        <v>6149</v>
      </c>
      <c r="B5937" s="1">
        <v>45927</v>
      </c>
      <c r="C5937">
        <v>1</v>
      </c>
    </row>
    <row r="5938" spans="1:3" x14ac:dyDescent="0.2">
      <c r="A5938" t="s">
        <v>6149</v>
      </c>
      <c r="B5938" s="1">
        <v>45928</v>
      </c>
      <c r="C5938">
        <v>1</v>
      </c>
    </row>
    <row r="5939" spans="1:3" x14ac:dyDescent="0.2">
      <c r="A5939" t="s">
        <v>6149</v>
      </c>
      <c r="B5939" s="1">
        <v>45929</v>
      </c>
      <c r="C5939">
        <v>1</v>
      </c>
    </row>
    <row r="5940" spans="1:3" x14ac:dyDescent="0.2">
      <c r="A5940" t="s">
        <v>6149</v>
      </c>
      <c r="B5940" s="1">
        <v>45930</v>
      </c>
      <c r="C5940">
        <v>1</v>
      </c>
    </row>
    <row r="5941" spans="1:3" x14ac:dyDescent="0.2">
      <c r="A5941" t="s">
        <v>6149</v>
      </c>
      <c r="B5941" s="1">
        <v>45931</v>
      </c>
      <c r="C5941">
        <v>1</v>
      </c>
    </row>
    <row r="5942" spans="1:3" x14ac:dyDescent="0.2">
      <c r="A5942" t="s">
        <v>6149</v>
      </c>
      <c r="B5942" s="1">
        <v>45932</v>
      </c>
      <c r="C5942">
        <v>1</v>
      </c>
    </row>
    <row r="5943" spans="1:3" x14ac:dyDescent="0.2">
      <c r="A5943" t="s">
        <v>6149</v>
      </c>
      <c r="B5943" s="1">
        <v>45933</v>
      </c>
      <c r="C5943">
        <v>1</v>
      </c>
    </row>
    <row r="5944" spans="1:3" x14ac:dyDescent="0.2">
      <c r="A5944" t="s">
        <v>6149</v>
      </c>
      <c r="B5944" s="1">
        <v>45934</v>
      </c>
      <c r="C5944">
        <v>1</v>
      </c>
    </row>
    <row r="5945" spans="1:3" x14ac:dyDescent="0.2">
      <c r="A5945" t="s">
        <v>6149</v>
      </c>
      <c r="B5945" s="1">
        <v>45935</v>
      </c>
      <c r="C5945">
        <v>1</v>
      </c>
    </row>
    <row r="5946" spans="1:3" x14ac:dyDescent="0.2">
      <c r="A5946" t="s">
        <v>6149</v>
      </c>
      <c r="B5946" s="1">
        <v>45936</v>
      </c>
      <c r="C5946">
        <v>1</v>
      </c>
    </row>
    <row r="5947" spans="1:3" x14ac:dyDescent="0.2">
      <c r="A5947" t="s">
        <v>6149</v>
      </c>
      <c r="B5947" s="1">
        <v>45937</v>
      </c>
      <c r="C5947">
        <v>1</v>
      </c>
    </row>
    <row r="5948" spans="1:3" x14ac:dyDescent="0.2">
      <c r="A5948" t="s">
        <v>6149</v>
      </c>
      <c r="B5948" s="1">
        <v>45938</v>
      </c>
      <c r="C5948">
        <v>1</v>
      </c>
    </row>
    <row r="5949" spans="1:3" x14ac:dyDescent="0.2">
      <c r="A5949" t="s">
        <v>6149</v>
      </c>
      <c r="B5949" s="1">
        <v>45939</v>
      </c>
      <c r="C5949">
        <v>1</v>
      </c>
    </row>
    <row r="5950" spans="1:3" x14ac:dyDescent="0.2">
      <c r="A5950" t="s">
        <v>6149</v>
      </c>
      <c r="B5950" s="1">
        <v>45940</v>
      </c>
      <c r="C5950">
        <v>1</v>
      </c>
    </row>
    <row r="5951" spans="1:3" x14ac:dyDescent="0.2">
      <c r="A5951" t="s">
        <v>6149</v>
      </c>
      <c r="B5951" s="1">
        <v>45941</v>
      </c>
      <c r="C5951">
        <v>1</v>
      </c>
    </row>
    <row r="5952" spans="1:3" x14ac:dyDescent="0.2">
      <c r="A5952" t="s">
        <v>6149</v>
      </c>
      <c r="B5952" s="1">
        <v>45942</v>
      </c>
      <c r="C5952">
        <v>1</v>
      </c>
    </row>
    <row r="5953" spans="1:3" x14ac:dyDescent="0.2">
      <c r="A5953" t="s">
        <v>6149</v>
      </c>
      <c r="B5953" s="1">
        <v>45943</v>
      </c>
      <c r="C5953">
        <v>1</v>
      </c>
    </row>
    <row r="5954" spans="1:3" x14ac:dyDescent="0.2">
      <c r="A5954" t="s">
        <v>6149</v>
      </c>
      <c r="B5954" s="1">
        <v>45944</v>
      </c>
      <c r="C5954">
        <v>1</v>
      </c>
    </row>
    <row r="5955" spans="1:3" x14ac:dyDescent="0.2">
      <c r="A5955" t="s">
        <v>6149</v>
      </c>
      <c r="B5955" s="1">
        <v>45945</v>
      </c>
      <c r="C5955">
        <v>1</v>
      </c>
    </row>
    <row r="5956" spans="1:3" x14ac:dyDescent="0.2">
      <c r="A5956" t="s">
        <v>6149</v>
      </c>
      <c r="B5956" s="1">
        <v>45946</v>
      </c>
      <c r="C5956">
        <v>1</v>
      </c>
    </row>
    <row r="5957" spans="1:3" x14ac:dyDescent="0.2">
      <c r="A5957" t="s">
        <v>6149</v>
      </c>
      <c r="B5957" s="1">
        <v>45947</v>
      </c>
      <c r="C5957">
        <v>1</v>
      </c>
    </row>
    <row r="5958" spans="1:3" x14ac:dyDescent="0.2">
      <c r="A5958" t="s">
        <v>6149</v>
      </c>
      <c r="B5958" s="1">
        <v>45948</v>
      </c>
      <c r="C5958">
        <v>1</v>
      </c>
    </row>
    <row r="5959" spans="1:3" x14ac:dyDescent="0.2">
      <c r="A5959" t="s">
        <v>6149</v>
      </c>
      <c r="B5959" s="1">
        <v>45949</v>
      </c>
      <c r="C5959">
        <v>1</v>
      </c>
    </row>
    <row r="5960" spans="1:3" x14ac:dyDescent="0.2">
      <c r="A5960" t="s">
        <v>6149</v>
      </c>
      <c r="B5960" s="1">
        <v>45950</v>
      </c>
      <c r="C5960">
        <v>1</v>
      </c>
    </row>
    <row r="5961" spans="1:3" x14ac:dyDescent="0.2">
      <c r="A5961" t="s">
        <v>6149</v>
      </c>
      <c r="B5961" s="1">
        <v>45951</v>
      </c>
      <c r="C5961">
        <v>1</v>
      </c>
    </row>
    <row r="5962" spans="1:3" x14ac:dyDescent="0.2">
      <c r="A5962" t="s">
        <v>6149</v>
      </c>
      <c r="B5962" s="1">
        <v>45952</v>
      </c>
      <c r="C5962">
        <v>1</v>
      </c>
    </row>
    <row r="5963" spans="1:3" x14ac:dyDescent="0.2">
      <c r="A5963" t="s">
        <v>6149</v>
      </c>
      <c r="B5963" s="1">
        <v>45953</v>
      </c>
      <c r="C5963">
        <v>1</v>
      </c>
    </row>
    <row r="5964" spans="1:3" x14ac:dyDescent="0.2">
      <c r="A5964" t="s">
        <v>6149</v>
      </c>
      <c r="B5964" s="1">
        <v>45954</v>
      </c>
      <c r="C5964">
        <v>1</v>
      </c>
    </row>
    <row r="5965" spans="1:3" x14ac:dyDescent="0.2">
      <c r="A5965" t="s">
        <v>6149</v>
      </c>
      <c r="B5965" s="1">
        <v>45955</v>
      </c>
      <c r="C5965">
        <v>1</v>
      </c>
    </row>
    <row r="5966" spans="1:3" x14ac:dyDescent="0.2">
      <c r="A5966" t="s">
        <v>6149</v>
      </c>
      <c r="B5966" s="1">
        <v>45956</v>
      </c>
      <c r="C5966">
        <v>1</v>
      </c>
    </row>
    <row r="5967" spans="1:3" x14ac:dyDescent="0.2">
      <c r="A5967" t="s">
        <v>6149</v>
      </c>
      <c r="B5967" s="1">
        <v>45957</v>
      </c>
      <c r="C5967">
        <v>1</v>
      </c>
    </row>
    <row r="5968" spans="1:3" x14ac:dyDescent="0.2">
      <c r="A5968" t="s">
        <v>6149</v>
      </c>
      <c r="B5968" s="1">
        <v>45958</v>
      </c>
      <c r="C5968">
        <v>1</v>
      </c>
    </row>
    <row r="5969" spans="1:3" x14ac:dyDescent="0.2">
      <c r="A5969" t="s">
        <v>6149</v>
      </c>
      <c r="B5969" s="1">
        <v>45959</v>
      </c>
      <c r="C5969">
        <v>1</v>
      </c>
    </row>
    <row r="5970" spans="1:3" x14ac:dyDescent="0.2">
      <c r="A5970" t="s">
        <v>6149</v>
      </c>
      <c r="B5970" s="1">
        <v>45960</v>
      </c>
      <c r="C5970">
        <v>1</v>
      </c>
    </row>
    <row r="5971" spans="1:3" x14ac:dyDescent="0.2">
      <c r="A5971" t="s">
        <v>6149</v>
      </c>
      <c r="B5971" s="1">
        <v>45961</v>
      </c>
      <c r="C5971">
        <v>1</v>
      </c>
    </row>
    <row r="5972" spans="1:3" x14ac:dyDescent="0.2">
      <c r="A5972" t="s">
        <v>6149</v>
      </c>
      <c r="B5972" s="1">
        <v>45962</v>
      </c>
      <c r="C5972">
        <v>1</v>
      </c>
    </row>
    <row r="5973" spans="1:3" x14ac:dyDescent="0.2">
      <c r="A5973" t="s">
        <v>6149</v>
      </c>
      <c r="B5973" s="1">
        <v>45963</v>
      </c>
      <c r="C5973">
        <v>1</v>
      </c>
    </row>
    <row r="5974" spans="1:3" x14ac:dyDescent="0.2">
      <c r="A5974" t="s">
        <v>6149</v>
      </c>
      <c r="B5974" s="1">
        <v>45964</v>
      </c>
      <c r="C5974">
        <v>1</v>
      </c>
    </row>
    <row r="5975" spans="1:3" x14ac:dyDescent="0.2">
      <c r="A5975" t="s">
        <v>6149</v>
      </c>
      <c r="B5975" s="1">
        <v>45965</v>
      </c>
      <c r="C5975">
        <v>1</v>
      </c>
    </row>
    <row r="5976" spans="1:3" x14ac:dyDescent="0.2">
      <c r="A5976" t="s">
        <v>6149</v>
      </c>
      <c r="B5976" s="1">
        <v>45966</v>
      </c>
      <c r="C5976">
        <v>1</v>
      </c>
    </row>
    <row r="5977" spans="1:3" x14ac:dyDescent="0.2">
      <c r="A5977" t="s">
        <v>6149</v>
      </c>
      <c r="B5977" s="1">
        <v>45967</v>
      </c>
      <c r="C5977">
        <v>1</v>
      </c>
    </row>
    <row r="5978" spans="1:3" x14ac:dyDescent="0.2">
      <c r="A5978" t="s">
        <v>6149</v>
      </c>
      <c r="B5978" s="1">
        <v>45968</v>
      </c>
      <c r="C5978">
        <v>1</v>
      </c>
    </row>
    <row r="5979" spans="1:3" x14ac:dyDescent="0.2">
      <c r="A5979" t="s">
        <v>6149</v>
      </c>
      <c r="B5979" s="1">
        <v>45969</v>
      </c>
      <c r="C5979">
        <v>1</v>
      </c>
    </row>
    <row r="5980" spans="1:3" x14ac:dyDescent="0.2">
      <c r="A5980" t="s">
        <v>6149</v>
      </c>
      <c r="B5980" s="1">
        <v>45970</v>
      </c>
      <c r="C5980">
        <v>1</v>
      </c>
    </row>
    <row r="5981" spans="1:3" x14ac:dyDescent="0.2">
      <c r="A5981" t="s">
        <v>6149</v>
      </c>
      <c r="B5981" s="1">
        <v>45971</v>
      </c>
      <c r="C5981">
        <v>1</v>
      </c>
    </row>
    <row r="5982" spans="1:3" x14ac:dyDescent="0.2">
      <c r="A5982" t="s">
        <v>6149</v>
      </c>
      <c r="B5982" s="1">
        <v>45972</v>
      </c>
      <c r="C5982">
        <v>1</v>
      </c>
    </row>
    <row r="5983" spans="1:3" x14ac:dyDescent="0.2">
      <c r="A5983" t="s">
        <v>6149</v>
      </c>
      <c r="B5983" s="1">
        <v>45973</v>
      </c>
      <c r="C5983">
        <v>1</v>
      </c>
    </row>
    <row r="5984" spans="1:3" x14ac:dyDescent="0.2">
      <c r="A5984" t="s">
        <v>6149</v>
      </c>
      <c r="B5984" s="1">
        <v>45974</v>
      </c>
      <c r="C5984">
        <v>1</v>
      </c>
    </row>
    <row r="5985" spans="1:3" x14ac:dyDescent="0.2">
      <c r="A5985" t="s">
        <v>6149</v>
      </c>
      <c r="B5985" s="1">
        <v>45975</v>
      </c>
      <c r="C5985">
        <v>1</v>
      </c>
    </row>
    <row r="5986" spans="1:3" x14ac:dyDescent="0.2">
      <c r="A5986" t="s">
        <v>6149</v>
      </c>
      <c r="B5986" s="1">
        <v>45976</v>
      </c>
      <c r="C5986">
        <v>1</v>
      </c>
    </row>
    <row r="5987" spans="1:3" x14ac:dyDescent="0.2">
      <c r="A5987" t="s">
        <v>6149</v>
      </c>
      <c r="B5987" s="1">
        <v>45977</v>
      </c>
      <c r="C5987">
        <v>1</v>
      </c>
    </row>
    <row r="5988" spans="1:3" x14ac:dyDescent="0.2">
      <c r="A5988" t="s">
        <v>6149</v>
      </c>
      <c r="B5988" s="1">
        <v>45978</v>
      </c>
      <c r="C5988">
        <v>1</v>
      </c>
    </row>
    <row r="5989" spans="1:3" x14ac:dyDescent="0.2">
      <c r="A5989" t="s">
        <v>6149</v>
      </c>
      <c r="B5989" s="1">
        <v>45979</v>
      </c>
      <c r="C5989">
        <v>1</v>
      </c>
    </row>
    <row r="5990" spans="1:3" x14ac:dyDescent="0.2">
      <c r="A5990" t="s">
        <v>6149</v>
      </c>
      <c r="B5990" s="1">
        <v>45980</v>
      </c>
      <c r="C5990">
        <v>1</v>
      </c>
    </row>
    <row r="5991" spans="1:3" x14ac:dyDescent="0.2">
      <c r="A5991" t="s">
        <v>6149</v>
      </c>
      <c r="B5991" s="1">
        <v>45981</v>
      </c>
      <c r="C5991">
        <v>1</v>
      </c>
    </row>
    <row r="5992" spans="1:3" x14ac:dyDescent="0.2">
      <c r="A5992" t="s">
        <v>6149</v>
      </c>
      <c r="B5992" s="1">
        <v>45982</v>
      </c>
      <c r="C5992">
        <v>1</v>
      </c>
    </row>
    <row r="5993" spans="1:3" x14ac:dyDescent="0.2">
      <c r="A5993" t="s">
        <v>6149</v>
      </c>
      <c r="B5993" s="1">
        <v>45983</v>
      </c>
      <c r="C5993">
        <v>1</v>
      </c>
    </row>
    <row r="5994" spans="1:3" x14ac:dyDescent="0.2">
      <c r="A5994" t="s">
        <v>6149</v>
      </c>
      <c r="B5994" s="1">
        <v>45984</v>
      </c>
      <c r="C5994">
        <v>1</v>
      </c>
    </row>
    <row r="5995" spans="1:3" x14ac:dyDescent="0.2">
      <c r="A5995" t="s">
        <v>6149</v>
      </c>
      <c r="B5995" s="1">
        <v>45985</v>
      </c>
      <c r="C5995">
        <v>1</v>
      </c>
    </row>
    <row r="5996" spans="1:3" x14ac:dyDescent="0.2">
      <c r="A5996" t="s">
        <v>6149</v>
      </c>
      <c r="B5996" s="1">
        <v>45986</v>
      </c>
      <c r="C5996">
        <v>1</v>
      </c>
    </row>
    <row r="5997" spans="1:3" x14ac:dyDescent="0.2">
      <c r="A5997" t="s">
        <v>6149</v>
      </c>
      <c r="B5997" s="1">
        <v>45987</v>
      </c>
      <c r="C5997">
        <v>1</v>
      </c>
    </row>
    <row r="5998" spans="1:3" x14ac:dyDescent="0.2">
      <c r="A5998" t="s">
        <v>6149</v>
      </c>
      <c r="B5998" s="1">
        <v>45988</v>
      </c>
      <c r="C5998">
        <v>1</v>
      </c>
    </row>
    <row r="5999" spans="1:3" x14ac:dyDescent="0.2">
      <c r="A5999" t="s">
        <v>6149</v>
      </c>
      <c r="B5999" s="1">
        <v>45989</v>
      </c>
      <c r="C5999">
        <v>1</v>
      </c>
    </row>
    <row r="6000" spans="1:3" x14ac:dyDescent="0.2">
      <c r="A6000" t="s">
        <v>6149</v>
      </c>
      <c r="B6000" s="1">
        <v>45990</v>
      </c>
      <c r="C6000">
        <v>1</v>
      </c>
    </row>
    <row r="6001" spans="1:3" x14ac:dyDescent="0.2">
      <c r="A6001" t="s">
        <v>6149</v>
      </c>
      <c r="B6001" s="1">
        <v>45991</v>
      </c>
      <c r="C6001">
        <v>1</v>
      </c>
    </row>
    <row r="6002" spans="1:3" x14ac:dyDescent="0.2">
      <c r="A6002" t="s">
        <v>6149</v>
      </c>
      <c r="B6002" s="1">
        <v>45992</v>
      </c>
      <c r="C6002">
        <v>1</v>
      </c>
    </row>
    <row r="6003" spans="1:3" x14ac:dyDescent="0.2">
      <c r="A6003" t="s">
        <v>6149</v>
      </c>
      <c r="B6003" s="1">
        <v>45993</v>
      </c>
      <c r="C6003">
        <v>1</v>
      </c>
    </row>
    <row r="6004" spans="1:3" x14ac:dyDescent="0.2">
      <c r="A6004" t="s">
        <v>6149</v>
      </c>
      <c r="B6004" s="1">
        <v>45994</v>
      </c>
      <c r="C6004">
        <v>1</v>
      </c>
    </row>
    <row r="6005" spans="1:3" x14ac:dyDescent="0.2">
      <c r="A6005" t="s">
        <v>6149</v>
      </c>
      <c r="B6005" s="1">
        <v>45995</v>
      </c>
      <c r="C6005">
        <v>1</v>
      </c>
    </row>
    <row r="6006" spans="1:3" x14ac:dyDescent="0.2">
      <c r="A6006" t="s">
        <v>6149</v>
      </c>
      <c r="B6006" s="1">
        <v>45996</v>
      </c>
      <c r="C6006">
        <v>1</v>
      </c>
    </row>
    <row r="6007" spans="1:3" x14ac:dyDescent="0.2">
      <c r="A6007" t="s">
        <v>6149</v>
      </c>
      <c r="B6007" s="1">
        <v>45997</v>
      </c>
      <c r="C6007">
        <v>1</v>
      </c>
    </row>
    <row r="6008" spans="1:3" x14ac:dyDescent="0.2">
      <c r="A6008" t="s">
        <v>6149</v>
      </c>
      <c r="B6008" s="1">
        <v>45998</v>
      </c>
      <c r="C6008">
        <v>1</v>
      </c>
    </row>
    <row r="6009" spans="1:3" x14ac:dyDescent="0.2">
      <c r="A6009" t="s">
        <v>6149</v>
      </c>
      <c r="B6009" s="1">
        <v>45999</v>
      </c>
      <c r="C6009">
        <v>1</v>
      </c>
    </row>
    <row r="6010" spans="1:3" x14ac:dyDescent="0.2">
      <c r="A6010" t="s">
        <v>6149</v>
      </c>
      <c r="B6010" s="1">
        <v>46000</v>
      </c>
      <c r="C6010">
        <v>1</v>
      </c>
    </row>
    <row r="6011" spans="1:3" x14ac:dyDescent="0.2">
      <c r="A6011" t="s">
        <v>6149</v>
      </c>
      <c r="B6011" s="1">
        <v>46001</v>
      </c>
      <c r="C6011">
        <v>1</v>
      </c>
    </row>
    <row r="6012" spans="1:3" x14ac:dyDescent="0.2">
      <c r="A6012" t="s">
        <v>6149</v>
      </c>
      <c r="B6012" s="1">
        <v>46002</v>
      </c>
      <c r="C6012">
        <v>1</v>
      </c>
    </row>
    <row r="6013" spans="1:3" x14ac:dyDescent="0.2">
      <c r="A6013" t="s">
        <v>6149</v>
      </c>
      <c r="B6013" s="1">
        <v>46003</v>
      </c>
      <c r="C6013">
        <v>1</v>
      </c>
    </row>
    <row r="6014" spans="1:3" x14ac:dyDescent="0.2">
      <c r="A6014" t="s">
        <v>6149</v>
      </c>
      <c r="B6014" s="1">
        <v>46004</v>
      </c>
      <c r="C6014">
        <v>1</v>
      </c>
    </row>
    <row r="6015" spans="1:3" x14ac:dyDescent="0.2">
      <c r="A6015" t="s">
        <v>6149</v>
      </c>
      <c r="B6015" s="1">
        <v>46005</v>
      </c>
      <c r="C6015">
        <v>1</v>
      </c>
    </row>
    <row r="6016" spans="1:3" x14ac:dyDescent="0.2">
      <c r="A6016" t="s">
        <v>6149</v>
      </c>
      <c r="B6016" s="1">
        <v>46006</v>
      </c>
      <c r="C6016">
        <v>1</v>
      </c>
    </row>
    <row r="6017" spans="1:3" x14ac:dyDescent="0.2">
      <c r="A6017" t="s">
        <v>6149</v>
      </c>
      <c r="B6017" s="1">
        <v>46007</v>
      </c>
      <c r="C6017">
        <v>1</v>
      </c>
    </row>
    <row r="6018" spans="1:3" x14ac:dyDescent="0.2">
      <c r="A6018" t="s">
        <v>6149</v>
      </c>
      <c r="B6018" s="1">
        <v>46008</v>
      </c>
      <c r="C6018">
        <v>1</v>
      </c>
    </row>
    <row r="6019" spans="1:3" x14ac:dyDescent="0.2">
      <c r="A6019" t="s">
        <v>6149</v>
      </c>
      <c r="B6019" s="1">
        <v>46009</v>
      </c>
      <c r="C6019">
        <v>1</v>
      </c>
    </row>
    <row r="6020" spans="1:3" x14ac:dyDescent="0.2">
      <c r="A6020" t="s">
        <v>6149</v>
      </c>
      <c r="B6020" s="1">
        <v>46010</v>
      </c>
      <c r="C6020">
        <v>1</v>
      </c>
    </row>
    <row r="6021" spans="1:3" x14ac:dyDescent="0.2">
      <c r="A6021" t="s">
        <v>6149</v>
      </c>
      <c r="B6021" s="1">
        <v>46011</v>
      </c>
      <c r="C6021">
        <v>1</v>
      </c>
    </row>
    <row r="6022" spans="1:3" x14ac:dyDescent="0.2">
      <c r="A6022" t="s">
        <v>6149</v>
      </c>
      <c r="B6022" s="1">
        <v>46012</v>
      </c>
      <c r="C6022">
        <v>1</v>
      </c>
    </row>
    <row r="6023" spans="1:3" x14ac:dyDescent="0.2">
      <c r="A6023" t="s">
        <v>6149</v>
      </c>
      <c r="B6023" s="1">
        <v>46013</v>
      </c>
      <c r="C6023">
        <v>1</v>
      </c>
    </row>
    <row r="6024" spans="1:3" x14ac:dyDescent="0.2">
      <c r="A6024" t="s">
        <v>6149</v>
      </c>
      <c r="B6024" s="1">
        <v>46014</v>
      </c>
      <c r="C6024">
        <v>1</v>
      </c>
    </row>
    <row r="6025" spans="1:3" x14ac:dyDescent="0.2">
      <c r="A6025" t="s">
        <v>6149</v>
      </c>
      <c r="B6025" s="1">
        <v>46015</v>
      </c>
      <c r="C6025">
        <v>1</v>
      </c>
    </row>
    <row r="6026" spans="1:3" x14ac:dyDescent="0.2">
      <c r="A6026" t="s">
        <v>6149</v>
      </c>
      <c r="B6026" s="1">
        <v>46016</v>
      </c>
      <c r="C6026">
        <v>1</v>
      </c>
    </row>
    <row r="6027" spans="1:3" x14ac:dyDescent="0.2">
      <c r="A6027" t="s">
        <v>6149</v>
      </c>
      <c r="B6027" s="1">
        <v>46017</v>
      </c>
      <c r="C6027">
        <v>1</v>
      </c>
    </row>
    <row r="6028" spans="1:3" x14ac:dyDescent="0.2">
      <c r="A6028" t="s">
        <v>6149</v>
      </c>
      <c r="B6028" s="1">
        <v>46018</v>
      </c>
      <c r="C6028">
        <v>1</v>
      </c>
    </row>
    <row r="6029" spans="1:3" x14ac:dyDescent="0.2">
      <c r="A6029" t="s">
        <v>6149</v>
      </c>
      <c r="B6029" s="1">
        <v>46019</v>
      </c>
      <c r="C6029">
        <v>1</v>
      </c>
    </row>
    <row r="6030" spans="1:3" x14ac:dyDescent="0.2">
      <c r="A6030" t="s">
        <v>6149</v>
      </c>
      <c r="B6030" s="1">
        <v>46020</v>
      </c>
      <c r="C6030">
        <v>1</v>
      </c>
    </row>
    <row r="6031" spans="1:3" x14ac:dyDescent="0.2">
      <c r="A6031" t="s">
        <v>6149</v>
      </c>
      <c r="B6031" s="1">
        <v>46021</v>
      </c>
      <c r="C6031">
        <v>1</v>
      </c>
    </row>
    <row r="6032" spans="1:3" x14ac:dyDescent="0.2">
      <c r="A6032" t="s">
        <v>6149</v>
      </c>
      <c r="B6032" s="1">
        <v>46022</v>
      </c>
      <c r="C6032">
        <v>1</v>
      </c>
    </row>
    <row r="6033" spans="1:3" x14ac:dyDescent="0.2">
      <c r="A6033" t="s">
        <v>6149</v>
      </c>
      <c r="B6033" s="1">
        <v>-618806</v>
      </c>
      <c r="C603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B1C37-350D-45E9-8597-B89D30B9DF6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BD_Pagar</vt:lpstr>
      <vt:lpstr>Resumo Pagar</vt:lpstr>
      <vt:lpstr>BD_indices</vt:lpstr>
      <vt:lpstr>BD_Pagar!Area_de_impressao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MARCIO:.</dc:creator>
  <cp:lastModifiedBy>MARCIO:.</cp:lastModifiedBy>
  <cp:lastPrinted>2016-07-06T18:29:34Z</cp:lastPrinted>
  <dcterms:created xsi:type="dcterms:W3CDTF">2016-07-06T17:50:55Z</dcterms:created>
  <dcterms:modified xsi:type="dcterms:W3CDTF">2016-07-06T18:44:37Z</dcterms:modified>
</cp:coreProperties>
</file>