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ess\dashboard\"/>
    </mc:Choice>
  </mc:AlternateContent>
  <xr:revisionPtr revIDLastSave="0" documentId="13_ncr:1_{AD16CCA1-FE60-499F-9188-172BFE638B4B}" xr6:coauthVersionLast="47" xr6:coauthVersionMax="47" xr10:uidLastSave="{00000000-0000-0000-0000-000000000000}"/>
  <bookViews>
    <workbookView xWindow="28680" yWindow="-120" windowWidth="29040" windowHeight="15840" tabRatio="468" xr2:uid="{00000000-000D-0000-FFFF-FFFF00000000}"/>
  </bookViews>
  <sheets>
    <sheet name="Cálculos sistema" sheetId="2" r:id="rId1"/>
    <sheet name="Cálculos sistema Total" sheetId="3" r:id="rId2"/>
    <sheet name="Plan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3" i="3" l="1"/>
  <c r="O24" i="2"/>
  <c r="N17" i="2"/>
  <c r="O17" i="2"/>
  <c r="O30" i="2"/>
  <c r="N30" i="2"/>
  <c r="O29" i="2"/>
  <c r="N29" i="2"/>
  <c r="Q29" i="2" s="1"/>
  <c r="D26" i="2" s="1"/>
  <c r="O30" i="3"/>
  <c r="N30" i="3"/>
  <c r="Q29" i="3"/>
  <c r="D26" i="3" s="1"/>
  <c r="O29" i="3"/>
  <c r="N29" i="3"/>
  <c r="E4" i="2"/>
  <c r="R15" i="3"/>
  <c r="R10" i="3"/>
  <c r="O12" i="3"/>
  <c r="N12" i="3"/>
  <c r="E17" i="3"/>
  <c r="D17" i="3"/>
  <c r="Q22" i="3"/>
  <c r="D19" i="3" s="1"/>
  <c r="O24" i="3"/>
  <c r="M24" i="3"/>
  <c r="L24" i="3"/>
  <c r="K24" i="3"/>
  <c r="J24" i="3"/>
  <c r="I24" i="3"/>
  <c r="H24" i="3"/>
  <c r="G24" i="3"/>
  <c r="F24" i="3"/>
  <c r="E24" i="3"/>
  <c r="D24" i="3"/>
  <c r="B12" i="3"/>
  <c r="C12" i="3"/>
  <c r="D12" i="3"/>
  <c r="E12" i="3"/>
  <c r="F12" i="3"/>
  <c r="G12" i="3"/>
  <c r="H12" i="3"/>
  <c r="I12" i="3"/>
  <c r="J12" i="3"/>
  <c r="K12" i="3"/>
  <c r="C24" i="3"/>
  <c r="B24" i="3"/>
  <c r="R22" i="3"/>
  <c r="E4" i="3" s="1"/>
  <c r="O22" i="3"/>
  <c r="C17" i="3"/>
  <c r="B17" i="3"/>
  <c r="O16" i="3"/>
  <c r="O17" i="3" s="1"/>
  <c r="N16" i="3"/>
  <c r="N17" i="3" s="1"/>
  <c r="O15" i="3"/>
  <c r="N15" i="3"/>
  <c r="O11" i="3"/>
  <c r="N11" i="3"/>
  <c r="Q10" i="3" s="1"/>
  <c r="O10" i="3"/>
  <c r="N10" i="3"/>
  <c r="B24" i="2"/>
  <c r="C24" i="2"/>
  <c r="B17" i="2"/>
  <c r="C17" i="2"/>
  <c r="B12" i="2"/>
  <c r="O12" i="2" s="1"/>
  <c r="N12" i="2"/>
  <c r="D15" i="1"/>
  <c r="O23" i="2"/>
  <c r="O22" i="2"/>
  <c r="O16" i="2"/>
  <c r="N16" i="2"/>
  <c r="O15" i="2"/>
  <c r="N15" i="2"/>
  <c r="O10" i="2"/>
  <c r="O11" i="2"/>
  <c r="N10" i="2"/>
  <c r="N11" i="2"/>
  <c r="Q10" i="2" s="1"/>
  <c r="D16" i="1"/>
  <c r="D18" i="1" s="1"/>
  <c r="D19" i="1" s="1"/>
  <c r="C16" i="1"/>
  <c r="C15" i="1"/>
  <c r="M6" i="1"/>
  <c r="M3" i="1"/>
  <c r="Q2" i="1" s="1"/>
  <c r="M9" i="1"/>
  <c r="M8" i="1"/>
  <c r="N8" i="1"/>
  <c r="Q8" i="1"/>
  <c r="D17" i="1" s="1"/>
  <c r="N2" i="1"/>
  <c r="N5" i="1"/>
  <c r="M5" i="1"/>
  <c r="M2" i="1"/>
  <c r="P2" i="1" s="1"/>
  <c r="Q15" i="3" l="1"/>
  <c r="D7" i="3"/>
  <c r="Q22" i="2"/>
  <c r="D19" i="2" s="1"/>
  <c r="R22" i="2"/>
  <c r="R15" i="2"/>
  <c r="Q15" i="2"/>
  <c r="D7" i="2" s="1"/>
  <c r="R10" i="2"/>
  <c r="P11" i="1"/>
  <c r="Q11" i="1" s="1"/>
  <c r="R12" i="1" s="1"/>
  <c r="P8" i="1"/>
  <c r="P12" i="1" s="1"/>
  <c r="Q12" i="1" s="1"/>
  <c r="Q5" i="1"/>
  <c r="R5" i="1"/>
  <c r="P5" i="1"/>
  <c r="R2" i="1" s="1"/>
</calcChain>
</file>

<file path=xl/sharedStrings.xml><?xml version="1.0" encoding="utf-8"?>
<sst xmlns="http://schemas.openxmlformats.org/spreadsheetml/2006/main" count="186" uniqueCount="34">
  <si>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</si>
  <si>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</si>
  <si>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</si>
  <si>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</si>
  <si>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</si>
  <si>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</si>
  <si>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</si>
  <si>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</si>
  <si>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</si>
  <si>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</si>
  <si>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</si>
  <si>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</si>
  <si>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</si>
  <si>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Percentual</t>
  </si>
  <si>
    <t>Percentual Plano de Ação</t>
  </si>
  <si>
    <t>Percentual Objetivo Estratégico</t>
  </si>
  <si>
    <t>Total Geral</t>
  </si>
  <si>
    <t>OE 1.  Fortalecer a capacidade institucional</t>
  </si>
  <si>
    <t>ações/iniciativas/projetos</t>
  </si>
  <si>
    <t>Indicador A</t>
  </si>
  <si>
    <t>Meta</t>
  </si>
  <si>
    <t>Realizada</t>
  </si>
  <si>
    <t>Total acumulado até Fev</t>
  </si>
  <si>
    <t>Total geral</t>
  </si>
  <si>
    <t>Percentual realizado em relação ao acumulado</t>
  </si>
  <si>
    <t>Percentual realizado em relação ao total geral</t>
  </si>
  <si>
    <t>Percentual realizado em relação ao último mês informado</t>
  </si>
  <si>
    <t>Indicador B</t>
  </si>
  <si>
    <t>Indicador W</t>
  </si>
  <si>
    <t>Iniciativa: 3.1.3. Novo plano para testar vários planos num OE</t>
  </si>
  <si>
    <t>Ação: 3.1.1. Ação para unidade central</t>
  </si>
  <si>
    <t>Esse cenário é considerando que meta realizada foi alcançada para todos os indicadores. Este foi simulado para verificar se seria alcançado o 100% final.</t>
  </si>
  <si>
    <t>Projeto: 3.1.2. Fomentar e fortalecer a qualidade como um dos aspectos na entrega do serviço público prestado.</t>
  </si>
  <si>
    <t>No entando, não foi alcançado o 100%, pois o plano de ação (3.1.2.) não tem indicador, mas ele (o plano de ação) é contado para o cálculo final.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</si>
</sst>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43" fontId="0" fillId="0" borderId="1" xfId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64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43" fontId="0" fillId="0" borderId="0" xfId="1" applyFont="1" applyBorder="1" applyAlignment="1">
      <alignment vertical="center" wrapText="1"/>
    </xf>
    <xf numFmtId="43" fontId="0" fillId="0" borderId="2" xfId="0" applyNumberFormat="1" applyBorder="1" applyAlignment="1">
      <alignment vertical="center" wrapText="1"/>
    </xf>
    <xf numFmtId="43" fontId="0" fillId="0" borderId="0" xfId="0" applyNumberFormat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43" fontId="0" fillId="0" borderId="7" xfId="0" applyNumberForma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Normal" xfId="0" builtinId="0"/>
    <cellStyle name="Vírgula" xfId="1" builtinId="3"/>
  </cellStyles>
  <dxfs count="138"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E7EE-8942-4188-A280-FD936280DDEE}">
  <dimension ref="A1:R31"/>
  <sheetViews>
    <sheetView showGridLines="0" tabSelected="1" workbookViewId="0">
      <selection activeCell="A4" sqref="A4"/>
    </sheetView>
  </sheetViews>
  <sheetFormatPr defaultRowHeight="15" x14ac:dyDescent="0.25"/>
  <cols>
    <col min="1" max="1" width="13" style="1" customWidth="1"/>
    <col min="2" max="13" width="11.7109375" style="1" customWidth="1"/>
    <col min="14" max="15" width="16.140625" style="1" customWidth="1"/>
    <col min="16" max="16" width="9.140625" style="1"/>
    <col min="17" max="17" width="30.85546875" style="1" customWidth="1"/>
    <col min="18" max="18" width="23" style="1" customWidth="1"/>
    <col min="19" max="16384" width="9.140625" style="1"/>
  </cols>
  <sheetData>
    <row r="1" spans="1:18" ht="3.75" customHeight="1" x14ac:dyDescent="0.25"/>
    <row r="2" spans="1:18" x14ac:dyDescent="0.25">
      <c r="A2" s="20" t="s">
        <v>17</v>
      </c>
      <c r="B2" s="21"/>
      <c r="C2" s="21"/>
      <c r="D2" s="21"/>
      <c r="E2" s="22"/>
    </row>
    <row r="3" spans="1:18" x14ac:dyDescent="0.25">
      <c r="A3" s="11"/>
      <c r="B3" s="12"/>
      <c r="C3" s="12"/>
      <c r="D3" s="12"/>
      <c r="E3" s="13"/>
    </row>
    <row r="4" spans="1:18" x14ac:dyDescent="0.25">
      <c r="A4" s="14">
        <v>3</v>
      </c>
      <c r="B4" s="23" t="s">
        <v>18</v>
      </c>
      <c r="C4" s="23"/>
      <c r="D4" s="23"/>
      <c r="E4" s="15">
        <f>((((R10+R15)/2)+((R22)/1)))/A4</f>
        <v>40.201515151515146</v>
      </c>
      <c r="F4" s="10"/>
      <c r="G4" s="10"/>
    </row>
    <row r="5" spans="1:18" x14ac:dyDescent="0.25">
      <c r="A5" s="16"/>
      <c r="B5" s="17"/>
      <c r="C5" s="17"/>
      <c r="D5" s="17"/>
      <c r="E5" s="18"/>
    </row>
    <row r="7" spans="1:18" ht="34.5" customHeight="1" x14ac:dyDescent="0.25">
      <c r="A7" s="24" t="s">
        <v>30</v>
      </c>
      <c r="B7" s="24"/>
      <c r="C7" s="24"/>
      <c r="D7" s="9">
        <f>IF(ISERROR((Q10+Q15)/2),0,(Q10+Q15)/2)</f>
        <v>55.75</v>
      </c>
    </row>
    <row r="9" spans="1:18" ht="30" customHeight="1" x14ac:dyDescent="0.25">
      <c r="A9" s="19" t="s">
        <v>19</v>
      </c>
      <c r="B9" s="4" t="s">
        <v>0</v>
      </c>
      <c r="C9" s="4" t="s">
        <v>1</v>
      </c>
      <c r="D9" s="4" t="s">
        <v>2</v>
      </c>
      <c r="E9" s="4" t="s">
        <v>3</v>
      </c>
      <c r="F9" s="4" t="s">
        <v>4</v>
      </c>
      <c r="G9" s="4" t="s">
        <v>5</v>
      </c>
      <c r="H9" s="4" t="s">
        <v>6</v>
      </c>
      <c r="I9" s="4" t="s">
        <v>7</v>
      </c>
      <c r="J9" s="4" t="s">
        <v>8</v>
      </c>
      <c r="K9" s="4" t="s">
        <v>9</v>
      </c>
      <c r="L9" s="4" t="s">
        <v>10</v>
      </c>
      <c r="M9" s="4" t="s">
        <v>11</v>
      </c>
      <c r="N9" s="4" t="s">
        <v>22</v>
      </c>
      <c r="O9" s="4" t="s">
        <v>23</v>
      </c>
      <c r="Q9" s="4" t="s">
        <v>24</v>
      </c>
      <c r="R9" s="4" t="s">
        <v>25</v>
      </c>
    </row>
    <row r="10" spans="1:18" ht="18" customHeight="1" x14ac:dyDescent="0.25">
      <c r="A10" s="2" t="s">
        <v>20</v>
      </c>
      <c r="B10" s="6">
        <v>100</v>
      </c>
      <c r="C10" s="6">
        <v>100</v>
      </c>
      <c r="D10" s="6">
        <v>100</v>
      </c>
      <c r="E10" s="6">
        <v>100</v>
      </c>
      <c r="F10" s="6">
        <v>100</v>
      </c>
      <c r="G10" s="6">
        <v>100</v>
      </c>
      <c r="H10" s="6">
        <v>100</v>
      </c>
      <c r="I10" s="6">
        <v>100</v>
      </c>
      <c r="J10" s="6">
        <v>100</v>
      </c>
      <c r="K10" s="6">
        <v>100</v>
      </c>
      <c r="L10" s="6"/>
      <c r="M10" s="6"/>
      <c r="N10" s="6">
        <f t="shared" ref="N10:N11" si="0">SUM(B10:C10)</f>
        <v>200</v>
      </c>
      <c r="O10" s="6">
        <f t="shared" ref="O10:O11" si="1">SUM(B10:M10)</f>
        <v>1000</v>
      </c>
      <c r="Q10" s="3">
        <f>IF(ISERROR((N11/N10)*100),0,(N11/N10)*100)</f>
        <v>16.5</v>
      </c>
      <c r="R10" s="3">
        <f>IF(ISERROR((N11/O10)*100),0,(N11/O10)*100)</f>
        <v>3.3000000000000003</v>
      </c>
    </row>
    <row r="11" spans="1:18" ht="18" customHeight="1" x14ac:dyDescent="0.25">
      <c r="A11" s="2" t="s">
        <v>21</v>
      </c>
      <c r="B11" s="6">
        <v>33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>
        <f t="shared" si="0"/>
        <v>33</v>
      </c>
      <c r="O11" s="6">
        <f t="shared" si="1"/>
        <v>33</v>
      </c>
      <c r="Q11" s="3"/>
      <c r="R11" s="3"/>
    </row>
    <row r="12" spans="1:18" ht="18" customHeight="1" x14ac:dyDescent="0.25">
      <c r="A12" s="2" t="s">
        <v>13</v>
      </c>
      <c r="B12" s="3">
        <f>(B11/B10)*100</f>
        <v>33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3">
        <f t="shared" ref="N12" si="2">SUM(B12:C12)</f>
        <v>33</v>
      </c>
      <c r="O12" s="3">
        <f t="shared" ref="O12" si="3">SUM(B12:M12)</f>
        <v>33</v>
      </c>
      <c r="Q12" s="8"/>
      <c r="R12" s="8"/>
    </row>
    <row r="14" spans="1:18" ht="30" customHeight="1" x14ac:dyDescent="0.25">
      <c r="A14" s="19" t="s">
        <v>27</v>
      </c>
      <c r="B14" s="4" t="s">
        <v>0</v>
      </c>
      <c r="C14" s="4" t="s">
        <v>1</v>
      </c>
      <c r="D14" s="4" t="s">
        <v>2</v>
      </c>
      <c r="E14" s="4" t="s">
        <v>3</v>
      </c>
      <c r="F14" s="4" t="s">
        <v>4</v>
      </c>
      <c r="G14" s="4" t="s">
        <v>5</v>
      </c>
      <c r="H14" s="4" t="s">
        <v>6</v>
      </c>
      <c r="I14" s="4" t="s">
        <v>7</v>
      </c>
      <c r="J14" s="4" t="s">
        <v>8</v>
      </c>
      <c r="K14" s="4" t="s">
        <v>9</v>
      </c>
      <c r="L14" s="4" t="s">
        <v>10</v>
      </c>
      <c r="M14" s="4" t="s">
        <v>11</v>
      </c>
      <c r="N14" s="4" t="s">
        <v>22</v>
      </c>
      <c r="O14" s="4" t="s">
        <v>23</v>
      </c>
      <c r="Q14" s="4" t="s">
        <v>24</v>
      </c>
      <c r="R14" s="4" t="s">
        <v>25</v>
      </c>
    </row>
    <row r="15" spans="1:18" ht="18" customHeight="1" x14ac:dyDescent="0.25">
      <c r="A15" s="2" t="s">
        <v>20</v>
      </c>
      <c r="B15" s="3">
        <v>10</v>
      </c>
      <c r="C15" s="3">
        <v>10</v>
      </c>
      <c r="D15" s="3">
        <v>10</v>
      </c>
      <c r="E15" s="3">
        <v>3</v>
      </c>
      <c r="F15" s="3"/>
      <c r="G15" s="3"/>
      <c r="H15" s="3"/>
      <c r="I15" s="3"/>
      <c r="J15" s="3"/>
      <c r="K15" s="3"/>
      <c r="L15" s="3"/>
      <c r="M15" s="3"/>
      <c r="N15" s="3">
        <f t="shared" ref="N15:N17" si="4">SUM(B15:C15)</f>
        <v>20</v>
      </c>
      <c r="O15" s="3">
        <f t="shared" ref="O15:O17" si="5">SUM(B15:M15)</f>
        <v>33</v>
      </c>
      <c r="Q15" s="3">
        <f>IF(ISERROR((N16/N15)*100),0,(N16/N15)*100)</f>
        <v>95</v>
      </c>
      <c r="R15" s="3">
        <f>IF(ISERROR((N16/O15)*100),0,(N16/O15)*100)</f>
        <v>57.575757575757578</v>
      </c>
    </row>
    <row r="16" spans="1:18" ht="18" customHeight="1" x14ac:dyDescent="0.25">
      <c r="A16" s="2" t="s">
        <v>21</v>
      </c>
      <c r="B16" s="3">
        <v>10</v>
      </c>
      <c r="C16" s="3">
        <v>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>
        <f t="shared" si="4"/>
        <v>19</v>
      </c>
      <c r="O16" s="3">
        <f t="shared" si="5"/>
        <v>19</v>
      </c>
      <c r="Q16" s="3"/>
      <c r="R16" s="3"/>
    </row>
    <row r="17" spans="1:18" ht="18" customHeight="1" x14ac:dyDescent="0.25">
      <c r="A17" s="2" t="s">
        <v>13</v>
      </c>
      <c r="B17" s="3">
        <f t="shared" ref="B17:C17" si="6">(B16/B15)*100</f>
        <v>100</v>
      </c>
      <c r="C17" s="3">
        <f t="shared" si="6"/>
        <v>90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3">
        <f t="shared" ref="N17:O17" si="7">(N16/N15)*100</f>
        <v>95</v>
      </c>
      <c r="O17" s="3">
        <f t="shared" si="7"/>
        <v>57.575757575757578</v>
      </c>
      <c r="Q17" s="8"/>
      <c r="R17" s="8"/>
    </row>
    <row r="18" spans="1:18" ht="18" customHeight="1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Q18" s="8"/>
      <c r="R18" s="8"/>
    </row>
    <row r="19" spans="1:18" ht="34.5" customHeight="1" x14ac:dyDescent="0.25">
      <c r="A19" s="24" t="s">
        <v>29</v>
      </c>
      <c r="B19" s="24"/>
      <c r="C19" s="24"/>
      <c r="D19" s="9">
        <f>IF(ISERROR((Q22)/1),0,(Q22)/1)</f>
        <v>90.166666666666657</v>
      </c>
    </row>
    <row r="21" spans="1:18" ht="30" customHeight="1" x14ac:dyDescent="0.25">
      <c r="A21" s="19" t="s">
        <v>28</v>
      </c>
      <c r="B21" s="4" t="s">
        <v>0</v>
      </c>
      <c r="C21" s="4" t="s">
        <v>1</v>
      </c>
      <c r="D21" s="4" t="s">
        <v>2</v>
      </c>
      <c r="E21" s="4" t="s">
        <v>3</v>
      </c>
      <c r="F21" s="4" t="s">
        <v>4</v>
      </c>
      <c r="G21" s="4" t="s">
        <v>5</v>
      </c>
      <c r="H21" s="4" t="s">
        <v>6</v>
      </c>
      <c r="I21" s="4" t="s">
        <v>7</v>
      </c>
      <c r="J21" s="4" t="s">
        <v>8</v>
      </c>
      <c r="K21" s="4" t="s">
        <v>9</v>
      </c>
      <c r="L21" s="4" t="s">
        <v>10</v>
      </c>
      <c r="M21" s="4" t="s">
        <v>11</v>
      </c>
      <c r="N21" s="4"/>
      <c r="O21" s="4" t="s">
        <v>23</v>
      </c>
      <c r="Q21" s="4" t="s">
        <v>26</v>
      </c>
      <c r="R21" s="4" t="s">
        <v>25</v>
      </c>
    </row>
    <row r="22" spans="1:18" ht="18" customHeight="1" x14ac:dyDescent="0.25">
      <c r="A22" s="2" t="s">
        <v>20</v>
      </c>
      <c r="B22" s="3">
        <v>600000</v>
      </c>
      <c r="C22" s="3">
        <v>600000</v>
      </c>
      <c r="D22" s="3">
        <v>600000</v>
      </c>
      <c r="E22" s="3">
        <v>600000</v>
      </c>
      <c r="F22" s="3">
        <v>600000</v>
      </c>
      <c r="G22" s="3">
        <v>600000</v>
      </c>
      <c r="H22" s="3">
        <v>600000</v>
      </c>
      <c r="I22" s="3">
        <v>600000</v>
      </c>
      <c r="J22" s="3">
        <v>600000</v>
      </c>
      <c r="K22" s="3">
        <v>600000</v>
      </c>
      <c r="L22" s="3">
        <v>600000</v>
      </c>
      <c r="M22" s="3">
        <v>600000</v>
      </c>
      <c r="N22" s="3"/>
      <c r="O22" s="3">
        <f>C22</f>
        <v>600000</v>
      </c>
      <c r="Q22" s="3">
        <f>((1-(O23-O22)/O22)*100)-100</f>
        <v>90.166666666666657</v>
      </c>
      <c r="R22" s="3">
        <f>((1-(O23-O22)/O22)*100)-100</f>
        <v>90.166666666666657</v>
      </c>
    </row>
    <row r="23" spans="1:18" ht="18" customHeight="1" x14ac:dyDescent="0.25">
      <c r="A23" s="2" t="s">
        <v>21</v>
      </c>
      <c r="B23" s="3">
        <v>100000</v>
      </c>
      <c r="C23" s="3">
        <v>59000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>
        <f>C23</f>
        <v>59000</v>
      </c>
      <c r="Q23" s="3"/>
      <c r="R23" s="3"/>
    </row>
    <row r="24" spans="1:18" ht="18" customHeight="1" x14ac:dyDescent="0.25">
      <c r="A24" s="2" t="s">
        <v>13</v>
      </c>
      <c r="B24" s="3">
        <f t="shared" ref="B24:C24" si="8">((1-(B23-B22)/B22)*100)-100</f>
        <v>83.333333333333343</v>
      </c>
      <c r="C24" s="3">
        <f t="shared" si="8"/>
        <v>90.166666666666657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3">
        <v>0</v>
      </c>
      <c r="O24" s="3">
        <f t="shared" ref="O24" si="9">((1-(O23-O22)/O22)*100)-100</f>
        <v>90.166666666666657</v>
      </c>
      <c r="Q24" s="8"/>
      <c r="R24" s="8"/>
    </row>
    <row r="26" spans="1:18" ht="48" customHeight="1" x14ac:dyDescent="0.25">
      <c r="A26" s="24" t="s">
        <v>32</v>
      </c>
      <c r="B26" s="24"/>
      <c r="C26" s="24"/>
      <c r="D26" s="9">
        <f>IF(ISERROR((Q29+Q34)/2),0,(Q29+Q34)/2)</f>
        <v>0</v>
      </c>
    </row>
    <row r="28" spans="1:18" ht="30" customHeight="1" x14ac:dyDescent="0.25">
      <c r="A28" s="19"/>
      <c r="B28" s="4" t="s">
        <v>0</v>
      </c>
      <c r="C28" s="4" t="s">
        <v>1</v>
      </c>
      <c r="D28" s="4" t="s">
        <v>2</v>
      </c>
      <c r="E28" s="4" t="s">
        <v>3</v>
      </c>
      <c r="F28" s="4" t="s">
        <v>4</v>
      </c>
      <c r="G28" s="4" t="s">
        <v>5</v>
      </c>
      <c r="H28" s="4" t="s">
        <v>6</v>
      </c>
      <c r="I28" s="4" t="s">
        <v>7</v>
      </c>
      <c r="J28" s="4" t="s">
        <v>8</v>
      </c>
      <c r="K28" s="4" t="s">
        <v>9</v>
      </c>
      <c r="L28" s="4" t="s">
        <v>10</v>
      </c>
      <c r="M28" s="4" t="s">
        <v>11</v>
      </c>
      <c r="N28" s="4" t="s">
        <v>22</v>
      </c>
      <c r="O28" s="4" t="s">
        <v>23</v>
      </c>
      <c r="Q28" s="4" t="s">
        <v>24</v>
      </c>
      <c r="R28" s="4" t="s">
        <v>25</v>
      </c>
    </row>
    <row r="29" spans="1:18" ht="18" customHeight="1" x14ac:dyDescent="0.25">
      <c r="A29" s="2" t="s">
        <v>20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>
        <f t="shared" ref="N29:N30" si="10">SUM(B29:C29)</f>
        <v>0</v>
      </c>
      <c r="O29" s="6">
        <f t="shared" ref="O29:O30" si="11">SUM(B29:M29)</f>
        <v>0</v>
      </c>
      <c r="Q29" s="3">
        <f>IF(ISERROR((N30/N29)*100),0,(N30/N29)*100)</f>
        <v>0</v>
      </c>
      <c r="R29" s="3"/>
    </row>
    <row r="30" spans="1:18" ht="18" customHeight="1" x14ac:dyDescent="0.25">
      <c r="A30" s="2" t="s">
        <v>21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>
        <f t="shared" si="10"/>
        <v>0</v>
      </c>
      <c r="O30" s="6">
        <f t="shared" si="11"/>
        <v>0</v>
      </c>
      <c r="Q30" s="3"/>
      <c r="R30" s="3"/>
    </row>
    <row r="31" spans="1:18" ht="18" customHeight="1" x14ac:dyDescent="0.25">
      <c r="A31" s="2" t="s">
        <v>13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Q31" s="8"/>
      <c r="R31" s="8"/>
    </row>
  </sheetData>
  <mergeCells count="5">
    <mergeCell ref="A2:E2"/>
    <mergeCell ref="B4:D4"/>
    <mergeCell ref="A7:C7"/>
    <mergeCell ref="A19:C19"/>
    <mergeCell ref="A26:C26"/>
  </mergeCells>
  <phoneticPr fontId="3" type="noConversion"/>
  <conditionalFormatting sqref="Q10:R10 Q15:R15 Q22:R22 D7 D19">
    <cfRule type="cellIs" dxfId="137" priority="49" operator="between">
      <formula>90</formula>
      <formula>100</formula>
    </cfRule>
    <cfRule type="cellIs" dxfId="136" priority="50" operator="between">
      <formula>55</formula>
      <formula>89.99</formula>
    </cfRule>
    <cfRule type="cellIs" dxfId="135" priority="51" operator="between">
      <formula>0</formula>
      <formula>54.99</formula>
    </cfRule>
  </conditionalFormatting>
  <conditionalFormatting sqref="N12">
    <cfRule type="cellIs" dxfId="134" priority="46" operator="between">
      <formula>90</formula>
      <formula>100</formula>
    </cfRule>
    <cfRule type="cellIs" dxfId="133" priority="47" operator="between">
      <formula>55</formula>
      <formula>89.99</formula>
    </cfRule>
    <cfRule type="cellIs" dxfId="132" priority="48" operator="between">
      <formula>0</formula>
      <formula>54.99</formula>
    </cfRule>
  </conditionalFormatting>
  <conditionalFormatting sqref="O12">
    <cfRule type="cellIs" dxfId="131" priority="43" operator="between">
      <formula>90</formula>
      <formula>100</formula>
    </cfRule>
    <cfRule type="cellIs" dxfId="130" priority="44" operator="between">
      <formula>55</formula>
      <formula>89.99</formula>
    </cfRule>
    <cfRule type="cellIs" dxfId="129" priority="45" operator="between">
      <formula>0</formula>
      <formula>54.99</formula>
    </cfRule>
  </conditionalFormatting>
  <conditionalFormatting sqref="N17:O17">
    <cfRule type="cellIs" dxfId="128" priority="40" operator="between">
      <formula>90</formula>
      <formula>100</formula>
    </cfRule>
    <cfRule type="cellIs" dxfId="127" priority="41" operator="between">
      <formula>55</formula>
      <formula>89.99</formula>
    </cfRule>
    <cfRule type="cellIs" dxfId="126" priority="42" operator="between">
      <formula>0</formula>
      <formula>54.99</formula>
    </cfRule>
  </conditionalFormatting>
  <conditionalFormatting sqref="B12">
    <cfRule type="cellIs" dxfId="122" priority="34" operator="between">
      <formula>90</formula>
      <formula>100</formula>
    </cfRule>
    <cfRule type="cellIs" dxfId="121" priority="35" operator="between">
      <formula>55</formula>
      <formula>89.99</formula>
    </cfRule>
    <cfRule type="cellIs" dxfId="120" priority="36" operator="between">
      <formula>0</formula>
      <formula>54.99</formula>
    </cfRule>
  </conditionalFormatting>
  <conditionalFormatting sqref="B17:C17">
    <cfRule type="cellIs" dxfId="119" priority="31" operator="between">
      <formula>90</formula>
      <formula>100</formula>
    </cfRule>
    <cfRule type="cellIs" dxfId="118" priority="32" operator="between">
      <formula>55</formula>
      <formula>89.99</formula>
    </cfRule>
    <cfRule type="cellIs" dxfId="117" priority="33" operator="between">
      <formula>0</formula>
      <formula>54.99</formula>
    </cfRule>
  </conditionalFormatting>
  <conditionalFormatting sqref="B24:C24">
    <cfRule type="cellIs" dxfId="116" priority="28" operator="between">
      <formula>90</formula>
      <formula>100</formula>
    </cfRule>
    <cfRule type="cellIs" dxfId="115" priority="29" operator="between">
      <formula>55</formula>
      <formula>89.99</formula>
    </cfRule>
    <cfRule type="cellIs" dxfId="114" priority="30" operator="between">
      <formula>0</formula>
      <formula>54.99</formula>
    </cfRule>
  </conditionalFormatting>
  <conditionalFormatting sqref="E4">
    <cfRule type="cellIs" dxfId="113" priority="25" operator="between">
      <formula>90</formula>
      <formula>100</formula>
    </cfRule>
    <cfRule type="cellIs" dxfId="112" priority="26" operator="between">
      <formula>55</formula>
      <formula>89.99</formula>
    </cfRule>
    <cfRule type="cellIs" dxfId="111" priority="27" operator="between">
      <formula>0</formula>
      <formula>54.99</formula>
    </cfRule>
  </conditionalFormatting>
  <conditionalFormatting sqref="Q29:R29 D26">
    <cfRule type="cellIs" dxfId="110" priority="22" operator="between">
      <formula>90</formula>
      <formula>100</formula>
    </cfRule>
    <cfRule type="cellIs" dxfId="109" priority="23" operator="between">
      <formula>55</formula>
      <formula>89.99</formula>
    </cfRule>
    <cfRule type="cellIs" dxfId="108" priority="24" operator="between">
      <formula>0</formula>
      <formula>54.99</formula>
    </cfRule>
  </conditionalFormatting>
  <conditionalFormatting sqref="B31">
    <cfRule type="cellIs" dxfId="107" priority="19" operator="between">
      <formula>90</formula>
      <formula>100</formula>
    </cfRule>
    <cfRule type="cellIs" dxfId="106" priority="20" operator="between">
      <formula>55</formula>
      <formula>89.99</formula>
    </cfRule>
    <cfRule type="cellIs" dxfId="105" priority="21" operator="between">
      <formula>0</formula>
      <formula>54.99</formula>
    </cfRule>
  </conditionalFormatting>
  <conditionalFormatting sqref="C31:K31">
    <cfRule type="cellIs" dxfId="104" priority="16" operator="between">
      <formula>90</formula>
      <formula>100</formula>
    </cfRule>
    <cfRule type="cellIs" dxfId="103" priority="17" operator="between">
      <formula>55</formula>
      <formula>89.99</formula>
    </cfRule>
    <cfRule type="cellIs" dxfId="102" priority="18" operator="between">
      <formula>0</formula>
      <formula>54.99</formula>
    </cfRule>
  </conditionalFormatting>
  <conditionalFormatting sqref="N31">
    <cfRule type="cellIs" dxfId="101" priority="13" operator="between">
      <formula>90</formula>
      <formula>100</formula>
    </cfRule>
    <cfRule type="cellIs" dxfId="100" priority="14" operator="between">
      <formula>55</formula>
      <formula>89.99</formula>
    </cfRule>
    <cfRule type="cellIs" dxfId="99" priority="15" operator="between">
      <formula>0</formula>
      <formula>54.99</formula>
    </cfRule>
  </conditionalFormatting>
  <conditionalFormatting sqref="O31">
    <cfRule type="cellIs" dxfId="98" priority="10" operator="between">
      <formula>90</formula>
      <formula>100</formula>
    </cfRule>
    <cfRule type="cellIs" dxfId="97" priority="11" operator="between">
      <formula>55</formula>
      <formula>89.99</formula>
    </cfRule>
    <cfRule type="cellIs" dxfId="96" priority="12" operator="between">
      <formula>0</formula>
      <formula>54.99</formula>
    </cfRule>
  </conditionalFormatting>
  <conditionalFormatting sqref="L31:M31">
    <cfRule type="cellIs" dxfId="95" priority="7" operator="between">
      <formula>90</formula>
      <formula>100</formula>
    </cfRule>
    <cfRule type="cellIs" dxfId="94" priority="8" operator="between">
      <formula>55</formula>
      <formula>89.99</formula>
    </cfRule>
    <cfRule type="cellIs" dxfId="93" priority="9" operator="between">
      <formula>0</formula>
      <formula>54.99</formula>
    </cfRule>
  </conditionalFormatting>
  <conditionalFormatting sqref="O24">
    <cfRule type="cellIs" dxfId="5" priority="4" operator="between">
      <formula>90</formula>
      <formula>100</formula>
    </cfRule>
    <cfRule type="cellIs" dxfId="4" priority="5" operator="between">
      <formula>55</formula>
      <formula>89.99</formula>
    </cfRule>
    <cfRule type="cellIs" dxfId="3" priority="6" operator="between">
      <formula>0</formula>
      <formula>54.99</formula>
    </cfRule>
  </conditionalFormatting>
  <conditionalFormatting sqref="N24">
    <cfRule type="cellIs" dxfId="2" priority="1" operator="between">
      <formula>90</formula>
      <formula>100</formula>
    </cfRule>
    <cfRule type="cellIs" dxfId="1" priority="2" operator="between">
      <formula>55</formula>
      <formula>89.99</formula>
    </cfRule>
    <cfRule type="cellIs" dxfId="0" priority="3" operator="between">
      <formula>0</formula>
      <formula>54.99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0C18-7F5A-4FA4-97B8-2F9EA7823CC2}">
  <dimension ref="A1:R31"/>
  <sheetViews>
    <sheetView showGridLines="0" workbookViewId="0">
      <selection activeCell="E4" sqref="E4"/>
    </sheetView>
  </sheetViews>
  <sheetFormatPr defaultRowHeight="15" x14ac:dyDescent="0.25"/>
  <cols>
    <col min="1" max="1" width="13" style="1" customWidth="1"/>
    <col min="2" max="13" width="11.7109375" style="1" customWidth="1"/>
    <col min="14" max="15" width="16.140625" style="1" customWidth="1"/>
    <col min="16" max="16" width="9.140625" style="1"/>
    <col min="17" max="17" width="30.85546875" style="1" customWidth="1"/>
    <col min="18" max="18" width="23" style="1" customWidth="1"/>
    <col min="19" max="16384" width="9.140625" style="1"/>
  </cols>
  <sheetData>
    <row r="1" spans="1:18" ht="3.75" customHeight="1" x14ac:dyDescent="0.25"/>
    <row r="2" spans="1:18" x14ac:dyDescent="0.25">
      <c r="A2" s="20" t="s">
        <v>17</v>
      </c>
      <c r="B2" s="21"/>
      <c r="C2" s="21"/>
      <c r="D2" s="21"/>
      <c r="E2" s="22"/>
      <c r="G2" s="26" t="s">
        <v>31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8" x14ac:dyDescent="0.25">
      <c r="A3" s="11"/>
      <c r="B3" s="12"/>
      <c r="C3" s="12"/>
      <c r="D3" s="12"/>
      <c r="E3" s="13"/>
      <c r="G3" s="26" t="s">
        <v>33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x14ac:dyDescent="0.25">
      <c r="A4" s="14">
        <v>3</v>
      </c>
      <c r="B4" s="23" t="s">
        <v>18</v>
      </c>
      <c r="C4" s="23"/>
      <c r="D4" s="23"/>
      <c r="E4" s="15">
        <f>((((R10+R15)/2)+((R22)/1)))/A4</f>
        <v>66.666666666666671</v>
      </c>
      <c r="F4" s="10"/>
      <c r="G4" s="10"/>
    </row>
    <row r="5" spans="1:18" x14ac:dyDescent="0.25">
      <c r="A5" s="16"/>
      <c r="B5" s="17"/>
      <c r="C5" s="17"/>
      <c r="D5" s="17"/>
      <c r="E5" s="18"/>
    </row>
    <row r="7" spans="1:18" ht="34.5" customHeight="1" x14ac:dyDescent="0.25">
      <c r="A7" s="25" t="s">
        <v>30</v>
      </c>
      <c r="B7" s="25"/>
      <c r="C7" s="25"/>
      <c r="D7" s="9">
        <f>IF(ISERROR((Q10+Q15)/2),0,(Q10+Q15)/2)</f>
        <v>100</v>
      </c>
    </row>
    <row r="9" spans="1:18" ht="30" customHeight="1" x14ac:dyDescent="0.25">
      <c r="A9" s="2" t="s">
        <v>19</v>
      </c>
      <c r="B9" s="4" t="s">
        <v>0</v>
      </c>
      <c r="C9" s="4" t="s">
        <v>1</v>
      </c>
      <c r="D9" s="4" t="s">
        <v>2</v>
      </c>
      <c r="E9" s="4" t="s">
        <v>3</v>
      </c>
      <c r="F9" s="4" t="s">
        <v>4</v>
      </c>
      <c r="G9" s="4" t="s">
        <v>5</v>
      </c>
      <c r="H9" s="4" t="s">
        <v>6</v>
      </c>
      <c r="I9" s="4" t="s">
        <v>7</v>
      </c>
      <c r="J9" s="4" t="s">
        <v>8</v>
      </c>
      <c r="K9" s="4" t="s">
        <v>9</v>
      </c>
      <c r="L9" s="4" t="s">
        <v>10</v>
      </c>
      <c r="M9" s="4" t="s">
        <v>11</v>
      </c>
      <c r="N9" s="4" t="s">
        <v>22</v>
      </c>
      <c r="O9" s="4" t="s">
        <v>23</v>
      </c>
      <c r="Q9" s="4" t="s">
        <v>24</v>
      </c>
      <c r="R9" s="4" t="s">
        <v>25</v>
      </c>
    </row>
    <row r="10" spans="1:18" ht="18" customHeight="1" x14ac:dyDescent="0.25">
      <c r="A10" s="2" t="s">
        <v>20</v>
      </c>
      <c r="B10" s="6">
        <v>100</v>
      </c>
      <c r="C10" s="6">
        <v>100</v>
      </c>
      <c r="D10" s="6">
        <v>100</v>
      </c>
      <c r="E10" s="6">
        <v>100</v>
      </c>
      <c r="F10" s="6">
        <v>100</v>
      </c>
      <c r="G10" s="6">
        <v>100</v>
      </c>
      <c r="H10" s="6">
        <v>100</v>
      </c>
      <c r="I10" s="6">
        <v>100</v>
      </c>
      <c r="J10" s="6">
        <v>100</v>
      </c>
      <c r="K10" s="6">
        <v>100</v>
      </c>
      <c r="L10" s="6"/>
      <c r="M10" s="6"/>
      <c r="N10" s="6">
        <f t="shared" ref="N10:N11" si="0">SUM(B10:C10)</f>
        <v>200</v>
      </c>
      <c r="O10" s="6">
        <f t="shared" ref="O10:O11" si="1">SUM(B10:M10)</f>
        <v>1000</v>
      </c>
      <c r="Q10" s="3">
        <f>IF(ISERROR((N11/N10)*100),0,(N11/N10)*100)</f>
        <v>100</v>
      </c>
      <c r="R10" s="3">
        <f>(O11/O10)*100</f>
        <v>100</v>
      </c>
    </row>
    <row r="11" spans="1:18" ht="18" customHeight="1" x14ac:dyDescent="0.25">
      <c r="A11" s="2" t="s">
        <v>21</v>
      </c>
      <c r="B11" s="6">
        <v>100</v>
      </c>
      <c r="C11" s="6">
        <v>100</v>
      </c>
      <c r="D11" s="6">
        <v>100</v>
      </c>
      <c r="E11" s="6">
        <v>100</v>
      </c>
      <c r="F11" s="6">
        <v>100</v>
      </c>
      <c r="G11" s="6">
        <v>100</v>
      </c>
      <c r="H11" s="6">
        <v>100</v>
      </c>
      <c r="I11" s="6">
        <v>100</v>
      </c>
      <c r="J11" s="6">
        <v>100</v>
      </c>
      <c r="K11" s="6">
        <v>100</v>
      </c>
      <c r="L11" s="6"/>
      <c r="M11" s="6"/>
      <c r="N11" s="6">
        <f t="shared" si="0"/>
        <v>200</v>
      </c>
      <c r="O11" s="6">
        <f t="shared" si="1"/>
        <v>1000</v>
      </c>
      <c r="Q11" s="3"/>
      <c r="R11" s="3"/>
    </row>
    <row r="12" spans="1:18" ht="18" customHeight="1" x14ac:dyDescent="0.25">
      <c r="A12" s="2" t="s">
        <v>13</v>
      </c>
      <c r="B12" s="3">
        <f t="shared" ref="B12:O12" si="2">(B11/B10)*100</f>
        <v>100</v>
      </c>
      <c r="C12" s="3">
        <f t="shared" si="2"/>
        <v>100</v>
      </c>
      <c r="D12" s="3">
        <f t="shared" si="2"/>
        <v>100</v>
      </c>
      <c r="E12" s="3">
        <f t="shared" si="2"/>
        <v>100</v>
      </c>
      <c r="F12" s="3">
        <f t="shared" si="2"/>
        <v>100</v>
      </c>
      <c r="G12" s="3">
        <f t="shared" si="2"/>
        <v>100</v>
      </c>
      <c r="H12" s="3">
        <f t="shared" si="2"/>
        <v>100</v>
      </c>
      <c r="I12" s="3">
        <f t="shared" si="2"/>
        <v>100</v>
      </c>
      <c r="J12" s="3">
        <f t="shared" si="2"/>
        <v>100</v>
      </c>
      <c r="K12" s="3">
        <f t="shared" si="2"/>
        <v>100</v>
      </c>
      <c r="L12" s="5"/>
      <c r="M12" s="5"/>
      <c r="N12" s="3">
        <f t="shared" si="2"/>
        <v>100</v>
      </c>
      <c r="O12" s="3">
        <f t="shared" si="2"/>
        <v>100</v>
      </c>
      <c r="Q12" s="8"/>
      <c r="R12" s="8"/>
    </row>
    <row r="14" spans="1:18" ht="30" customHeight="1" x14ac:dyDescent="0.25">
      <c r="A14" s="2" t="s">
        <v>27</v>
      </c>
      <c r="B14" s="4" t="s">
        <v>0</v>
      </c>
      <c r="C14" s="4" t="s">
        <v>1</v>
      </c>
      <c r="D14" s="4" t="s">
        <v>2</v>
      </c>
      <c r="E14" s="4" t="s">
        <v>3</v>
      </c>
      <c r="F14" s="4" t="s">
        <v>4</v>
      </c>
      <c r="G14" s="4" t="s">
        <v>5</v>
      </c>
      <c r="H14" s="4" t="s">
        <v>6</v>
      </c>
      <c r="I14" s="4" t="s">
        <v>7</v>
      </c>
      <c r="J14" s="4" t="s">
        <v>8</v>
      </c>
      <c r="K14" s="4" t="s">
        <v>9</v>
      </c>
      <c r="L14" s="4" t="s">
        <v>10</v>
      </c>
      <c r="M14" s="4" t="s">
        <v>11</v>
      </c>
      <c r="N14" s="4" t="s">
        <v>22</v>
      </c>
      <c r="O14" s="4" t="s">
        <v>23</v>
      </c>
      <c r="Q14" s="4" t="s">
        <v>24</v>
      </c>
      <c r="R14" s="4" t="s">
        <v>25</v>
      </c>
    </row>
    <row r="15" spans="1:18" ht="18" customHeight="1" x14ac:dyDescent="0.25">
      <c r="A15" s="2" t="s">
        <v>20</v>
      </c>
      <c r="B15" s="3">
        <v>10</v>
      </c>
      <c r="C15" s="3">
        <v>10</v>
      </c>
      <c r="D15" s="3">
        <v>10</v>
      </c>
      <c r="E15" s="3">
        <v>3</v>
      </c>
      <c r="F15" s="3"/>
      <c r="G15" s="3"/>
      <c r="H15" s="3"/>
      <c r="I15" s="3"/>
      <c r="J15" s="3"/>
      <c r="K15" s="3"/>
      <c r="L15" s="3"/>
      <c r="M15" s="3"/>
      <c r="N15" s="3">
        <f t="shared" ref="N15:N16" si="3">SUM(B15:C15)</f>
        <v>20</v>
      </c>
      <c r="O15" s="3">
        <f t="shared" ref="O15:O16" si="4">SUM(B15:M15)</f>
        <v>33</v>
      </c>
      <c r="Q15" s="3">
        <f>IF(ISERROR((N16/N15)*100),0,(N16/N15)*100)</f>
        <v>100</v>
      </c>
      <c r="R15" s="3">
        <f>(O16/O15)*100</f>
        <v>100</v>
      </c>
    </row>
    <row r="16" spans="1:18" ht="18" customHeight="1" x14ac:dyDescent="0.25">
      <c r="A16" s="2" t="s">
        <v>21</v>
      </c>
      <c r="B16" s="3">
        <v>10</v>
      </c>
      <c r="C16" s="3">
        <v>10</v>
      </c>
      <c r="D16" s="3">
        <v>10</v>
      </c>
      <c r="E16" s="3">
        <v>3</v>
      </c>
      <c r="F16" s="3"/>
      <c r="G16" s="3"/>
      <c r="H16" s="3"/>
      <c r="I16" s="3"/>
      <c r="J16" s="3"/>
      <c r="K16" s="3"/>
      <c r="L16" s="3"/>
      <c r="M16" s="3"/>
      <c r="N16" s="3">
        <f t="shared" si="3"/>
        <v>20</v>
      </c>
      <c r="O16" s="3">
        <f t="shared" si="4"/>
        <v>33</v>
      </c>
      <c r="Q16" s="3"/>
      <c r="R16" s="3"/>
    </row>
    <row r="17" spans="1:18" ht="18" customHeight="1" x14ac:dyDescent="0.25">
      <c r="A17" s="2" t="s">
        <v>13</v>
      </c>
      <c r="B17" s="3">
        <f t="shared" ref="B17:E17" si="5">(B16/B15)*100</f>
        <v>100</v>
      </c>
      <c r="C17" s="3">
        <f t="shared" si="5"/>
        <v>100</v>
      </c>
      <c r="D17" s="3">
        <f t="shared" si="5"/>
        <v>100</v>
      </c>
      <c r="E17" s="3">
        <f t="shared" si="5"/>
        <v>100</v>
      </c>
      <c r="F17" s="5"/>
      <c r="G17" s="5"/>
      <c r="H17" s="5"/>
      <c r="I17" s="5"/>
      <c r="J17" s="5"/>
      <c r="K17" s="5"/>
      <c r="L17" s="5"/>
      <c r="M17" s="5"/>
      <c r="N17" s="3">
        <f t="shared" ref="N17:O17" si="6">(N16/N15)*100</f>
        <v>100</v>
      </c>
      <c r="O17" s="3">
        <f t="shared" si="6"/>
        <v>100</v>
      </c>
      <c r="Q17" s="8"/>
      <c r="R17" s="8"/>
    </row>
    <row r="18" spans="1:18" ht="18" customHeight="1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Q18" s="8"/>
      <c r="R18" s="8"/>
    </row>
    <row r="19" spans="1:18" ht="34.5" customHeight="1" x14ac:dyDescent="0.25">
      <c r="A19" s="25" t="s">
        <v>29</v>
      </c>
      <c r="B19" s="25"/>
      <c r="C19" s="25"/>
      <c r="D19" s="9">
        <f>IF(ISERROR((Q22)/1),0,(Q22)/1)</f>
        <v>100</v>
      </c>
    </row>
    <row r="21" spans="1:18" ht="30" customHeight="1" x14ac:dyDescent="0.25">
      <c r="A21" s="2" t="s">
        <v>28</v>
      </c>
      <c r="B21" s="4" t="s">
        <v>0</v>
      </c>
      <c r="C21" s="4" t="s">
        <v>1</v>
      </c>
      <c r="D21" s="4" t="s">
        <v>2</v>
      </c>
      <c r="E21" s="4" t="s">
        <v>3</v>
      </c>
      <c r="F21" s="4" t="s">
        <v>4</v>
      </c>
      <c r="G21" s="4" t="s">
        <v>5</v>
      </c>
      <c r="H21" s="4" t="s">
        <v>6</v>
      </c>
      <c r="I21" s="4" t="s">
        <v>7</v>
      </c>
      <c r="J21" s="4" t="s">
        <v>8</v>
      </c>
      <c r="K21" s="4" t="s">
        <v>9</v>
      </c>
      <c r="L21" s="4" t="s">
        <v>10</v>
      </c>
      <c r="M21" s="4" t="s">
        <v>11</v>
      </c>
      <c r="N21" s="4"/>
      <c r="O21" s="4" t="s">
        <v>23</v>
      </c>
      <c r="Q21" s="4" t="s">
        <v>26</v>
      </c>
      <c r="R21" s="4" t="s">
        <v>25</v>
      </c>
    </row>
    <row r="22" spans="1:18" ht="18" customHeight="1" x14ac:dyDescent="0.25">
      <c r="A22" s="2" t="s">
        <v>20</v>
      </c>
      <c r="B22" s="3">
        <v>600000</v>
      </c>
      <c r="C22" s="3">
        <v>600000</v>
      </c>
      <c r="D22" s="3">
        <v>600000</v>
      </c>
      <c r="E22" s="3">
        <v>600000</v>
      </c>
      <c r="F22" s="3">
        <v>600000</v>
      </c>
      <c r="G22" s="3">
        <v>600000</v>
      </c>
      <c r="H22" s="3">
        <v>600000</v>
      </c>
      <c r="I22" s="3">
        <v>600000</v>
      </c>
      <c r="J22" s="3">
        <v>600000</v>
      </c>
      <c r="K22" s="3">
        <v>600000</v>
      </c>
      <c r="L22" s="3">
        <v>600000</v>
      </c>
      <c r="M22" s="3">
        <v>600000</v>
      </c>
      <c r="N22" s="3"/>
      <c r="O22" s="3">
        <f>C22</f>
        <v>600000</v>
      </c>
      <c r="Q22" s="3">
        <f>((1-(O23-O22)/O22)*100)-100</f>
        <v>100</v>
      </c>
      <c r="R22" s="3">
        <f>((1-(O23-O22)/O22)*100)-100</f>
        <v>100</v>
      </c>
    </row>
    <row r="23" spans="1:18" ht="18" customHeight="1" x14ac:dyDescent="0.25">
      <c r="A23" s="2" t="s">
        <v>21</v>
      </c>
      <c r="B23" s="3">
        <v>100000</v>
      </c>
      <c r="C23" s="3"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>
        <f>C23</f>
        <v>0</v>
      </c>
      <c r="Q23" s="3"/>
      <c r="R23" s="3"/>
    </row>
    <row r="24" spans="1:18" ht="18" customHeight="1" x14ac:dyDescent="0.25">
      <c r="A24" s="2" t="s">
        <v>13</v>
      </c>
      <c r="B24" s="3">
        <f t="shared" ref="B24:M24" si="7">((1-(B23-B22)/B22)*100)-100</f>
        <v>83.333333333333343</v>
      </c>
      <c r="C24" s="3">
        <f t="shared" si="7"/>
        <v>100</v>
      </c>
      <c r="D24" s="3">
        <f t="shared" si="7"/>
        <v>100</v>
      </c>
      <c r="E24" s="3">
        <f t="shared" si="7"/>
        <v>100</v>
      </c>
      <c r="F24" s="3">
        <f t="shared" si="7"/>
        <v>100</v>
      </c>
      <c r="G24" s="3">
        <f t="shared" si="7"/>
        <v>100</v>
      </c>
      <c r="H24" s="3">
        <f t="shared" si="7"/>
        <v>100</v>
      </c>
      <c r="I24" s="3">
        <f t="shared" si="7"/>
        <v>100</v>
      </c>
      <c r="J24" s="3">
        <f t="shared" si="7"/>
        <v>100</v>
      </c>
      <c r="K24" s="3">
        <f t="shared" si="7"/>
        <v>100</v>
      </c>
      <c r="L24" s="3">
        <f t="shared" si="7"/>
        <v>100</v>
      </c>
      <c r="M24" s="3">
        <f t="shared" si="7"/>
        <v>100</v>
      </c>
      <c r="N24" s="3"/>
      <c r="O24" s="3">
        <f>M24</f>
        <v>100</v>
      </c>
      <c r="Q24" s="8"/>
      <c r="R24" s="8"/>
    </row>
    <row r="26" spans="1:18" ht="48" customHeight="1" x14ac:dyDescent="0.25">
      <c r="A26" s="25" t="s">
        <v>32</v>
      </c>
      <c r="B26" s="25"/>
      <c r="C26" s="25"/>
      <c r="D26" s="9">
        <f>IF(ISERROR((Q29+Q34)/2),0,(Q29+Q34)/2)</f>
        <v>0</v>
      </c>
    </row>
    <row r="28" spans="1:18" ht="30" customHeight="1" x14ac:dyDescent="0.25">
      <c r="A28" s="2" t="s">
        <v>19</v>
      </c>
      <c r="B28" s="4" t="s">
        <v>0</v>
      </c>
      <c r="C28" s="4" t="s">
        <v>1</v>
      </c>
      <c r="D28" s="4" t="s">
        <v>2</v>
      </c>
      <c r="E28" s="4" t="s">
        <v>3</v>
      </c>
      <c r="F28" s="4" t="s">
        <v>4</v>
      </c>
      <c r="G28" s="4" t="s">
        <v>5</v>
      </c>
      <c r="H28" s="4" t="s">
        <v>6</v>
      </c>
      <c r="I28" s="4" t="s">
        <v>7</v>
      </c>
      <c r="J28" s="4" t="s">
        <v>8</v>
      </c>
      <c r="K28" s="4" t="s">
        <v>9</v>
      </c>
      <c r="L28" s="4" t="s">
        <v>10</v>
      </c>
      <c r="M28" s="4" t="s">
        <v>11</v>
      </c>
      <c r="N28" s="4" t="s">
        <v>22</v>
      </c>
      <c r="O28" s="4" t="s">
        <v>23</v>
      </c>
      <c r="Q28" s="4" t="s">
        <v>24</v>
      </c>
      <c r="R28" s="4" t="s">
        <v>25</v>
      </c>
    </row>
    <row r="29" spans="1:18" ht="18" customHeight="1" x14ac:dyDescent="0.25">
      <c r="A29" s="2" t="s">
        <v>20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>
        <f t="shared" ref="N29:N30" si="8">SUM(B29:C29)</f>
        <v>0</v>
      </c>
      <c r="O29" s="6">
        <f t="shared" ref="O29:O30" si="9">SUM(B29:M29)</f>
        <v>0</v>
      </c>
      <c r="Q29" s="3">
        <f>IF(ISERROR((N30/N29)*100),0,(N30/N29)*100)</f>
        <v>0</v>
      </c>
      <c r="R29" s="3"/>
    </row>
    <row r="30" spans="1:18" ht="18" customHeight="1" x14ac:dyDescent="0.25">
      <c r="A30" s="2" t="s">
        <v>21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>
        <f t="shared" si="8"/>
        <v>0</v>
      </c>
      <c r="O30" s="6">
        <f t="shared" si="9"/>
        <v>0</v>
      </c>
      <c r="Q30" s="3"/>
      <c r="R30" s="3"/>
    </row>
    <row r="31" spans="1:18" ht="18" customHeight="1" x14ac:dyDescent="0.25">
      <c r="A31" s="2" t="s">
        <v>13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Q31" s="8"/>
      <c r="R31" s="8"/>
    </row>
  </sheetData>
  <mergeCells count="7">
    <mergeCell ref="G2:R2"/>
    <mergeCell ref="G3:R3"/>
    <mergeCell ref="A26:C26"/>
    <mergeCell ref="A2:E2"/>
    <mergeCell ref="B4:D4"/>
    <mergeCell ref="A7:C7"/>
    <mergeCell ref="A19:C19"/>
  </mergeCells>
  <conditionalFormatting sqref="Q10:R10 Q15:R15 Q22:R22 D7 D19">
    <cfRule type="cellIs" dxfId="92" priority="97" operator="between">
      <formula>90</formula>
      <formula>100</formula>
    </cfRule>
    <cfRule type="cellIs" dxfId="91" priority="98" operator="between">
      <formula>55</formula>
      <formula>89.99</formula>
    </cfRule>
    <cfRule type="cellIs" dxfId="90" priority="99" operator="between">
      <formula>0</formula>
      <formula>54.99</formula>
    </cfRule>
  </conditionalFormatting>
  <conditionalFormatting sqref="N24:O24">
    <cfRule type="cellIs" dxfId="89" priority="85" operator="between">
      <formula>90</formula>
      <formula>100</formula>
    </cfRule>
    <cfRule type="cellIs" dxfId="88" priority="86" operator="between">
      <formula>55</formula>
      <formula>89.99</formula>
    </cfRule>
    <cfRule type="cellIs" dxfId="87" priority="87" operator="between">
      <formula>0</formula>
      <formula>54.99</formula>
    </cfRule>
  </conditionalFormatting>
  <conditionalFormatting sqref="B12">
    <cfRule type="cellIs" dxfId="86" priority="82" operator="between">
      <formula>90</formula>
      <formula>100</formula>
    </cfRule>
    <cfRule type="cellIs" dxfId="85" priority="83" operator="between">
      <formula>55</formula>
      <formula>89.99</formula>
    </cfRule>
    <cfRule type="cellIs" dxfId="84" priority="84" operator="between">
      <formula>0</formula>
      <formula>54.99</formula>
    </cfRule>
  </conditionalFormatting>
  <conditionalFormatting sqref="B17:C17">
    <cfRule type="cellIs" dxfId="83" priority="79" operator="between">
      <formula>90</formula>
      <formula>100</formula>
    </cfRule>
    <cfRule type="cellIs" dxfId="82" priority="80" operator="between">
      <formula>55</formula>
      <formula>89.99</formula>
    </cfRule>
    <cfRule type="cellIs" dxfId="81" priority="81" operator="between">
      <formula>0</formula>
      <formula>54.99</formula>
    </cfRule>
  </conditionalFormatting>
  <conditionalFormatting sqref="B24:C24">
    <cfRule type="cellIs" dxfId="80" priority="76" operator="between">
      <formula>90</formula>
      <formula>100</formula>
    </cfRule>
    <cfRule type="cellIs" dxfId="79" priority="77" operator="between">
      <formula>55</formula>
      <formula>89.99</formula>
    </cfRule>
    <cfRule type="cellIs" dxfId="78" priority="78" operator="between">
      <formula>0</formula>
      <formula>54.99</formula>
    </cfRule>
  </conditionalFormatting>
  <conditionalFormatting sqref="E4">
    <cfRule type="cellIs" dxfId="77" priority="73" operator="between">
      <formula>90</formula>
      <formula>100</formula>
    </cfRule>
    <cfRule type="cellIs" dxfId="76" priority="74" operator="between">
      <formula>55</formula>
      <formula>89.99</formula>
    </cfRule>
    <cfRule type="cellIs" dxfId="75" priority="75" operator="between">
      <formula>0</formula>
      <formula>54.99</formula>
    </cfRule>
  </conditionalFormatting>
  <conditionalFormatting sqref="C12:K12">
    <cfRule type="cellIs" dxfId="74" priority="70" operator="between">
      <formula>90</formula>
      <formula>100</formula>
    </cfRule>
    <cfRule type="cellIs" dxfId="73" priority="71" operator="between">
      <formula>55</formula>
      <formula>89.99</formula>
    </cfRule>
    <cfRule type="cellIs" dxfId="72" priority="72" operator="between">
      <formula>0</formula>
      <formula>54.99</formula>
    </cfRule>
  </conditionalFormatting>
  <conditionalFormatting sqref="D24">
    <cfRule type="cellIs" dxfId="71" priority="64" operator="between">
      <formula>90</formula>
      <formula>100</formula>
    </cfRule>
    <cfRule type="cellIs" dxfId="70" priority="65" operator="between">
      <formula>55</formula>
      <formula>89.99</formula>
    </cfRule>
    <cfRule type="cellIs" dxfId="69" priority="66" operator="between">
      <formula>0</formula>
      <formula>54.99</formula>
    </cfRule>
  </conditionalFormatting>
  <conditionalFormatting sqref="E24">
    <cfRule type="cellIs" dxfId="68" priority="61" operator="between">
      <formula>90</formula>
      <formula>100</formula>
    </cfRule>
    <cfRule type="cellIs" dxfId="67" priority="62" operator="between">
      <formula>55</formula>
      <formula>89.99</formula>
    </cfRule>
    <cfRule type="cellIs" dxfId="66" priority="63" operator="between">
      <formula>0</formula>
      <formula>54.99</formula>
    </cfRule>
  </conditionalFormatting>
  <conditionalFormatting sqref="F24">
    <cfRule type="cellIs" dxfId="65" priority="58" operator="between">
      <formula>90</formula>
      <formula>100</formula>
    </cfRule>
    <cfRule type="cellIs" dxfId="64" priority="59" operator="between">
      <formula>55</formula>
      <formula>89.99</formula>
    </cfRule>
    <cfRule type="cellIs" dxfId="63" priority="60" operator="between">
      <formula>0</formula>
      <formula>54.99</formula>
    </cfRule>
  </conditionalFormatting>
  <conditionalFormatting sqref="G24">
    <cfRule type="cellIs" dxfId="62" priority="55" operator="between">
      <formula>90</formula>
      <formula>100</formula>
    </cfRule>
    <cfRule type="cellIs" dxfId="61" priority="56" operator="between">
      <formula>55</formula>
      <formula>89.99</formula>
    </cfRule>
    <cfRule type="cellIs" dxfId="60" priority="57" operator="between">
      <formula>0</formula>
      <formula>54.99</formula>
    </cfRule>
  </conditionalFormatting>
  <conditionalFormatting sqref="H24">
    <cfRule type="cellIs" dxfId="59" priority="52" operator="between">
      <formula>90</formula>
      <formula>100</formula>
    </cfRule>
    <cfRule type="cellIs" dxfId="58" priority="53" operator="between">
      <formula>55</formula>
      <formula>89.99</formula>
    </cfRule>
    <cfRule type="cellIs" dxfId="57" priority="54" operator="between">
      <formula>0</formula>
      <formula>54.99</formula>
    </cfRule>
  </conditionalFormatting>
  <conditionalFormatting sqref="I24">
    <cfRule type="cellIs" dxfId="56" priority="49" operator="between">
      <formula>90</formula>
      <formula>100</formula>
    </cfRule>
    <cfRule type="cellIs" dxfId="55" priority="50" operator="between">
      <formula>55</formula>
      <formula>89.99</formula>
    </cfRule>
    <cfRule type="cellIs" dxfId="54" priority="51" operator="between">
      <formula>0</formula>
      <formula>54.99</formula>
    </cfRule>
  </conditionalFormatting>
  <conditionalFormatting sqref="J24">
    <cfRule type="cellIs" dxfId="53" priority="46" operator="between">
      <formula>90</formula>
      <formula>100</formula>
    </cfRule>
    <cfRule type="cellIs" dxfId="52" priority="47" operator="between">
      <formula>55</formula>
      <formula>89.99</formula>
    </cfRule>
    <cfRule type="cellIs" dxfId="51" priority="48" operator="between">
      <formula>0</formula>
      <formula>54.99</formula>
    </cfRule>
  </conditionalFormatting>
  <conditionalFormatting sqref="K24">
    <cfRule type="cellIs" dxfId="50" priority="43" operator="between">
      <formula>90</formula>
      <formula>100</formula>
    </cfRule>
    <cfRule type="cellIs" dxfId="49" priority="44" operator="between">
      <formula>55</formula>
      <formula>89.99</formula>
    </cfRule>
    <cfRule type="cellIs" dxfId="48" priority="45" operator="between">
      <formula>0</formula>
      <formula>54.99</formula>
    </cfRule>
  </conditionalFormatting>
  <conditionalFormatting sqref="L24">
    <cfRule type="cellIs" dxfId="47" priority="40" operator="between">
      <formula>90</formula>
      <formula>100</formula>
    </cfRule>
    <cfRule type="cellIs" dxfId="46" priority="41" operator="between">
      <formula>55</formula>
      <formula>89.99</formula>
    </cfRule>
    <cfRule type="cellIs" dxfId="45" priority="42" operator="between">
      <formula>0</formula>
      <formula>54.99</formula>
    </cfRule>
  </conditionalFormatting>
  <conditionalFormatting sqref="M24">
    <cfRule type="cellIs" dxfId="44" priority="37" operator="between">
      <formula>90</formula>
      <formula>100</formula>
    </cfRule>
    <cfRule type="cellIs" dxfId="43" priority="38" operator="between">
      <formula>55</formula>
      <formula>89.99</formula>
    </cfRule>
    <cfRule type="cellIs" dxfId="42" priority="39" operator="between">
      <formula>0</formula>
      <formula>54.99</formula>
    </cfRule>
  </conditionalFormatting>
  <conditionalFormatting sqref="D17">
    <cfRule type="cellIs" dxfId="41" priority="34" operator="between">
      <formula>90</formula>
      <formula>100</formula>
    </cfRule>
    <cfRule type="cellIs" dxfId="40" priority="35" operator="between">
      <formula>55</formula>
      <formula>89.99</formula>
    </cfRule>
    <cfRule type="cellIs" dxfId="39" priority="36" operator="between">
      <formula>0</formula>
      <formula>54.99</formula>
    </cfRule>
  </conditionalFormatting>
  <conditionalFormatting sqref="E17">
    <cfRule type="cellIs" dxfId="38" priority="31" operator="between">
      <formula>90</formula>
      <formula>100</formula>
    </cfRule>
    <cfRule type="cellIs" dxfId="37" priority="32" operator="between">
      <formula>55</formula>
      <formula>89.99</formula>
    </cfRule>
    <cfRule type="cellIs" dxfId="36" priority="33" operator="between">
      <formula>0</formula>
      <formula>54.99</formula>
    </cfRule>
  </conditionalFormatting>
  <conditionalFormatting sqref="N12">
    <cfRule type="cellIs" dxfId="35" priority="28" operator="between">
      <formula>90</formula>
      <formula>100</formula>
    </cfRule>
    <cfRule type="cellIs" dxfId="34" priority="29" operator="between">
      <formula>55</formula>
      <formula>89.99</formula>
    </cfRule>
    <cfRule type="cellIs" dxfId="33" priority="30" operator="between">
      <formula>0</formula>
      <formula>54.99</formula>
    </cfRule>
  </conditionalFormatting>
  <conditionalFormatting sqref="O12">
    <cfRule type="cellIs" dxfId="32" priority="25" operator="between">
      <formula>90</formula>
      <formula>100</formula>
    </cfRule>
    <cfRule type="cellIs" dxfId="31" priority="26" operator="between">
      <formula>55</formula>
      <formula>89.99</formula>
    </cfRule>
    <cfRule type="cellIs" dxfId="30" priority="27" operator="between">
      <formula>0</formula>
      <formula>54.99</formula>
    </cfRule>
  </conditionalFormatting>
  <conditionalFormatting sqref="N17">
    <cfRule type="cellIs" dxfId="29" priority="22" operator="between">
      <formula>90</formula>
      <formula>100</formula>
    </cfRule>
    <cfRule type="cellIs" dxfId="28" priority="23" operator="between">
      <formula>55</formula>
      <formula>89.99</formula>
    </cfRule>
    <cfRule type="cellIs" dxfId="27" priority="24" operator="between">
      <formula>0</formula>
      <formula>54.99</formula>
    </cfRule>
  </conditionalFormatting>
  <conditionalFormatting sqref="O17">
    <cfRule type="cellIs" dxfId="26" priority="19" operator="between">
      <formula>90</formula>
      <formula>100</formula>
    </cfRule>
    <cfRule type="cellIs" dxfId="25" priority="20" operator="between">
      <formula>55</formula>
      <formula>89.99</formula>
    </cfRule>
    <cfRule type="cellIs" dxfId="24" priority="21" operator="between">
      <formula>0</formula>
      <formula>54.99</formula>
    </cfRule>
  </conditionalFormatting>
  <conditionalFormatting sqref="Q29:R29 D26">
    <cfRule type="cellIs" dxfId="23" priority="16" operator="between">
      <formula>90</formula>
      <formula>100</formula>
    </cfRule>
    <cfRule type="cellIs" dxfId="22" priority="17" operator="between">
      <formula>55</formula>
      <formula>89.99</formula>
    </cfRule>
    <cfRule type="cellIs" dxfId="21" priority="18" operator="between">
      <formula>0</formula>
      <formula>54.99</formula>
    </cfRule>
  </conditionalFormatting>
  <conditionalFormatting sqref="B31">
    <cfRule type="cellIs" dxfId="20" priority="13" operator="between">
      <formula>90</formula>
      <formula>100</formula>
    </cfRule>
    <cfRule type="cellIs" dxfId="19" priority="14" operator="between">
      <formula>55</formula>
      <formula>89.99</formula>
    </cfRule>
    <cfRule type="cellIs" dxfId="18" priority="15" operator="between">
      <formula>0</formula>
      <formula>54.99</formula>
    </cfRule>
  </conditionalFormatting>
  <conditionalFormatting sqref="C31:K31">
    <cfRule type="cellIs" dxfId="17" priority="10" operator="between">
      <formula>90</formula>
      <formula>100</formula>
    </cfRule>
    <cfRule type="cellIs" dxfId="16" priority="11" operator="between">
      <formula>55</formula>
      <formula>89.99</formula>
    </cfRule>
    <cfRule type="cellIs" dxfId="15" priority="12" operator="between">
      <formula>0</formula>
      <formula>54.99</formula>
    </cfRule>
  </conditionalFormatting>
  <conditionalFormatting sqref="N31">
    <cfRule type="cellIs" dxfId="14" priority="7" operator="between">
      <formula>90</formula>
      <formula>100</formula>
    </cfRule>
    <cfRule type="cellIs" dxfId="13" priority="8" operator="between">
      <formula>55</formula>
      <formula>89.99</formula>
    </cfRule>
    <cfRule type="cellIs" dxfId="12" priority="9" operator="between">
      <formula>0</formula>
      <formula>54.99</formula>
    </cfRule>
  </conditionalFormatting>
  <conditionalFormatting sqref="O31">
    <cfRule type="cellIs" dxfId="11" priority="4" operator="between">
      <formula>90</formula>
      <formula>100</formula>
    </cfRule>
    <cfRule type="cellIs" dxfId="10" priority="5" operator="between">
      <formula>55</formula>
      <formula>89.99</formula>
    </cfRule>
    <cfRule type="cellIs" dxfId="9" priority="6" operator="between">
      <formula>0</formula>
      <formula>54.99</formula>
    </cfRule>
  </conditionalFormatting>
  <conditionalFormatting sqref="L31:M31">
    <cfRule type="cellIs" dxfId="8" priority="1" operator="between">
      <formula>90</formula>
      <formula>100</formula>
    </cfRule>
    <cfRule type="cellIs" dxfId="7" priority="2" operator="between">
      <formula>55</formula>
      <formula>89.99</formula>
    </cfRule>
    <cfRule type="cellIs" dxfId="6" priority="3" operator="between">
      <formula>0</formula>
      <formula>54.99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workbookViewId="0">
      <selection activeCell="D19" sqref="D19"/>
    </sheetView>
  </sheetViews>
  <sheetFormatPr defaultRowHeight="15" x14ac:dyDescent="0.25"/>
  <cols>
    <col min="16" max="16" width="10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P1" t="s">
        <v>13</v>
      </c>
      <c r="R1" t="s">
        <v>14</v>
      </c>
    </row>
    <row r="2" spans="1:18" x14ac:dyDescent="0.25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M2">
        <f>SUM(A2:B2)</f>
        <v>200</v>
      </c>
      <c r="N2">
        <f>SUM(A2:L2)</f>
        <v>1000</v>
      </c>
      <c r="P2">
        <f>(M3/M2)*100</f>
        <v>16.5</v>
      </c>
      <c r="Q2">
        <f>(M3/N2)*100</f>
        <v>3.3000000000000003</v>
      </c>
      <c r="R2">
        <f>(P2+P5+P8)/3</f>
        <v>67.222222222222214</v>
      </c>
    </row>
    <row r="3" spans="1:18" x14ac:dyDescent="0.25">
      <c r="A3">
        <v>33</v>
      </c>
      <c r="M3">
        <f>SUM(A3:L3)</f>
        <v>33</v>
      </c>
    </row>
    <row r="4" spans="1:18" x14ac:dyDescent="0.25">
      <c r="R4" t="s">
        <v>15</v>
      </c>
    </row>
    <row r="5" spans="1:18" x14ac:dyDescent="0.25">
      <c r="A5">
        <v>10</v>
      </c>
      <c r="B5">
        <v>10</v>
      </c>
      <c r="C5">
        <v>10</v>
      </c>
      <c r="D5">
        <v>3</v>
      </c>
      <c r="M5">
        <f>SUM(A5:B5)</f>
        <v>20</v>
      </c>
      <c r="N5">
        <f>SUM(A5:L5)</f>
        <v>33</v>
      </c>
      <c r="P5">
        <f>(M6/M5)*100</f>
        <v>95</v>
      </c>
      <c r="Q5">
        <f>(M6/N5)*100</f>
        <v>57.575757575757578</v>
      </c>
      <c r="R5">
        <f>(Q2+Q5+Q8)/3</f>
        <v>50.347474747474742</v>
      </c>
    </row>
    <row r="6" spans="1:18" x14ac:dyDescent="0.25">
      <c r="A6">
        <v>10</v>
      </c>
      <c r="B6">
        <v>9</v>
      </c>
      <c r="M6">
        <f>SUM(A6:L6)</f>
        <v>19</v>
      </c>
    </row>
    <row r="8" spans="1:18" x14ac:dyDescent="0.25">
      <c r="A8">
        <v>600000</v>
      </c>
      <c r="B8">
        <v>600000</v>
      </c>
      <c r="C8">
        <v>600000</v>
      </c>
      <c r="D8">
        <v>600000</v>
      </c>
      <c r="E8">
        <v>600000</v>
      </c>
      <c r="F8">
        <v>600000</v>
      </c>
      <c r="G8">
        <v>600000</v>
      </c>
      <c r="H8">
        <v>600000</v>
      </c>
      <c r="I8">
        <v>600000</v>
      </c>
      <c r="J8">
        <v>600000</v>
      </c>
      <c r="K8">
        <v>600000</v>
      </c>
      <c r="L8">
        <v>600000</v>
      </c>
      <c r="M8">
        <f>L8</f>
        <v>600000</v>
      </c>
      <c r="N8">
        <f>M8</f>
        <v>600000</v>
      </c>
      <c r="P8">
        <f>((1-(M9-M8)/M8)*100)-100</f>
        <v>90.166666666666657</v>
      </c>
      <c r="Q8">
        <f>((1-(M9-M8)/M8)*100)-100</f>
        <v>90.166666666666657</v>
      </c>
    </row>
    <row r="9" spans="1:18" x14ac:dyDescent="0.25">
      <c r="A9">
        <v>100000</v>
      </c>
      <c r="B9">
        <v>59000</v>
      </c>
      <c r="M9">
        <f>B9</f>
        <v>59000</v>
      </c>
    </row>
    <row r="11" spans="1:18" x14ac:dyDescent="0.25">
      <c r="P11">
        <f>P2+P5</f>
        <v>111.5</v>
      </c>
      <c r="Q11">
        <f>P11/2</f>
        <v>55.75</v>
      </c>
    </row>
    <row r="12" spans="1:18" x14ac:dyDescent="0.25">
      <c r="P12">
        <f>P8</f>
        <v>90.166666666666657</v>
      </c>
      <c r="Q12">
        <f>P12</f>
        <v>90.166666666666657</v>
      </c>
      <c r="R12">
        <f>(Q11+Q12)/2</f>
        <v>72.958333333333329</v>
      </c>
    </row>
    <row r="15" spans="1:18" x14ac:dyDescent="0.25">
      <c r="A15">
        <v>33</v>
      </c>
      <c r="B15">
        <v>1000</v>
      </c>
      <c r="C15">
        <f>(A15/B15)*100</f>
        <v>3.3000000000000003</v>
      </c>
      <c r="D15">
        <f>C15+C16</f>
        <v>60.875757575757575</v>
      </c>
    </row>
    <row r="16" spans="1:18" x14ac:dyDescent="0.25">
      <c r="A16">
        <v>19</v>
      </c>
      <c r="B16">
        <v>33</v>
      </c>
      <c r="C16">
        <f>(A16/B16)*100</f>
        <v>57.575757575757578</v>
      </c>
      <c r="D16">
        <f>D15/2</f>
        <v>30.437878787878788</v>
      </c>
    </row>
    <row r="17" spans="4:4" x14ac:dyDescent="0.25">
      <c r="D17">
        <f>Q8</f>
        <v>90.166666666666657</v>
      </c>
    </row>
    <row r="18" spans="4:4" x14ac:dyDescent="0.25">
      <c r="D18">
        <f>D16+D17</f>
        <v>120.60454545454544</v>
      </c>
    </row>
    <row r="19" spans="4:4" x14ac:dyDescent="0.25">
      <c r="D19">
        <f>D18/3</f>
        <v>40.201515151515146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Cálculos sistema</vt:lpstr>
      <vt:lpstr>Cálculos sistema Total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kpJpSX#369</dc:creator>
  <cp:lastModifiedBy>Marcio Alessandro Xavier Neto</cp:lastModifiedBy>
  <dcterms:created xsi:type="dcterms:W3CDTF">2022-03-09T01:04:14Z</dcterms:created>
  <dcterms:modified xsi:type="dcterms:W3CDTF">2022-03-11T16:02:33Z</dcterms:modified>
</cp:coreProperties>
</file>