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os\github.com\datascience\fia\20210520\dados\"/>
    </mc:Choice>
  </mc:AlternateContent>
  <xr:revisionPtr revIDLastSave="0" documentId="13_ncr:1_{8A26A00B-86C0-4BC0-B3F6-384193EC5010}" xr6:coauthVersionLast="46" xr6:coauthVersionMax="46" xr10:uidLastSave="{00000000-0000-0000-0000-000000000000}"/>
  <bookViews>
    <workbookView xWindow="28680" yWindow="-465" windowWidth="29040" windowHeight="15990" xr2:uid="{00000000-000D-0000-FFFF-FFFF00000000}"/>
  </bookViews>
  <sheets>
    <sheet name="BaseDados" sheetId="2" r:id="rId1"/>
    <sheet name="Código R" sheetId="3" r:id="rId2"/>
  </sheets>
  <definedNames>
    <definedName name="Amostra">#REF!</definedName>
    <definedName name="BinValues">OFFSET(#REF!,0,0,NumClasses+1,1)</definedName>
    <definedName name="Frequencies">OFFSET(#REF!,0,0,NumClasses+1,1)</definedName>
    <definedName name="Increment">#REF!</definedName>
    <definedName name="n">COUNT(#REF!)</definedName>
    <definedName name="NumClasses">(ULTIMO-PRIMEIRO)/Increment</definedName>
    <definedName name="PRIMEIRO">#REF!</definedName>
    <definedName name="ULTIMO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2" l="1"/>
  <c r="I12" i="2"/>
  <c r="I11" i="2"/>
  <c r="I10" i="2"/>
  <c r="I9" i="2"/>
  <c r="I8" i="2"/>
  <c r="I7" i="2"/>
  <c r="I6" i="2"/>
  <c r="I5" i="2"/>
  <c r="I4" i="2"/>
  <c r="I3" i="2"/>
</calcChain>
</file>

<file path=xl/sharedStrings.xml><?xml version="1.0" encoding="utf-8"?>
<sst xmlns="http://schemas.openxmlformats.org/spreadsheetml/2006/main" count="171" uniqueCount="71">
  <si>
    <t>N</t>
  </si>
  <si>
    <t>estado_civil</t>
  </si>
  <si>
    <t>grau_instrucao</t>
  </si>
  <si>
    <t>n_filhos</t>
  </si>
  <si>
    <t>salario</t>
  </si>
  <si>
    <t>idade_anos</t>
  </si>
  <si>
    <t>reg_procedencia</t>
  </si>
  <si>
    <t>solteiro</t>
  </si>
  <si>
    <t>interior</t>
  </si>
  <si>
    <t>casado</t>
  </si>
  <si>
    <t>capital</t>
  </si>
  <si>
    <t>outra</t>
  </si>
  <si>
    <t>1-ensino fundamental</t>
  </si>
  <si>
    <t>2-ensino medio</t>
  </si>
  <si>
    <t>3-superior</t>
  </si>
  <si>
    <t>Código R</t>
  </si>
  <si>
    <t>#Mapear diretório de trabalho</t>
  </si>
  <si>
    <t>#Leitura da Base de Dados</t>
  </si>
  <si>
    <t>#install.packages("readxl")</t>
  </si>
  <si>
    <t>library(readxl)</t>
  </si>
  <si>
    <t>dados &lt;- read_excel("People_Analytics.xlsx", sheet = "BaseDados")</t>
  </si>
  <si>
    <t>#Verificar variáveis</t>
  </si>
  <si>
    <t>names(dados)</t>
  </si>
  <si>
    <t># Tabela de frequências: grau de instrução</t>
  </si>
  <si>
    <t>table(dados$grau_instrucao) # frequências absolutas</t>
  </si>
  <si>
    <t># prop.table: Frequências relativas</t>
  </si>
  <si>
    <t xml:space="preserve">prop.table(table(dados$grau_instrucao)) </t>
  </si>
  <si>
    <t># Gráfico de Barras: grau de instrução</t>
  </si>
  <si>
    <t>barplot(table(dados$grau_instrucao))</t>
  </si>
  <si>
    <t># Gráfico de pizza ou setores: grau de instrução</t>
  </si>
  <si>
    <t>pie(table(dados$grau_instrucao))</t>
  </si>
  <si>
    <t># Medidas resumo: salário</t>
  </si>
  <si>
    <t># summary: Min, Q1, Mediana, Média, Q3, Máx</t>
  </si>
  <si>
    <t xml:space="preserve">summary(dados$salario) </t>
  </si>
  <si>
    <t># probs: define os percentis a serem exibidos (1 e 99)</t>
  </si>
  <si>
    <t xml:space="preserve">quantile(dados$salario, probs = c(0.01,0.99)) </t>
  </si>
  <si>
    <t># Box Plot: salário</t>
  </si>
  <si>
    <t>boxplot(dados$salario)</t>
  </si>
  <si>
    <t># install.packages(moments)</t>
  </si>
  <si>
    <t>library(moments)</t>
  </si>
  <si>
    <t># Coeficiente de assimetria: salário</t>
  </si>
  <si>
    <t>skewness(dados$salario)</t>
  </si>
  <si>
    <t># Análise de dados faltantes (missings)</t>
  </si>
  <si>
    <t># Resumo da variável n_filhos</t>
  </si>
  <si>
    <t>summary(dados$n_filhos)</t>
  </si>
  <si>
    <t># Na presença de missings, a média não será calculada</t>
  </si>
  <si>
    <t xml:space="preserve">mean(dados$n_filhos) </t>
  </si>
  <si>
    <t xml:space="preserve">mean(dados$n_filhos, na.rm = TRUE) </t>
  </si>
  <si>
    <t># Criar tabela de dados das variáveis</t>
  </si>
  <si>
    <t>Tabela &lt;- table(dados$estado_civil, dados$grau_instrucao)</t>
  </si>
  <si>
    <t># Visualizar a variável como tabela ou gráfico</t>
  </si>
  <si>
    <t xml:space="preserve">Tabela </t>
  </si>
  <si>
    <t>plot(Tabela, col = "darkturquoise")</t>
  </si>
  <si>
    <t># Box plots do salário, por grau de instrução</t>
  </si>
  <si>
    <t xml:space="preserve">boxplot(dados$salario~dados$grau_instrucao, </t>
  </si>
  <si>
    <t xml:space="preserve">        col="darkturquoise")</t>
  </si>
  <si>
    <t># Gráfico de dispersão entre idade e salário</t>
  </si>
  <si>
    <t>plot(dados$idade_anos,dados$salario,</t>
  </si>
  <si>
    <t xml:space="preserve">     col="darkturquoise")</t>
  </si>
  <si>
    <t>setwd("C:\...")</t>
  </si>
  <si>
    <t>Média</t>
  </si>
  <si>
    <t>Mediana</t>
  </si>
  <si>
    <t>Moda</t>
  </si>
  <si>
    <t>q1</t>
  </si>
  <si>
    <t>q3</t>
  </si>
  <si>
    <t>q4</t>
  </si>
  <si>
    <t>p1</t>
  </si>
  <si>
    <t>p2</t>
  </si>
  <si>
    <t>Minimo</t>
  </si>
  <si>
    <t>Maximo</t>
  </si>
  <si>
    <t>q2 / 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</si>
</sst>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Open Sans"/>
    </font>
    <font>
      <sz val="10"/>
      <name val="Arial"/>
      <family val="2"/>
    </font>
    <font>
      <sz val="10"/>
      <color rgb="FF434343"/>
      <name val="Open Sans"/>
    </font>
    <font>
      <sz val="10"/>
      <name val="Arial"/>
      <family val="2"/>
    </font>
    <font>
      <b/>
      <sz val="10"/>
      <color theme="0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6ADBD9"/>
        <bgColor indexed="64"/>
      </patternFill>
    </fill>
    <fill>
      <patternFill patternType="solid">
        <fgColor rgb="FF79DDDB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rgb="FF434343"/>
      </left>
      <right style="thin">
        <color rgb="FF434343"/>
      </right>
      <top style="hair">
        <color rgb="FF434343"/>
      </top>
      <bottom style="hair">
        <color rgb="FF434343"/>
      </bottom>
      <diagonal/>
    </border>
    <border>
      <left style="medium">
        <color indexed="64"/>
      </left>
      <right style="thin">
        <color rgb="FF434343"/>
      </right>
      <top style="medium">
        <color indexed="64"/>
      </top>
      <bottom style="hair">
        <color rgb="FF434343"/>
      </bottom>
      <diagonal/>
    </border>
    <border>
      <left style="thin">
        <color rgb="FF434343"/>
      </left>
      <right style="thin">
        <color rgb="FF434343"/>
      </right>
      <top style="medium">
        <color indexed="64"/>
      </top>
      <bottom style="hair">
        <color rgb="FF434343"/>
      </bottom>
      <diagonal/>
    </border>
    <border>
      <left style="thin">
        <color rgb="FF434343"/>
      </left>
      <right style="medium">
        <color indexed="64"/>
      </right>
      <top style="medium">
        <color indexed="64"/>
      </top>
      <bottom style="hair">
        <color rgb="FF434343"/>
      </bottom>
      <diagonal/>
    </border>
    <border>
      <left style="medium">
        <color indexed="64"/>
      </left>
      <right style="thin">
        <color rgb="FF434343"/>
      </right>
      <top style="hair">
        <color rgb="FF434343"/>
      </top>
      <bottom style="hair">
        <color rgb="FF434343"/>
      </bottom>
      <diagonal/>
    </border>
    <border>
      <left style="thin">
        <color rgb="FF434343"/>
      </left>
      <right style="medium">
        <color indexed="64"/>
      </right>
      <top style="hair">
        <color rgb="FF434343"/>
      </top>
      <bottom style="hair">
        <color rgb="FF434343"/>
      </bottom>
      <diagonal/>
    </border>
    <border>
      <left style="medium">
        <color indexed="64"/>
      </left>
      <right style="thin">
        <color rgb="FF434343"/>
      </right>
      <top style="hair">
        <color rgb="FF434343"/>
      </top>
      <bottom style="medium">
        <color indexed="64"/>
      </bottom>
      <diagonal/>
    </border>
    <border>
      <left style="thin">
        <color rgb="FF434343"/>
      </left>
      <right style="thin">
        <color rgb="FF434343"/>
      </right>
      <top style="hair">
        <color rgb="FF434343"/>
      </top>
      <bottom style="medium">
        <color indexed="64"/>
      </bottom>
      <diagonal/>
    </border>
    <border>
      <left style="thin">
        <color rgb="FF434343"/>
      </left>
      <right style="medium">
        <color indexed="64"/>
      </right>
      <top style="hair">
        <color rgb="FF434343"/>
      </top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4" fillId="0" borderId="0"/>
    <xf numFmtId="4" fontId="2" fillId="0" borderId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4" xfId="0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" fontId="3" fillId="0" borderId="10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0" fillId="0" borderId="0" xfId="0" applyNumberFormat="1"/>
    <xf numFmtId="0" fontId="5" fillId="3" borderId="0" xfId="4" applyFont="1" applyFill="1"/>
    <xf numFmtId="0" fontId="2" fillId="3" borderId="0" xfId="4" applyFill="1"/>
    <xf numFmtId="0" fontId="2" fillId="0" borderId="0" xfId="4"/>
  </cellXfs>
  <cellStyles count="5">
    <cellStyle name="Moeda 2" xfId="3" xr:uid="{FC3BA7BB-B1E0-4D5C-BF23-FF47EA0671DF}"/>
    <cellStyle name="Normal" xfId="0" builtinId="0"/>
    <cellStyle name="Normal 2" xfId="1" xr:uid="{00000000-0005-0000-0000-000001000000}"/>
    <cellStyle name="Normal 3" xfId="2" xr:uid="{00000000-0005-0000-0000-000002000000}"/>
    <cellStyle name="Normal 5" xfId="4" xr:uid="{B4AF9572-DAD5-43B4-BA22-769CEE626E84}"/>
  </cellStyles>
  <dxfs count="0"/>
  <tableStyles count="0" defaultTableStyle="TableStyleMedium2" defaultPivotStyle="PivotStyleLight16"/>
  <colors>
    <mruColors>
      <color rgb="FF434343"/>
      <color rgb="FF6AD9DB"/>
      <color rgb="FF02BAB1"/>
      <color rgb="FF00FFFF"/>
      <color rgb="FF33CCCC"/>
      <color rgb="FF33CCFF"/>
      <color rgb="FF6ADB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showGridLines="0" tabSelected="1" workbookViewId="0">
      <selection activeCell="H7" sqref="H7"/>
    </sheetView>
  </sheetViews>
  <sheetFormatPr defaultRowHeight="15" x14ac:dyDescent="0.25"/>
  <cols>
    <col min="1" max="1" width="3" bestFit="1" customWidth="1"/>
    <col min="2" max="2" width="12.7109375" bestFit="1" customWidth="1"/>
    <col min="3" max="3" width="20" bestFit="1" customWidth="1"/>
    <col min="4" max="4" width="9" bestFit="1" customWidth="1"/>
    <col min="5" max="5" width="7.85546875" bestFit="1" customWidth="1"/>
    <col min="6" max="6" width="12.42578125" bestFit="1" customWidth="1"/>
    <col min="7" max="7" width="17.7109375" bestFit="1" customWidth="1"/>
    <col min="8" max="8" width="12.5703125" bestFit="1" customWidth="1"/>
  </cols>
  <sheetData>
    <row r="1" spans="1:10" ht="17.25" thickBot="1" x14ac:dyDescent="0.3">
      <c r="A1" s="14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</row>
    <row r="2" spans="1:10" x14ac:dyDescent="0.25">
      <c r="A2" s="1">
        <v>1</v>
      </c>
      <c r="B2" s="2" t="s">
        <v>7</v>
      </c>
      <c r="C2" s="2" t="s">
        <v>12</v>
      </c>
      <c r="D2" s="3"/>
      <c r="E2" s="3">
        <v>4</v>
      </c>
      <c r="F2" s="3">
        <v>26</v>
      </c>
      <c r="G2" s="4" t="s">
        <v>8</v>
      </c>
    </row>
    <row r="3" spans="1:10" x14ac:dyDescent="0.25">
      <c r="A3" s="5">
        <v>2</v>
      </c>
      <c r="B3" s="6" t="s">
        <v>9</v>
      </c>
      <c r="C3" s="6" t="s">
        <v>12</v>
      </c>
      <c r="D3" s="7">
        <v>1</v>
      </c>
      <c r="E3" s="7">
        <v>4.5599999999999996</v>
      </c>
      <c r="F3" s="7">
        <v>32</v>
      </c>
      <c r="G3" s="8" t="s">
        <v>10</v>
      </c>
      <c r="H3" t="s">
        <v>60</v>
      </c>
      <c r="I3">
        <f>AVERAGE(F2:F37)</f>
        <v>34.583333333333336</v>
      </c>
    </row>
    <row r="4" spans="1:10" x14ac:dyDescent="0.25">
      <c r="A4" s="5">
        <v>3</v>
      </c>
      <c r="B4" s="6" t="s">
        <v>9</v>
      </c>
      <c r="C4" s="6" t="s">
        <v>12</v>
      </c>
      <c r="D4" s="7">
        <v>2</v>
      </c>
      <c r="E4" s="7">
        <v>5.25</v>
      </c>
      <c r="F4" s="7">
        <v>36</v>
      </c>
      <c r="G4" s="8" t="s">
        <v>10</v>
      </c>
      <c r="H4" t="s">
        <v>61</v>
      </c>
      <c r="I4">
        <f>MEDIAN(F1:F37)</f>
        <v>34.5</v>
      </c>
    </row>
    <row r="5" spans="1:10" x14ac:dyDescent="0.25">
      <c r="A5" s="5">
        <v>4</v>
      </c>
      <c r="B5" s="6" t="s">
        <v>7</v>
      </c>
      <c r="C5" s="6" t="s">
        <v>13</v>
      </c>
      <c r="D5" s="7"/>
      <c r="E5" s="7">
        <v>5.73</v>
      </c>
      <c r="F5" s="7">
        <v>20</v>
      </c>
      <c r="G5" s="8" t="s">
        <v>11</v>
      </c>
      <c r="H5" t="s">
        <v>62</v>
      </c>
      <c r="I5">
        <f>MODE(F2:F37)</f>
        <v>26</v>
      </c>
    </row>
    <row r="6" spans="1:10" x14ac:dyDescent="0.25">
      <c r="A6" s="5">
        <v>5</v>
      </c>
      <c r="B6" s="6" t="s">
        <v>7</v>
      </c>
      <c r="C6" s="6" t="s">
        <v>12</v>
      </c>
      <c r="D6" s="7"/>
      <c r="E6" s="7">
        <v>6.26</v>
      </c>
      <c r="F6" s="7">
        <v>40</v>
      </c>
      <c r="G6" s="8" t="s">
        <v>11</v>
      </c>
      <c r="H6" t="s">
        <v>63</v>
      </c>
      <c r="I6">
        <f>_xlfn.QUARTILE.INC(F$2:F$37,1)</f>
        <v>30</v>
      </c>
      <c r="J6" s="15"/>
    </row>
    <row r="7" spans="1:10" x14ac:dyDescent="0.25">
      <c r="A7" s="5">
        <v>6</v>
      </c>
      <c r="B7" s="6" t="s">
        <v>9</v>
      </c>
      <c r="C7" s="6" t="s">
        <v>12</v>
      </c>
      <c r="D7" s="7">
        <v>0</v>
      </c>
      <c r="E7" s="7">
        <v>6.66</v>
      </c>
      <c r="F7" s="7">
        <v>28</v>
      </c>
      <c r="G7" s="8" t="s">
        <v>8</v>
      </c>
      <c r="H7" t="s">
        <v>70</v>
      </c>
      <c r="I7">
        <f>_xlfn.QUARTILE.INC(F$2:F$37,2)</f>
        <v>34.5</v>
      </c>
      <c r="J7" s="15"/>
    </row>
    <row r="8" spans="1:10" x14ac:dyDescent="0.25">
      <c r="A8" s="5">
        <v>7</v>
      </c>
      <c r="B8" s="6" t="s">
        <v>7</v>
      </c>
      <c r="C8" s="6" t="s">
        <v>12</v>
      </c>
      <c r="D8" s="7"/>
      <c r="E8" s="7">
        <v>6.86</v>
      </c>
      <c r="F8" s="7">
        <v>41</v>
      </c>
      <c r="G8" s="8" t="s">
        <v>8</v>
      </c>
      <c r="H8" t="s">
        <v>64</v>
      </c>
      <c r="I8">
        <f>_xlfn.QUARTILE.INC(F$2:F$37,3)</f>
        <v>40</v>
      </c>
    </row>
    <row r="9" spans="1:10" x14ac:dyDescent="0.25">
      <c r="A9" s="5">
        <v>8</v>
      </c>
      <c r="B9" s="6" t="s">
        <v>7</v>
      </c>
      <c r="C9" s="6" t="s">
        <v>12</v>
      </c>
      <c r="D9" s="7"/>
      <c r="E9" s="7">
        <v>7.39</v>
      </c>
      <c r="F9" s="7">
        <v>43</v>
      </c>
      <c r="G9" s="8" t="s">
        <v>10</v>
      </c>
      <c r="H9" t="s">
        <v>65</v>
      </c>
      <c r="I9">
        <f>_xlfn.QUARTILE.INC(F$2:F$37,4)</f>
        <v>48</v>
      </c>
    </row>
    <row r="10" spans="1:10" x14ac:dyDescent="0.25">
      <c r="A10" s="5">
        <v>9</v>
      </c>
      <c r="B10" s="6" t="s">
        <v>9</v>
      </c>
      <c r="C10" s="6" t="s">
        <v>13</v>
      </c>
      <c r="D10" s="7">
        <v>1</v>
      </c>
      <c r="E10" s="7">
        <v>7.59</v>
      </c>
      <c r="F10" s="7">
        <v>34</v>
      </c>
      <c r="G10" s="8" t="s">
        <v>10</v>
      </c>
      <c r="H10" t="s">
        <v>66</v>
      </c>
      <c r="I10">
        <f>PERCENTILE(F$2:F$37,0.01)</f>
        <v>21.05</v>
      </c>
    </row>
    <row r="11" spans="1:10" x14ac:dyDescent="0.25">
      <c r="A11" s="5">
        <v>10</v>
      </c>
      <c r="B11" s="6" t="s">
        <v>7</v>
      </c>
      <c r="C11" s="6" t="s">
        <v>13</v>
      </c>
      <c r="D11" s="7"/>
      <c r="E11" s="7">
        <v>7.44</v>
      </c>
      <c r="F11" s="7">
        <v>23</v>
      </c>
      <c r="G11" s="8" t="s">
        <v>11</v>
      </c>
      <c r="H11" t="s">
        <v>67</v>
      </c>
      <c r="I11">
        <f>PERCENTILE(F$2:F$37,0.99)</f>
        <v>47.3</v>
      </c>
    </row>
    <row r="12" spans="1:10" x14ac:dyDescent="0.25">
      <c r="A12" s="5">
        <v>11</v>
      </c>
      <c r="B12" s="6" t="s">
        <v>9</v>
      </c>
      <c r="C12" s="6" t="s">
        <v>13</v>
      </c>
      <c r="D12" s="7">
        <v>2</v>
      </c>
      <c r="E12" s="7">
        <v>8.1199999999999992</v>
      </c>
      <c r="F12" s="7">
        <v>33</v>
      </c>
      <c r="G12" s="8" t="s">
        <v>8</v>
      </c>
      <c r="H12" t="s">
        <v>68</v>
      </c>
      <c r="I12">
        <f>MIN(F2:F37)</f>
        <v>20</v>
      </c>
    </row>
    <row r="13" spans="1:10" x14ac:dyDescent="0.25">
      <c r="A13" s="5">
        <v>12</v>
      </c>
      <c r="B13" s="6" t="s">
        <v>7</v>
      </c>
      <c r="C13" s="6" t="s">
        <v>12</v>
      </c>
      <c r="D13" s="7"/>
      <c r="E13" s="7">
        <v>8.4600000000000009</v>
      </c>
      <c r="F13" s="7">
        <v>27</v>
      </c>
      <c r="G13" s="8" t="s">
        <v>10</v>
      </c>
      <c r="H13" t="s">
        <v>69</v>
      </c>
      <c r="I13">
        <f>MAX(F2:F37)</f>
        <v>48</v>
      </c>
    </row>
    <row r="14" spans="1:10" x14ac:dyDescent="0.25">
      <c r="A14" s="5">
        <v>13</v>
      </c>
      <c r="B14" s="6" t="s">
        <v>7</v>
      </c>
      <c r="C14" s="6" t="s">
        <v>13</v>
      </c>
      <c r="D14" s="7"/>
      <c r="E14" s="7">
        <v>8.74</v>
      </c>
      <c r="F14" s="7">
        <v>37</v>
      </c>
      <c r="G14" s="8" t="s">
        <v>11</v>
      </c>
    </row>
    <row r="15" spans="1:10" x14ac:dyDescent="0.25">
      <c r="A15" s="5">
        <v>14</v>
      </c>
      <c r="B15" s="6" t="s">
        <v>9</v>
      </c>
      <c r="C15" s="6" t="s">
        <v>12</v>
      </c>
      <c r="D15" s="7">
        <v>3</v>
      </c>
      <c r="E15" s="7">
        <v>8.9499999999999993</v>
      </c>
      <c r="F15" s="7">
        <v>44</v>
      </c>
      <c r="G15" s="8" t="s">
        <v>11</v>
      </c>
    </row>
    <row r="16" spans="1:10" x14ac:dyDescent="0.25">
      <c r="A16" s="5">
        <v>15</v>
      </c>
      <c r="B16" s="6" t="s">
        <v>9</v>
      </c>
      <c r="C16" s="6" t="s">
        <v>13</v>
      </c>
      <c r="D16" s="7">
        <v>0</v>
      </c>
      <c r="E16" s="7">
        <v>9.1300000000000008</v>
      </c>
      <c r="F16" s="7">
        <v>30</v>
      </c>
      <c r="G16" s="8" t="s">
        <v>8</v>
      </c>
    </row>
    <row r="17" spans="1:7" x14ac:dyDescent="0.25">
      <c r="A17" s="5">
        <v>16</v>
      </c>
      <c r="B17" s="6" t="s">
        <v>7</v>
      </c>
      <c r="C17" s="6" t="s">
        <v>13</v>
      </c>
      <c r="D17" s="7"/>
      <c r="E17" s="7">
        <v>9.35</v>
      </c>
      <c r="F17" s="7">
        <v>38</v>
      </c>
      <c r="G17" s="8" t="s">
        <v>11</v>
      </c>
    </row>
    <row r="18" spans="1:7" x14ac:dyDescent="0.25">
      <c r="A18" s="5">
        <v>17</v>
      </c>
      <c r="B18" s="6" t="s">
        <v>9</v>
      </c>
      <c r="C18" s="6" t="s">
        <v>13</v>
      </c>
      <c r="D18" s="7">
        <v>1</v>
      </c>
      <c r="E18" s="7">
        <v>9.77</v>
      </c>
      <c r="F18" s="7">
        <v>31</v>
      </c>
      <c r="G18" s="8" t="s">
        <v>10</v>
      </c>
    </row>
    <row r="19" spans="1:7" x14ac:dyDescent="0.25">
      <c r="A19" s="5">
        <v>18</v>
      </c>
      <c r="B19" s="6" t="s">
        <v>9</v>
      </c>
      <c r="C19" s="6" t="s">
        <v>12</v>
      </c>
      <c r="D19" s="7">
        <v>2</v>
      </c>
      <c r="E19" s="7">
        <v>9.8000000000000007</v>
      </c>
      <c r="F19" s="7">
        <v>39</v>
      </c>
      <c r="G19" s="8" t="s">
        <v>11</v>
      </c>
    </row>
    <row r="20" spans="1:7" x14ac:dyDescent="0.25">
      <c r="A20" s="5">
        <v>19</v>
      </c>
      <c r="B20" s="6" t="s">
        <v>7</v>
      </c>
      <c r="C20" s="6" t="s">
        <v>14</v>
      </c>
      <c r="D20" s="7"/>
      <c r="E20" s="7">
        <v>10.53</v>
      </c>
      <c r="F20" s="7">
        <v>25</v>
      </c>
      <c r="G20" s="8" t="s">
        <v>8</v>
      </c>
    </row>
    <row r="21" spans="1:7" x14ac:dyDescent="0.25">
      <c r="A21" s="5">
        <v>20</v>
      </c>
      <c r="B21" s="6" t="s">
        <v>7</v>
      </c>
      <c r="C21" s="6" t="s">
        <v>13</v>
      </c>
      <c r="D21" s="7"/>
      <c r="E21" s="7">
        <v>10.76</v>
      </c>
      <c r="F21" s="7">
        <v>37</v>
      </c>
      <c r="G21" s="8" t="s">
        <v>8</v>
      </c>
    </row>
    <row r="22" spans="1:7" x14ac:dyDescent="0.25">
      <c r="A22" s="5">
        <v>21</v>
      </c>
      <c r="B22" s="6" t="s">
        <v>9</v>
      </c>
      <c r="C22" s="6" t="s">
        <v>13</v>
      </c>
      <c r="D22" s="7">
        <v>1</v>
      </c>
      <c r="E22" s="7">
        <v>11.06</v>
      </c>
      <c r="F22" s="7">
        <v>30</v>
      </c>
      <c r="G22" s="8" t="s">
        <v>11</v>
      </c>
    </row>
    <row r="23" spans="1:7" x14ac:dyDescent="0.25">
      <c r="A23" s="5">
        <v>22</v>
      </c>
      <c r="B23" s="6" t="s">
        <v>7</v>
      </c>
      <c r="C23" s="6" t="s">
        <v>13</v>
      </c>
      <c r="D23" s="7"/>
      <c r="E23" s="7">
        <v>11.59</v>
      </c>
      <c r="F23" s="7">
        <v>34</v>
      </c>
      <c r="G23" s="8" t="s">
        <v>10</v>
      </c>
    </row>
    <row r="24" spans="1:7" x14ac:dyDescent="0.25">
      <c r="A24" s="5">
        <v>23</v>
      </c>
      <c r="B24" s="6" t="s">
        <v>7</v>
      </c>
      <c r="C24" s="6" t="s">
        <v>12</v>
      </c>
      <c r="D24" s="7"/>
      <c r="E24" s="7">
        <v>12</v>
      </c>
      <c r="F24" s="7">
        <v>41</v>
      </c>
      <c r="G24" s="8" t="s">
        <v>11</v>
      </c>
    </row>
    <row r="25" spans="1:7" x14ac:dyDescent="0.25">
      <c r="A25" s="5">
        <v>24</v>
      </c>
      <c r="B25" s="6" t="s">
        <v>9</v>
      </c>
      <c r="C25" s="6" t="s">
        <v>14</v>
      </c>
      <c r="D25" s="7">
        <v>0</v>
      </c>
      <c r="E25" s="7">
        <v>12.79</v>
      </c>
      <c r="F25" s="7">
        <v>26</v>
      </c>
      <c r="G25" s="8" t="s">
        <v>11</v>
      </c>
    </row>
    <row r="26" spans="1:7" x14ac:dyDescent="0.25">
      <c r="A26" s="5">
        <v>25</v>
      </c>
      <c r="B26" s="6" t="s">
        <v>9</v>
      </c>
      <c r="C26" s="6" t="s">
        <v>13</v>
      </c>
      <c r="D26" s="7">
        <v>2</v>
      </c>
      <c r="E26" s="7">
        <v>13.23</v>
      </c>
      <c r="F26" s="7">
        <v>32</v>
      </c>
      <c r="G26" s="8" t="s">
        <v>8</v>
      </c>
    </row>
    <row r="27" spans="1:7" x14ac:dyDescent="0.25">
      <c r="A27" s="5">
        <v>26</v>
      </c>
      <c r="B27" s="6" t="s">
        <v>9</v>
      </c>
      <c r="C27" s="6" t="s">
        <v>13</v>
      </c>
      <c r="D27" s="7">
        <v>2</v>
      </c>
      <c r="E27" s="7">
        <v>13.6</v>
      </c>
      <c r="F27" s="7">
        <v>35</v>
      </c>
      <c r="G27" s="8" t="s">
        <v>11</v>
      </c>
    </row>
    <row r="28" spans="1:7" x14ac:dyDescent="0.25">
      <c r="A28" s="5">
        <v>27</v>
      </c>
      <c r="B28" s="6" t="s">
        <v>7</v>
      </c>
      <c r="C28" s="6" t="s">
        <v>12</v>
      </c>
      <c r="D28" s="7"/>
      <c r="E28" s="7">
        <v>13.85</v>
      </c>
      <c r="F28" s="7">
        <v>46</v>
      </c>
      <c r="G28" s="8" t="s">
        <v>11</v>
      </c>
    </row>
    <row r="29" spans="1:7" x14ac:dyDescent="0.25">
      <c r="A29" s="5">
        <v>28</v>
      </c>
      <c r="B29" s="6" t="s">
        <v>9</v>
      </c>
      <c r="C29" s="6" t="s">
        <v>13</v>
      </c>
      <c r="D29" s="7">
        <v>0</v>
      </c>
      <c r="E29" s="7">
        <v>14.69</v>
      </c>
      <c r="F29" s="7">
        <v>29</v>
      </c>
      <c r="G29" s="8" t="s">
        <v>8</v>
      </c>
    </row>
    <row r="30" spans="1:7" x14ac:dyDescent="0.25">
      <c r="A30" s="5">
        <v>29</v>
      </c>
      <c r="B30" s="6" t="s">
        <v>9</v>
      </c>
      <c r="C30" s="6" t="s">
        <v>13</v>
      </c>
      <c r="D30" s="7">
        <v>5</v>
      </c>
      <c r="E30" s="7">
        <v>14.71</v>
      </c>
      <c r="F30" s="7">
        <v>40</v>
      </c>
      <c r="G30" s="8" t="s">
        <v>8</v>
      </c>
    </row>
    <row r="31" spans="1:7" x14ac:dyDescent="0.25">
      <c r="A31" s="5">
        <v>30</v>
      </c>
      <c r="B31" s="6" t="s">
        <v>9</v>
      </c>
      <c r="C31" s="6" t="s">
        <v>13</v>
      </c>
      <c r="D31" s="7">
        <v>2</v>
      </c>
      <c r="E31" s="7">
        <v>15.99</v>
      </c>
      <c r="F31" s="7">
        <v>35</v>
      </c>
      <c r="G31" s="8" t="s">
        <v>10</v>
      </c>
    </row>
    <row r="32" spans="1:7" x14ac:dyDescent="0.25">
      <c r="A32" s="5">
        <v>31</v>
      </c>
      <c r="B32" s="6" t="s">
        <v>7</v>
      </c>
      <c r="C32" s="6" t="s">
        <v>14</v>
      </c>
      <c r="D32" s="7"/>
      <c r="E32" s="7">
        <v>16.22</v>
      </c>
      <c r="F32" s="7">
        <v>31</v>
      </c>
      <c r="G32" s="8" t="s">
        <v>11</v>
      </c>
    </row>
    <row r="33" spans="1:7" x14ac:dyDescent="0.25">
      <c r="A33" s="5">
        <v>32</v>
      </c>
      <c r="B33" s="6" t="s">
        <v>9</v>
      </c>
      <c r="C33" s="6" t="s">
        <v>13</v>
      </c>
      <c r="D33" s="7">
        <v>1</v>
      </c>
      <c r="E33" s="7">
        <v>16.61</v>
      </c>
      <c r="F33" s="7">
        <v>36</v>
      </c>
      <c r="G33" s="8" t="s">
        <v>8</v>
      </c>
    </row>
    <row r="34" spans="1:7" x14ac:dyDescent="0.25">
      <c r="A34" s="5">
        <v>33</v>
      </c>
      <c r="B34" s="6" t="s">
        <v>9</v>
      </c>
      <c r="C34" s="6" t="s">
        <v>14</v>
      </c>
      <c r="D34" s="7">
        <v>3</v>
      </c>
      <c r="E34" s="7">
        <v>17.260000000000002</v>
      </c>
      <c r="F34" s="7">
        <v>43</v>
      </c>
      <c r="G34" s="8" t="s">
        <v>10</v>
      </c>
    </row>
    <row r="35" spans="1:7" x14ac:dyDescent="0.25">
      <c r="A35" s="5">
        <v>34</v>
      </c>
      <c r="B35" s="6" t="s">
        <v>7</v>
      </c>
      <c r="C35" s="6" t="s">
        <v>14</v>
      </c>
      <c r="D35" s="7"/>
      <c r="E35" s="7">
        <v>18.75</v>
      </c>
      <c r="F35" s="7">
        <v>33</v>
      </c>
      <c r="G35" s="8" t="s">
        <v>10</v>
      </c>
    </row>
    <row r="36" spans="1:7" x14ac:dyDescent="0.25">
      <c r="A36" s="5">
        <v>35</v>
      </c>
      <c r="B36" s="6" t="s">
        <v>9</v>
      </c>
      <c r="C36" s="6" t="s">
        <v>13</v>
      </c>
      <c r="D36" s="7">
        <v>2</v>
      </c>
      <c r="E36" s="7">
        <v>19.399999999999999</v>
      </c>
      <c r="F36" s="7">
        <v>48</v>
      </c>
      <c r="G36" s="8" t="s">
        <v>10</v>
      </c>
    </row>
    <row r="37" spans="1:7" ht="15.75" thickBot="1" x14ac:dyDescent="0.3">
      <c r="A37" s="9">
        <v>36</v>
      </c>
      <c r="B37" s="10" t="s">
        <v>9</v>
      </c>
      <c r="C37" s="10" t="s">
        <v>14</v>
      </c>
      <c r="D37" s="11">
        <v>3</v>
      </c>
      <c r="E37" s="11">
        <v>23.3</v>
      </c>
      <c r="F37" s="11">
        <v>42</v>
      </c>
      <c r="G37" s="12" t="s">
        <v>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3E3EA-62FC-4F17-8989-C77CFF037EDF}">
  <dimension ref="A1:L62"/>
  <sheetViews>
    <sheetView showGridLines="0" workbookViewId="0">
      <selection activeCell="A4" sqref="A4"/>
    </sheetView>
  </sheetViews>
  <sheetFormatPr defaultRowHeight="15" x14ac:dyDescent="0.25"/>
  <sheetData>
    <row r="1" spans="1:12" s="18" customFormat="1" ht="12.75" x14ac:dyDescent="0.2">
      <c r="A1" s="16" t="s">
        <v>15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2" x14ac:dyDescent="0.25">
      <c r="A2" t="s">
        <v>16</v>
      </c>
    </row>
    <row r="3" spans="1:12" x14ac:dyDescent="0.25">
      <c r="A3" t="s">
        <v>59</v>
      </c>
    </row>
    <row r="5" spans="1:12" x14ac:dyDescent="0.25">
      <c r="A5" t="s">
        <v>17</v>
      </c>
    </row>
    <row r="6" spans="1:12" x14ac:dyDescent="0.25">
      <c r="A6" t="s">
        <v>18</v>
      </c>
    </row>
    <row r="7" spans="1:12" x14ac:dyDescent="0.25">
      <c r="A7" t="s">
        <v>19</v>
      </c>
    </row>
    <row r="8" spans="1:12" x14ac:dyDescent="0.25">
      <c r="A8" t="s">
        <v>20</v>
      </c>
    </row>
    <row r="9" spans="1:12" x14ac:dyDescent="0.25">
      <c r="A9" t="s">
        <v>21</v>
      </c>
    </row>
    <row r="10" spans="1:12" x14ac:dyDescent="0.25">
      <c r="A10" t="s">
        <v>22</v>
      </c>
    </row>
    <row r="12" spans="1:12" x14ac:dyDescent="0.25">
      <c r="A12" t="s">
        <v>23</v>
      </c>
    </row>
    <row r="13" spans="1:12" x14ac:dyDescent="0.25">
      <c r="A13" t="s">
        <v>24</v>
      </c>
    </row>
    <row r="15" spans="1:12" x14ac:dyDescent="0.25">
      <c r="A15" t="s">
        <v>25</v>
      </c>
    </row>
    <row r="16" spans="1:12" x14ac:dyDescent="0.25">
      <c r="A16" t="s">
        <v>26</v>
      </c>
    </row>
    <row r="18" spans="1:1" x14ac:dyDescent="0.25">
      <c r="A18" t="s">
        <v>27</v>
      </c>
    </row>
    <row r="19" spans="1:1" x14ac:dyDescent="0.25">
      <c r="A19" t="s">
        <v>28</v>
      </c>
    </row>
    <row r="21" spans="1:1" x14ac:dyDescent="0.25">
      <c r="A21" t="s">
        <v>29</v>
      </c>
    </row>
    <row r="22" spans="1:1" x14ac:dyDescent="0.25">
      <c r="A22" t="s">
        <v>30</v>
      </c>
    </row>
    <row r="24" spans="1:1" x14ac:dyDescent="0.25">
      <c r="A24" t="s">
        <v>31</v>
      </c>
    </row>
    <row r="26" spans="1:1" x14ac:dyDescent="0.25">
      <c r="A26" t="s">
        <v>32</v>
      </c>
    </row>
    <row r="27" spans="1:1" x14ac:dyDescent="0.25">
      <c r="A27" t="s">
        <v>33</v>
      </c>
    </row>
    <row r="29" spans="1:1" x14ac:dyDescent="0.25">
      <c r="A29" t="s">
        <v>34</v>
      </c>
    </row>
    <row r="30" spans="1:1" x14ac:dyDescent="0.25">
      <c r="A30" t="s">
        <v>35</v>
      </c>
    </row>
    <row r="32" spans="1:1" x14ac:dyDescent="0.25">
      <c r="A32" t="s">
        <v>36</v>
      </c>
    </row>
    <row r="33" spans="1:1" x14ac:dyDescent="0.25">
      <c r="A33" t="s">
        <v>37</v>
      </c>
    </row>
    <row r="35" spans="1:1" x14ac:dyDescent="0.25">
      <c r="A35" t="s">
        <v>38</v>
      </c>
    </row>
    <row r="36" spans="1:1" x14ac:dyDescent="0.25">
      <c r="A36" t="s">
        <v>39</v>
      </c>
    </row>
    <row r="38" spans="1:1" x14ac:dyDescent="0.25">
      <c r="A38" t="s">
        <v>40</v>
      </c>
    </row>
    <row r="39" spans="1:1" x14ac:dyDescent="0.25">
      <c r="A39" t="s">
        <v>41</v>
      </c>
    </row>
    <row r="41" spans="1:1" x14ac:dyDescent="0.25">
      <c r="A41" t="s">
        <v>42</v>
      </c>
    </row>
    <row r="43" spans="1:1" x14ac:dyDescent="0.25">
      <c r="A43" t="s">
        <v>43</v>
      </c>
    </row>
    <row r="44" spans="1:1" x14ac:dyDescent="0.25">
      <c r="A44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50" spans="1:1" x14ac:dyDescent="0.25">
      <c r="A50" t="s">
        <v>48</v>
      </c>
    </row>
    <row r="51" spans="1:1" x14ac:dyDescent="0.25">
      <c r="A51" t="s">
        <v>49</v>
      </c>
    </row>
    <row r="52" spans="1:1" x14ac:dyDescent="0.25">
      <c r="A52" t="s">
        <v>50</v>
      </c>
    </row>
    <row r="53" spans="1:1" x14ac:dyDescent="0.25">
      <c r="A53" t="s">
        <v>51</v>
      </c>
    </row>
    <row r="54" spans="1:1" x14ac:dyDescent="0.25">
      <c r="A54" t="s">
        <v>52</v>
      </c>
    </row>
    <row r="56" spans="1:1" x14ac:dyDescent="0.25">
      <c r="A56" t="s">
        <v>53</v>
      </c>
    </row>
    <row r="57" spans="1:1" x14ac:dyDescent="0.25">
      <c r="A57" t="s">
        <v>54</v>
      </c>
    </row>
    <row r="58" spans="1:1" x14ac:dyDescent="0.25">
      <c r="A58" t="s">
        <v>55</v>
      </c>
    </row>
    <row r="60" spans="1:1" x14ac:dyDescent="0.25">
      <c r="A60" t="s">
        <v>56</v>
      </c>
    </row>
    <row r="61" spans="1:1" x14ac:dyDescent="0.25">
      <c r="A61" t="s">
        <v>57</v>
      </c>
    </row>
    <row r="62" spans="1:1" x14ac:dyDescent="0.25">
      <c r="A62" t="s">
        <v>58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BaseDados</vt:lpstr>
      <vt:lpstr>Código 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</dc:creator>
  <cp:lastModifiedBy>Marcio Fernandes Cruz</cp:lastModifiedBy>
  <dcterms:created xsi:type="dcterms:W3CDTF">2020-04-21T19:46:41Z</dcterms:created>
  <dcterms:modified xsi:type="dcterms:W3CDTF">2021-05-20T23:39:00Z</dcterms:modified>
</cp:coreProperties>
</file>