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essoal-dropbox\Dropbox\artigos\computers_education_2014\util\"/>
    </mc:Choice>
  </mc:AlternateContent>
  <bookViews>
    <workbookView xWindow="0" yWindow="0" windowWidth="12240" windowHeight="6156" activeTab="1"/>
  </bookViews>
  <sheets>
    <sheet name="intervalo de confiança" sheetId="1" r:id="rId1"/>
    <sheet name="teste de hipóte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5" i="2"/>
  <c r="B14" i="2"/>
  <c r="E8" i="2"/>
  <c r="B7" i="2"/>
  <c r="B8" i="2" s="1"/>
  <c r="E7" i="2" s="1"/>
  <c r="C14" i="2" s="1"/>
  <c r="C16" i="2" l="1"/>
  <c r="D16" i="2" s="1"/>
  <c r="E14" i="2"/>
  <c r="C15" i="2"/>
  <c r="D14" i="2"/>
  <c r="E15" i="2"/>
  <c r="D15" i="2"/>
  <c r="E9" i="2"/>
  <c r="E10" i="2" s="1"/>
  <c r="E11" i="2" s="1"/>
  <c r="B4" i="1"/>
  <c r="B5" i="1" s="1"/>
  <c r="E3" i="1" s="1"/>
  <c r="E16" i="2" l="1"/>
  <c r="B7" i="1"/>
  <c r="B8" i="1" s="1"/>
  <c r="B10" i="1" s="1"/>
  <c r="E4" i="1" s="1"/>
  <c r="E6" i="1" s="1"/>
  <c r="G6" i="1" s="1"/>
  <c r="B6" i="1"/>
  <c r="C14" i="1" l="1"/>
  <c r="C13" i="1"/>
  <c r="C12" i="1"/>
  <c r="D12" i="1" l="1"/>
  <c r="E12" i="1"/>
  <c r="D13" i="1"/>
  <c r="E13" i="1"/>
  <c r="D14" i="1"/>
  <c r="E14" i="1"/>
</calcChain>
</file>

<file path=xl/sharedStrings.xml><?xml version="1.0" encoding="utf-8"?>
<sst xmlns="http://schemas.openxmlformats.org/spreadsheetml/2006/main" count="38" uniqueCount="38">
  <si>
    <t>S=</t>
  </si>
  <si>
    <t>n=</t>
  </si>
  <si>
    <t>p=</t>
  </si>
  <si>
    <t>1-p=</t>
  </si>
  <si>
    <t>S2=</t>
  </si>
  <si>
    <t>Spopu.=</t>
  </si>
  <si>
    <t>Sucessos (1) =</t>
  </si>
  <si>
    <t>Falhas (0) =</t>
  </si>
  <si>
    <t>1 std</t>
  </si>
  <si>
    <t>2 std</t>
  </si>
  <si>
    <t>3 std</t>
  </si>
  <si>
    <t>Intervalo=&gt;</t>
  </si>
  <si>
    <t>[</t>
  </si>
  <si>
    <t>]</t>
  </si>
  <si>
    <t>h0</t>
  </si>
  <si>
    <t>(h0-p)</t>
  </si>
  <si>
    <t>Z score:</t>
  </si>
  <si>
    <t>Dado a população real, a chance que exista uma média menor ou igual a média de h0 é de:</t>
  </si>
  <si>
    <t>p-value=</t>
  </si>
  <si>
    <t>(tentar obter um p-value menor que 0.05)</t>
  </si>
  <si>
    <t>(tentar obter um hipótese maior que .6)</t>
  </si>
  <si>
    <t>One-tail-test</t>
  </si>
  <si>
    <t>sucesso(p)</t>
  </si>
  <si>
    <t>n</t>
  </si>
  <si>
    <t>hipótese (ph0)</t>
  </si>
  <si>
    <t>Amostra da hipótese</t>
  </si>
  <si>
    <t>média</t>
  </si>
  <si>
    <t>População</t>
  </si>
  <si>
    <t>Sh0</t>
  </si>
  <si>
    <t>Spop.=</t>
  </si>
  <si>
    <t>Z-score</t>
  </si>
  <si>
    <t>Média (pop)</t>
  </si>
  <si>
    <t>p-value</t>
  </si>
  <si>
    <t xml:space="preserve"> (greater)</t>
  </si>
  <si>
    <t xml:space="preserve"> (lesser)</t>
  </si>
  <si>
    <t>Confidence</t>
  </si>
  <si>
    <t>Interval</t>
  </si>
  <si>
    <t>z-score (critical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</si>
</sst>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20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2" borderId="0" xfId="0" applyFill="1"/>
    <xf numFmtId="165" fontId="0" fillId="0" borderId="0" xfId="1" applyNumberFormat="1" applyFont="1"/>
    <xf numFmtId="20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H11" sqref="H11"/>
    </sheetView>
  </sheetViews>
  <sheetFormatPr defaultRowHeight="14.4" x14ac:dyDescent="0.3"/>
  <cols>
    <col min="1" max="1" width="13.6640625" bestFit="1" customWidth="1"/>
    <col min="5" max="5" width="12" bestFit="1" customWidth="1"/>
    <col min="7" max="7" width="5.5546875" bestFit="1" customWidth="1"/>
    <col min="8" max="8" width="12" bestFit="1" customWidth="1"/>
  </cols>
  <sheetData>
    <row r="2" spans="1:8" x14ac:dyDescent="0.3">
      <c r="A2" t="s">
        <v>6</v>
      </c>
      <c r="B2" s="2">
        <v>32</v>
      </c>
      <c r="D2" t="s">
        <v>14</v>
      </c>
      <c r="E2" s="2">
        <v>0.6</v>
      </c>
      <c r="F2" s="5" t="s">
        <v>20</v>
      </c>
    </row>
    <row r="3" spans="1:8" x14ac:dyDescent="0.3">
      <c r="A3" t="s">
        <v>7</v>
      </c>
      <c r="B3" s="2">
        <v>8</v>
      </c>
      <c r="D3" t="s">
        <v>15</v>
      </c>
      <c r="E3">
        <f>B5-E2</f>
        <v>0.20000000000000007</v>
      </c>
    </row>
    <row r="4" spans="1:8" x14ac:dyDescent="0.3">
      <c r="A4" t="s">
        <v>1</v>
      </c>
      <c r="B4">
        <f>B2+B3</f>
        <v>40</v>
      </c>
      <c r="D4" t="s">
        <v>16</v>
      </c>
      <c r="E4">
        <f>E3/B10</f>
        <v>3.1224989991992</v>
      </c>
    </row>
    <row r="5" spans="1:8" x14ac:dyDescent="0.3">
      <c r="A5" t="s">
        <v>2</v>
      </c>
      <c r="B5">
        <f>(B3*0+B2*1)/B4</f>
        <v>0.8</v>
      </c>
      <c r="D5" t="s">
        <v>17</v>
      </c>
    </row>
    <row r="6" spans="1:8" x14ac:dyDescent="0.3">
      <c r="A6" t="s">
        <v>3</v>
      </c>
      <c r="B6">
        <f>1-B5</f>
        <v>0.19999999999999996</v>
      </c>
      <c r="E6" s="3">
        <f>1-_xlfn.NORM.S.DIST(E4,TRUE)</f>
        <v>8.9661357592507596E-4</v>
      </c>
      <c r="F6" t="s">
        <v>18</v>
      </c>
      <c r="G6" s="4">
        <f>E6</f>
        <v>8.9661357592507596E-4</v>
      </c>
      <c r="H6" s="5" t="s">
        <v>19</v>
      </c>
    </row>
    <row r="7" spans="1:8" x14ac:dyDescent="0.3">
      <c r="A7" t="s">
        <v>4</v>
      </c>
      <c r="B7">
        <f>(B3*POWER(0-B5,2)+B2*POWER(1-B5,2))/(B4-1)</f>
        <v>0.1641025641025641</v>
      </c>
    </row>
    <row r="8" spans="1:8" x14ac:dyDescent="0.3">
      <c r="A8" t="s">
        <v>0</v>
      </c>
      <c r="B8">
        <f>SQRT(B7)</f>
        <v>0.40509574683346666</v>
      </c>
    </row>
    <row r="10" spans="1:8" x14ac:dyDescent="0.3">
      <c r="A10" t="s">
        <v>5</v>
      </c>
      <c r="B10">
        <f>B8/SQRT(B4)</f>
        <v>6.4051261522034858E-2</v>
      </c>
    </row>
    <row r="11" spans="1:8" x14ac:dyDescent="0.3">
      <c r="C11" t="s">
        <v>11</v>
      </c>
      <c r="D11" t="s">
        <v>12</v>
      </c>
      <c r="E11" t="s">
        <v>13</v>
      </c>
    </row>
    <row r="12" spans="1:8" x14ac:dyDescent="0.3">
      <c r="A12" t="s">
        <v>8</v>
      </c>
      <c r="B12" s="1">
        <v>0.68269999999999997</v>
      </c>
      <c r="C12">
        <f>$B$10*1</f>
        <v>6.4051261522034858E-2</v>
      </c>
      <c r="D12">
        <f>$B$5-C12</f>
        <v>0.73594873847796516</v>
      </c>
      <c r="E12">
        <f>$B$5+C12</f>
        <v>0.86405126152203493</v>
      </c>
    </row>
    <row r="13" spans="1:8" x14ac:dyDescent="0.3">
      <c r="A13" t="s">
        <v>9</v>
      </c>
      <c r="B13" s="1">
        <v>0.95450000000000002</v>
      </c>
      <c r="C13">
        <f>$B$10*2</f>
        <v>0.12810252304406972</v>
      </c>
      <c r="D13">
        <f>$B$5-C13</f>
        <v>0.67189747695593027</v>
      </c>
      <c r="E13">
        <f>$B$5+C13</f>
        <v>0.92810252304406982</v>
      </c>
    </row>
    <row r="14" spans="1:8" x14ac:dyDescent="0.3">
      <c r="A14" t="s">
        <v>10</v>
      </c>
      <c r="B14" s="1">
        <v>0.99729999999999996</v>
      </c>
      <c r="C14">
        <f>$B$10*3</f>
        <v>0.19215378456610457</v>
      </c>
      <c r="D14">
        <f>$B$5-C14</f>
        <v>0.6078462154338955</v>
      </c>
      <c r="E14">
        <f>$B$5+C14</f>
        <v>0.99215378456610459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0" sqref="E10"/>
    </sheetView>
  </sheetViews>
  <sheetFormatPr defaultRowHeight="14.4" x14ac:dyDescent="0.3"/>
  <cols>
    <col min="1" max="1" width="12.5546875" bestFit="1" customWidth="1"/>
    <col min="3" max="3" width="12" bestFit="1" customWidth="1"/>
    <col min="4" max="4" width="10.77734375" bestFit="1" customWidth="1"/>
    <col min="7" max="7" width="10.21875" bestFit="1" customWidth="1"/>
    <col min="8" max="8" width="18.88671875" bestFit="1" customWidth="1"/>
  </cols>
  <sheetData>
    <row r="1" spans="1:6" x14ac:dyDescent="0.3">
      <c r="A1" t="s">
        <v>21</v>
      </c>
    </row>
    <row r="2" spans="1:6" x14ac:dyDescent="0.3">
      <c r="A2" t="s">
        <v>22</v>
      </c>
      <c r="B2" s="10">
        <v>32</v>
      </c>
    </row>
    <row r="3" spans="1:6" x14ac:dyDescent="0.3">
      <c r="A3" t="s">
        <v>23</v>
      </c>
      <c r="B3" s="10">
        <v>40</v>
      </c>
    </row>
    <row r="4" spans="1:6" x14ac:dyDescent="0.3">
      <c r="A4" t="s">
        <v>24</v>
      </c>
      <c r="B4" s="10">
        <v>0.6</v>
      </c>
    </row>
    <row r="6" spans="1:6" x14ac:dyDescent="0.3">
      <c r="A6" t="s">
        <v>25</v>
      </c>
      <c r="D6" t="s">
        <v>27</v>
      </c>
    </row>
    <row r="7" spans="1:6" x14ac:dyDescent="0.3">
      <c r="A7" t="s">
        <v>26</v>
      </c>
      <c r="B7">
        <f>B4</f>
        <v>0.6</v>
      </c>
      <c r="D7" t="s">
        <v>29</v>
      </c>
      <c r="E7">
        <f>B8/SQRT(B3)</f>
        <v>7.7459666924148324E-2</v>
      </c>
    </row>
    <row r="8" spans="1:6" x14ac:dyDescent="0.3">
      <c r="A8" t="s">
        <v>28</v>
      </c>
      <c r="B8">
        <f>SQRT(B7*(1-B7))</f>
        <v>0.4898979485566356</v>
      </c>
      <c r="D8" t="s">
        <v>31</v>
      </c>
      <c r="E8">
        <f>B2/B3</f>
        <v>0.8</v>
      </c>
    </row>
    <row r="9" spans="1:6" x14ac:dyDescent="0.3">
      <c r="D9" t="s">
        <v>30</v>
      </c>
      <c r="E9">
        <f>(E8-B7)/E7</f>
        <v>2.5819888974716125</v>
      </c>
    </row>
    <row r="10" spans="1:6" x14ac:dyDescent="0.3">
      <c r="D10" t="s">
        <v>32</v>
      </c>
      <c r="E10" s="8">
        <f>1-_xlfn.NORM.S.DIST(E9,TRUE)</f>
        <v>4.9116372537596487E-3</v>
      </c>
      <c r="F10" t="s">
        <v>34</v>
      </c>
    </row>
    <row r="11" spans="1:6" x14ac:dyDescent="0.3">
      <c r="E11">
        <f>1-E10</f>
        <v>0.99508836274624035</v>
      </c>
      <c r="F11" t="s">
        <v>33</v>
      </c>
    </row>
    <row r="13" spans="1:6" x14ac:dyDescent="0.3">
      <c r="A13" t="s">
        <v>35</v>
      </c>
      <c r="B13" s="7" t="s">
        <v>37</v>
      </c>
      <c r="C13" s="7"/>
      <c r="D13" s="7" t="s">
        <v>36</v>
      </c>
      <c r="E13" s="7"/>
    </row>
    <row r="14" spans="1:6" x14ac:dyDescent="0.3">
      <c r="A14">
        <v>0.95</v>
      </c>
      <c r="B14" s="9">
        <f>_xlfn.NORM.S.INV(A14)</f>
        <v>1.6448536269514715</v>
      </c>
      <c r="C14">
        <f>$E$7*B14</f>
        <v>0.1274098140826383</v>
      </c>
      <c r="D14" s="6">
        <f>$E$8-C14</f>
        <v>0.67259018591736175</v>
      </c>
      <c r="E14" s="6">
        <f>$E$8+C14</f>
        <v>0.92740981408263834</v>
      </c>
    </row>
    <row r="15" spans="1:6" x14ac:dyDescent="0.3">
      <c r="A15">
        <v>0.97</v>
      </c>
      <c r="B15" s="9">
        <f t="shared" ref="B15:B16" si="0">_xlfn.NORM.S.INV(A15)</f>
        <v>1.8807936081512504</v>
      </c>
      <c r="C15">
        <f t="shared" ref="C15:C16" si="1">$E$7*B15</f>
        <v>0.145685646440463</v>
      </c>
      <c r="D15" s="6">
        <f t="shared" ref="D15:D16" si="2">$E$8-C15</f>
        <v>0.65431435355953704</v>
      </c>
      <c r="E15" s="6">
        <f t="shared" ref="E15:E16" si="3">$E$8+C15</f>
        <v>0.94568564644046305</v>
      </c>
    </row>
    <row r="16" spans="1:6" x14ac:dyDescent="0.3">
      <c r="A16">
        <v>0.99</v>
      </c>
      <c r="B16" s="9">
        <f t="shared" si="0"/>
        <v>2.3263478740408408</v>
      </c>
      <c r="C16">
        <f t="shared" si="1"/>
        <v>0.18019813147290409</v>
      </c>
      <c r="D16" s="6">
        <f t="shared" si="2"/>
        <v>0.61980186852709596</v>
      </c>
      <c r="E16" s="6">
        <f t="shared" si="3"/>
        <v>0.98019813147290413</v>
      </c>
    </row>
  </sheetData>
  <mergeCells count="2">
    <mergeCell ref="D13:E13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intervalo de confiança</vt:lpstr>
      <vt:lpstr>teste de hipótese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2014-04-26T13:51:35Z</dcterms:created>
  <dcterms:modified xsi:type="dcterms:W3CDTF">2014-04-26T18:21:20Z</dcterms:modified>
</cp:coreProperties>
</file>