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D = 1" sheetId="1" r:id="rId4"/>
    <sheet name="ID = 22" sheetId="2" r:id="rId5"/>
    <sheet name="ID = 28" sheetId="3" r:id="rId6"/>
    <sheet name="ID = 38" sheetId="4" r:id="rId7"/>
    <sheet name="ID = 58" sheetId="5" r:id="rId8"/>
    <sheet name="ID = 67" sheetId="6" r:id="rId9"/>
    <sheet name="ID = 80" sheetId="7" r:id="rId10"/>
    <sheet name="Summary" sheetId="8" r:id="rId11"/>
  </sheets>
</workbook>
</file>

<file path=xl/sharedStrings.xml><?xml version="1.0" encoding="utf-8"?>
<sst xmlns="http://schemas.openxmlformats.org/spreadsheetml/2006/main" uniqueCount="246">
  <si>
    <t>Algoritmo</t>
  </si>
  <si>
    <t>Aluno</t>
  </si>
  <si>
    <t>Alana Messias</t>
  </si>
  <si>
    <t>Anderson Gustavo</t>
  </si>
  <si>
    <t>Anderson José Silva de Oliveira</t>
  </si>
  <si>
    <t>Bruno Cavalcanti</t>
  </si>
  <si>
    <t>RP</t>
  </si>
  <si>
    <t>Bruno Flávio</t>
  </si>
  <si>
    <t>Bruno Henrique Lira dos Anjos</t>
  </si>
  <si>
    <t>AP</t>
  </si>
  <si>
    <t>Cleiton Tavares</t>
  </si>
  <si>
    <t>Diogo Lins</t>
  </si>
  <si>
    <t>Dêvis Tenório</t>
  </si>
  <si>
    <t>Eduardo Felipe</t>
  </si>
  <si>
    <t>???</t>
  </si>
  <si>
    <t>Everton Borges</t>
  </si>
  <si>
    <t>Francisco Dalton</t>
  </si>
  <si>
    <t>Guilherme Medeiros</t>
  </si>
  <si>
    <t>Igor Bomfim</t>
  </si>
  <si>
    <t>Jeovane da Costa</t>
  </si>
  <si>
    <t>Joilnen Leite</t>
  </si>
  <si>
    <t>José Gustavo Costa</t>
  </si>
  <si>
    <t>José Maria Pereira</t>
  </si>
  <si>
    <t>Jéssica Carolina</t>
  </si>
  <si>
    <t>Laysa Silva de Paula</t>
  </si>
  <si>
    <t>Leonardo F.B. Lopes</t>
  </si>
  <si>
    <t>Leonildo de Mello</t>
  </si>
  <si>
    <t>Matheus Agra</t>
  </si>
  <si>
    <t>Moisés Velozo</t>
  </si>
  <si>
    <t>Neftali Dias</t>
  </si>
  <si>
    <t>Nick Mitchell</t>
  </si>
  <si>
    <t>Tais de Souja</t>
  </si>
  <si>
    <t>Thiago Monteiro</t>
  </si>
  <si>
    <t>Thiego Barbosa</t>
  </si>
  <si>
    <t>Vinícius Vagner da Silva Correia</t>
  </si>
  <si>
    <t>Vitor vieira</t>
  </si>
  <si>
    <t>Wilton Daniel</t>
  </si>
  <si>
    <t>Yury Matos</t>
  </si>
  <si>
    <t>Ísis Costa</t>
  </si>
  <si>
    <t>Algoritmo apontou como AP (Grupo 1):</t>
  </si>
  <si>
    <t>Algoritmo apontou como RP (Grupo 2):</t>
  </si>
  <si>
    <t>Grupo 1 ==&gt; AP?</t>
  </si>
  <si>
    <t>Grupo 2 ==&gt; RP?</t>
  </si>
  <si>
    <t>Adeilson da Silva</t>
  </si>
  <si>
    <t>Adeilton Jorge Rocha Sobrinho</t>
  </si>
  <si>
    <t>Ana Carla</t>
  </si>
  <si>
    <t>André Ferreira</t>
  </si>
  <si>
    <t>Ariquenes Acioly</t>
  </si>
  <si>
    <t>Arthur C. de Azevedo</t>
  </si>
  <si>
    <t>Caio Rodrigues</t>
  </si>
  <si>
    <t>Daniel Borges</t>
  </si>
  <si>
    <t>Daniel França</t>
  </si>
  <si>
    <t>Dijania Correia da Silva Melo</t>
  </si>
  <si>
    <t>Diogo Fagundes</t>
  </si>
  <si>
    <t>Eric Augusto</t>
  </si>
  <si>
    <t>Eunyton Verçosa</t>
  </si>
  <si>
    <t>Euricles</t>
  </si>
  <si>
    <t>Fagner Garrote</t>
  </si>
  <si>
    <t>Gabriel Lins</t>
  </si>
  <si>
    <t>Hiago de Souza</t>
  </si>
  <si>
    <t>Isaac Melo</t>
  </si>
  <si>
    <t>José Douglas Santana Cupertino</t>
  </si>
  <si>
    <t>Jário José dos Santos Júnior</t>
  </si>
  <si>
    <t>Jéssica do N. Vieira</t>
  </si>
  <si>
    <t>Klauss Gutenberg</t>
  </si>
  <si>
    <t>Kyokeneth Alves</t>
  </si>
  <si>
    <t>Luciano Menezes</t>
  </si>
  <si>
    <t>Luís Gustavo</t>
  </si>
  <si>
    <t>Marcelo de Albuquerque Souza Santos</t>
  </si>
  <si>
    <t>Marcus Henrique</t>
  </si>
  <si>
    <t>Márcia Renata</t>
  </si>
  <si>
    <t>Paulo Henrique Félix Barbosa</t>
  </si>
  <si>
    <t>Ricardo Lessa</t>
  </si>
  <si>
    <t>Rogério Carvalho</t>
  </si>
  <si>
    <t>Rostan Menezes</t>
  </si>
  <si>
    <t>Tamirys Pino</t>
  </si>
  <si>
    <t>Thiago José Gomes Oliveira</t>
  </si>
  <si>
    <t>Tibério Júlio</t>
  </si>
  <si>
    <t>Wlady Millar</t>
  </si>
  <si>
    <t>Amanda Barbosa</t>
  </si>
  <si>
    <t>Antonio Manoel de Lima Neto</t>
  </si>
  <si>
    <t>Arthur Laercio Nascimento Silva</t>
  </si>
  <si>
    <t>Callina Nascimento da Nóbrega</t>
  </si>
  <si>
    <t>Carla Mylenna da Silva Costa</t>
  </si>
  <si>
    <t>Carlos Henrique da Rocha Nery</t>
  </si>
  <si>
    <t>Cassia Palmeira</t>
  </si>
  <si>
    <t>Cresivando Fernandes</t>
  </si>
  <si>
    <t>Davidson Lucas Novais Nicácio</t>
  </si>
  <si>
    <t>Felipe Emidio Esteves da Silva</t>
  </si>
  <si>
    <t>Harnon Anizio Pereira da Silva</t>
  </si>
  <si>
    <t>Joao Pedro de Souza Jardim Da Costa</t>
  </si>
  <si>
    <t>Jorge Henrique Dos Santos Matias</t>
  </si>
  <si>
    <t>Jose Henrique Dos Santos Moraes</t>
  </si>
  <si>
    <t>Jose Leandro da Silva Filho</t>
  </si>
  <si>
    <t>João Antonio Quaresma Lins Neto</t>
  </si>
  <si>
    <t>João Paulo Clarindo dos Santos</t>
  </si>
  <si>
    <t>Kamilla Kemilly Tenório Alves dos Santos</t>
  </si>
  <si>
    <t>Karla Elisabeth Cristo dos Santos</t>
  </si>
  <si>
    <t>Luan Henrique Santos Simões de Almeida</t>
  </si>
  <si>
    <t>Luana Mayara Santiago</t>
  </si>
  <si>
    <t>Lucas Antonio Ferro do Amaral</t>
  </si>
  <si>
    <t>Lucas Silva de Amorim</t>
  </si>
  <si>
    <t>Marcos Mauricio Pedrosa Souza Peixoto</t>
  </si>
  <si>
    <t>Maxwell Acioli</t>
  </si>
  <si>
    <t>Nilson Sales de Carvalho</t>
  </si>
  <si>
    <t>Raphael</t>
  </si>
  <si>
    <t>Roland dos Santos Gonçalves Sobrinho</t>
  </si>
  <si>
    <t>Rubens da Cunha Camelo Anjos</t>
  </si>
  <si>
    <t>Thiago Emmanuel de Oliveira Lima</t>
  </si>
  <si>
    <t>Victor Aurelio Melo Paccola</t>
  </si>
  <si>
    <t>Wagner Santos de Melo</t>
  </si>
  <si>
    <t>Wesley Marques Rocha</t>
  </si>
  <si>
    <t>Wylliam Barboza da Silva</t>
  </si>
  <si>
    <t>Yasmim Silva Bezerra</t>
  </si>
  <si>
    <t>Algoritmo apontou como RP (Grupo 3):</t>
  </si>
  <si>
    <t>Grupo 3 ==&gt; RP?</t>
  </si>
  <si>
    <t>Ana Geórgia Gama</t>
  </si>
  <si>
    <t>Bruno da Silva Belo</t>
  </si>
  <si>
    <t>Clóvis Gabriel</t>
  </si>
  <si>
    <t>DANILO NOBRE</t>
  </si>
  <si>
    <t>David Firmino Silva</t>
  </si>
  <si>
    <t>Diego Raphaell dos Santos</t>
  </si>
  <si>
    <t>Emanuele Lopes da Silva</t>
  </si>
  <si>
    <t>Euclides Roberto Cavalcante de Melo</t>
  </si>
  <si>
    <t>Evandro Verdino de Lima Junior</t>
  </si>
  <si>
    <t>Fabiana de Souza Vasconcelos Pimentel</t>
  </si>
  <si>
    <t>Gean da Silva Santos</t>
  </si>
  <si>
    <t>Gizelly Sousa de Melo</t>
  </si>
  <si>
    <t>Helen Leopoldo de Cordova</t>
  </si>
  <si>
    <t>Ian Ramos de Oliveira Lemos</t>
  </si>
  <si>
    <t>Italo Oliveira</t>
  </si>
  <si>
    <t>Josmário Albuquerque</t>
  </si>
  <si>
    <t>José Marcelo de Luna</t>
  </si>
  <si>
    <t>João Paulo Albuquerque de Lima</t>
  </si>
  <si>
    <t>João Paulo Montenegro Barbosa Brandão</t>
  </si>
  <si>
    <t>João Pedro da Silva Neto</t>
  </si>
  <si>
    <t>João Victor</t>
  </si>
  <si>
    <t>Mailton Gomes da Silva Santos</t>
  </si>
  <si>
    <t>Mauricio Henrique Souza Araújo</t>
  </si>
  <si>
    <t>Moezio L. Silva Lino</t>
  </si>
  <si>
    <t>Márcia Gabriela da Silva Aquino</t>
  </si>
  <si>
    <t>Paulo Vinicius Peixoto Menezes</t>
  </si>
  <si>
    <t>Raissa Mary Luna de Almeida</t>
  </si>
  <si>
    <t>Rivo Sarmento</t>
  </si>
  <si>
    <t>Rodolfo Cabral</t>
  </si>
  <si>
    <t>Rodrigo Santos</t>
  </si>
  <si>
    <t>Welington da Silva</t>
  </si>
  <si>
    <t>Wilker Melo</t>
  </si>
  <si>
    <t>Ygor Valença de Araujo</t>
  </si>
  <si>
    <t>anderson augusto de oliveira</t>
  </si>
  <si>
    <t>Allef Ricardo</t>
  </si>
  <si>
    <t>Amanda Luize Marques dos Santos</t>
  </si>
  <si>
    <t>Caio Barbosa</t>
  </si>
  <si>
    <t>Caio Barbosa Mota</t>
  </si>
  <si>
    <t>Davis Fellipe G. Pereira</t>
  </si>
  <si>
    <t>Diogo Alessander do Carmo Silva</t>
  </si>
  <si>
    <t>Douglas Bacelar</t>
  </si>
  <si>
    <t>Elivelton Cristiano dos S. Silva</t>
  </si>
  <si>
    <t>Emanuelle Cavalcante</t>
  </si>
  <si>
    <t>Engels B. de Castro</t>
  </si>
  <si>
    <t>Eric Belarmino Diniz</t>
  </si>
  <si>
    <t>Erivaldo Lourenço Mariano</t>
  </si>
  <si>
    <t>Fabrício Domingos Ferreira da Rocha</t>
  </si>
  <si>
    <t>Fillipe Luna</t>
  </si>
  <si>
    <t>Fredherico Cavalli Dexheimer</t>
  </si>
  <si>
    <t>Hotaviano Melo</t>
  </si>
  <si>
    <t>Hugo Wolff Becker</t>
  </si>
  <si>
    <t>Igor Moura</t>
  </si>
  <si>
    <t>Jhonatan Mickael S. Nascimento</t>
  </si>
  <si>
    <t>Jonathan Araújo</t>
  </si>
  <si>
    <t>José Arthur M. S. de C. Ramos</t>
  </si>
  <si>
    <t>Juliana de Carvalho Cavalcanti</t>
  </si>
  <si>
    <t>Lucas Agra de Omena</t>
  </si>
  <si>
    <t>Noel Diego Bastos dos Santos</t>
  </si>
  <si>
    <t>Ruth Maria</t>
  </si>
  <si>
    <t>Saulo Araújo da Silva</t>
  </si>
  <si>
    <t>Thiago Emmanuel Gomes Rodrigues</t>
  </si>
  <si>
    <t>Thiago de Albuquerque Souza Medeiros</t>
  </si>
  <si>
    <t>Algoritmo apontou como AP (Grupo 2):</t>
  </si>
  <si>
    <t>Grupo 2 ==&gt; AP?</t>
  </si>
  <si>
    <t>Alessandra Aleluia</t>
  </si>
  <si>
    <t>Alesson Santana Ferro</t>
  </si>
  <si>
    <t>Anderlan Oliveira</t>
  </si>
  <si>
    <t>Bruno Monteiro</t>
  </si>
  <si>
    <t>Cristianne Magano</t>
  </si>
  <si>
    <t>Davson Alberto</t>
  </si>
  <si>
    <t>Diego Jonathan de Souza Silva</t>
  </si>
  <si>
    <t>Eduardo José Souza de Lima</t>
  </si>
  <si>
    <t>Eduardo Monteiro</t>
  </si>
  <si>
    <t>Gabriel Ribeiro</t>
  </si>
  <si>
    <t>Igor Braga Duarte</t>
  </si>
  <si>
    <t>Janderson Angelo</t>
  </si>
  <si>
    <t>Jefferson Feitosa Ladislau</t>
  </si>
  <si>
    <t>Jonathan Correia de Barros</t>
  </si>
  <si>
    <t>João Gabriel</t>
  </si>
  <si>
    <t>João Victor de Oliveira Araújo</t>
  </si>
  <si>
    <t>Julius Martins</t>
  </si>
  <si>
    <t>Leonardo Tenório de Souza Lima</t>
  </si>
  <si>
    <t>Lucas Tadeu</t>
  </si>
  <si>
    <t>Luis Fernando Cabral de Lima</t>
  </si>
  <si>
    <t>Paulo Roberto</t>
  </si>
  <si>
    <t>Pedro Ivo Gomes Silva</t>
  </si>
  <si>
    <t>Pedro Leahy Pinaud</t>
  </si>
  <si>
    <t>Ragner Bello</t>
  </si>
  <si>
    <t>Ricardo Felipe da Silva</t>
  </si>
  <si>
    <t>Victor Gabriel Lima Holanda</t>
  </si>
  <si>
    <t>Vinícius José Farias Santos</t>
  </si>
  <si>
    <t>Wagner de Oliveira Barros</t>
  </si>
  <si>
    <t>Alexandre Lopes Acioli Olegario'</t>
  </si>
  <si>
    <t>Ana Paula Galindo</t>
  </si>
  <si>
    <t>Cristiano Henrique de Souza Lira</t>
  </si>
  <si>
    <t>Cássio Jordy Guedes Dos Santos</t>
  </si>
  <si>
    <t>Daniel Tenorio Martins de Oliveira</t>
  </si>
  <si>
    <t>Douglas José Tenório Martins de Oliveira</t>
  </si>
  <si>
    <t>Francisco Buarque de Lira Neto</t>
  </si>
  <si>
    <t>Gabriel Felipe Santos Rocha</t>
  </si>
  <si>
    <t>Helivelton Gomes Barbosa</t>
  </si>
  <si>
    <t>Hugo Alex</t>
  </si>
  <si>
    <t>Hugo Ney</t>
  </si>
  <si>
    <t>Hyuri Maciel</t>
  </si>
  <si>
    <t>Isaac Barros</t>
  </si>
  <si>
    <t>Isaac Fernando</t>
  </si>
  <si>
    <t>Jirlean Arley Fausto de Melo</t>
  </si>
  <si>
    <t>José Carlos Viana Filho</t>
  </si>
  <si>
    <t>José Eduardo de Araújo Filho</t>
  </si>
  <si>
    <t>João Victor Palmeira</t>
  </si>
  <si>
    <t>Kelvin Dias Dules</t>
  </si>
  <si>
    <t>Lucas Argolo</t>
  </si>
  <si>
    <t>Lucas Dué de Oliveira Farias</t>
  </si>
  <si>
    <t>Luiz Matheus de Alencar Carvalho</t>
  </si>
  <si>
    <t>Luiz Paulo de Melo Barroca</t>
  </si>
  <si>
    <t>Manoela Cassia dos Santos</t>
  </si>
  <si>
    <t>Naelson Douglas Cirilo Oliveira</t>
  </si>
  <si>
    <t>Patrick Lebrand Marçal Brennand</t>
  </si>
  <si>
    <t>Rafael Merola Alves</t>
  </si>
  <si>
    <t>Rodrigo Fonseca Freitas</t>
  </si>
  <si>
    <t>Victor Rafael Almeida Cavalcante</t>
  </si>
  <si>
    <t>Ziran de Moura Santos</t>
  </si>
  <si>
    <t>igor wilckson</t>
  </si>
  <si>
    <t>Algoritmo apontou como AP (Grupo 3):</t>
  </si>
  <si>
    <t>Grupo 3 ==&gt; AP?</t>
  </si>
  <si/>
  <si>
    <t>Turma</t>
  </si>
  <si>
    <t>Algoritmo ==&gt; AP</t>
  </si>
  <si>
    <t>Algoritmo ==&gt; RP</t>
  </si>
  <si>
    <t>GREVE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</si>
</sst>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Verdana"/>
    </font>
    <font>
      <sz val="11"/>
      <color indexed="8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6"/>
      <color indexed="8"/>
      <name val="Times Roman"/>
    </font>
    <font>
      <b val="1"/>
      <sz val="16"/>
      <color indexed="11"/>
      <name val="Times Roman"/>
    </font>
    <font>
      <b val="1"/>
      <sz val="16"/>
      <color indexed="12"/>
      <name val="Times Roman"/>
    </font>
    <font>
      <b val="1"/>
      <sz val="16"/>
      <color indexed="8"/>
      <name val="Times Roman"/>
    </font>
    <font>
      <b val="1"/>
      <sz val="16"/>
      <color indexed="14"/>
      <name val="Times Roman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vertical="center" wrapText="1"/>
    </xf>
    <xf numFmtId="0" fontId="5" borderId="1" applyNumberFormat="0" applyFont="1" applyFill="0" applyBorder="1" applyAlignment="1" applyProtection="0">
      <alignment horizontal="center" vertical="center" wrapText="1"/>
    </xf>
    <xf numFmtId="0" fontId="6" borderId="1" applyNumberFormat="1" applyFont="1" applyFill="0" applyBorder="1" applyAlignment="1" applyProtection="0">
      <alignment horizontal="left" vertical="center" wrapText="1"/>
    </xf>
    <xf numFmtId="0" fontId="6" borderId="1" applyNumberFormat="1" applyFont="1" applyFill="0" applyBorder="1" applyAlignment="1" applyProtection="0">
      <alignment vertical="center" wrapText="1"/>
    </xf>
    <xf numFmtId="0" fontId="5" borderId="1" applyNumberFormat="1" applyFont="1" applyFill="0" applyBorder="1" applyAlignment="1" applyProtection="0">
      <alignment horizontal="center" vertical="center" wrapText="1"/>
    </xf>
    <xf numFmtId="0" fontId="7" borderId="1" applyNumberFormat="1" applyFont="1" applyFill="0" applyBorder="1" applyAlignment="1" applyProtection="0">
      <alignment horizontal="left" vertical="center" wrapText="1"/>
    </xf>
    <xf numFmtId="0" fontId="7" borderId="1" applyNumberFormat="1" applyFont="1" applyFill="0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center" wrapText="1"/>
    </xf>
    <xf numFmtId="0" fontId="5" borderId="1" applyNumberFormat="0" applyFont="1" applyFill="0" applyBorder="1" applyAlignment="1" applyProtection="0">
      <alignment vertical="center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8" borderId="1" applyNumberFormat="1" applyFont="1" applyFill="0" applyBorder="1" applyAlignment="1" applyProtection="0">
      <alignment vertical="center" wrapText="1"/>
    </xf>
    <xf numFmtId="10" fontId="8" fillId="4" borderId="1" applyNumberFormat="1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8" borderId="1" applyNumberFormat="0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9" borderId="1" applyNumberFormat="1" applyFont="1" applyFill="0" applyBorder="1" applyAlignment="1" applyProtection="0">
      <alignment horizontal="left" vertical="center" wrapText="1"/>
    </xf>
    <xf numFmtId="0" fontId="9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fillId="5" borderId="1" applyNumberFormat="1" applyFont="1" applyFill="1" applyBorder="1" applyAlignment="1" applyProtection="0">
      <alignment vertical="top" wrapText="1"/>
    </xf>
    <xf numFmtId="10" fontId="2" fillId="5" borderId="1" applyNumberFormat="1" applyFont="1" applyFill="1" applyBorder="1" applyAlignment="1" applyProtection="0">
      <alignment vertical="top" wrapText="1"/>
    </xf>
    <xf numFmtId="0" fontId="2" fillId="5" borderId="1" applyNumberFormat="0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1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2c21"/>
      <rgbColor rgb="ff63b2de"/>
      <rgbColor rgb="ff9ce159"/>
      <rgbColor rgb="ff489bc9"/>
      <rgbColor rgb="ffb8b8b8"/>
      <rgbColor rgb="ffffffff"/>
      <rgbColor rgb="ff51a7f9"/>
      <rgbColor rgb="ff6fbf40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801686"/>
          <c:y val="0.119122"/>
          <c:w val="0.896146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'Summary'!$D$2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'Summary'!$B$3:$B$10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'Summary'!$D$3:$D$10</c:f>
              <c:numCache>
                <c:ptCount val="7"/>
                <c:pt idx="1">
                  <c:v>0.333333</c:v>
                </c:pt>
                <c:pt idx="2">
                  <c:v>1.000000</c:v>
                </c:pt>
                <c:pt idx="3">
                  <c:v>0.888889</c:v>
                </c:pt>
                <c:pt idx="4">
                  <c:v>0.500000</c:v>
                </c:pt>
                <c:pt idx="5">
                  <c:v>0.666667</c:v>
                </c:pt>
                <c:pt idx="6">
                  <c:v>1.000000</c:v>
                </c:pt>
                <c:pt idx="7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'Summary'!$E$2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'Summary'!$B$3:$B$10</c:f>
              <c:strCach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'Summary'!$E$3:$E$10</c:f>
              <c:numCache>
                <c:ptCount val="7"/>
                <c:pt idx="1">
                  <c:v>1.000000</c:v>
                </c:pt>
                <c:pt idx="2">
                  <c:v>0.846154</c:v>
                </c:pt>
                <c:pt idx="3">
                  <c:v>0.833333</c:v>
                </c:pt>
                <c:pt idx="4">
                  <c:v>0.750000</c:v>
                </c:pt>
                <c:pt idx="5">
                  <c:v>0.666667</c:v>
                </c:pt>
                <c:pt idx="6">
                  <c:v>0.583333</c:v>
                </c:pt>
                <c:pt idx="7">
                  <c:v>0.818182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Category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04686"/>
          <c:y val="0.005"/>
          <c:w val="0.947405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228786</xdr:colOff>
      <xdr:row>11</xdr:row>
      <xdr:rowOff>152399</xdr:rowOff>
    </xdr:from>
    <xdr:to>
      <xdr:col>5</xdr:col>
      <xdr:colOff>76200</xdr:colOff>
      <xdr:row>29</xdr:row>
      <xdr:rowOff>88900</xdr:rowOff>
    </xdr:to>
    <xdr:graphicFrame>
      <xdr:nvGraphicFramePr>
        <xdr:cNvPr id="2" name="Chart 2"/>
        <xdr:cNvGraphicFramePr/>
      </xdr:nvGraphicFramePr>
      <xdr:xfrm>
        <a:off x="254186" y="2737485"/>
        <a:ext cx="4825814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2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36.3594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256" width="9.05469" style="1" customWidth="1"/>
  </cols>
  <sheetData>
    <row r="1" ht="20.55" customHeight="1">
      <c r="A1" s="2"/>
      <c r="B1" s="3"/>
      <c r="C1" s="3"/>
      <c r="D1" s="3"/>
      <c r="E1" t="s" s="4">
        <v>0</v>
      </c>
      <c r="F1" t="s" s="4">
        <v>1</v>
      </c>
    </row>
    <row r="2" ht="21.55" customHeight="1">
      <c r="A2" s="5"/>
      <c r="B2" t="s" s="6">
        <v>2</v>
      </c>
      <c r="C2" s="7">
        <v>12</v>
      </c>
      <c r="D2" s="7">
        <v>45</v>
      </c>
      <c r="E2" s="7">
        <v>3</v>
      </c>
      <c r="F2" s="8"/>
    </row>
    <row r="3" ht="21.35" customHeight="1">
      <c r="A3" s="5"/>
      <c r="B3" t="s" s="6">
        <v>3</v>
      </c>
      <c r="C3" s="7">
        <v>11</v>
      </c>
      <c r="D3" s="7">
        <v>36</v>
      </c>
      <c r="E3" s="7">
        <v>3</v>
      </c>
      <c r="F3" s="8"/>
    </row>
    <row r="4" ht="21.35" customHeight="1">
      <c r="A4" s="5"/>
      <c r="B4" t="s" s="6">
        <v>4</v>
      </c>
      <c r="C4" s="7">
        <v>11</v>
      </c>
      <c r="D4" s="7">
        <v>56</v>
      </c>
      <c r="E4" s="7">
        <v>3</v>
      </c>
      <c r="F4" s="8"/>
    </row>
    <row r="5" ht="21.35" customHeight="1">
      <c r="A5" s="5"/>
      <c r="B5" t="s" s="9">
        <v>5</v>
      </c>
      <c r="C5" s="10">
        <v>10</v>
      </c>
      <c r="D5" s="10">
        <v>27</v>
      </c>
      <c r="E5" s="10">
        <v>2</v>
      </c>
      <c r="F5" t="s" s="11">
        <v>6</v>
      </c>
    </row>
    <row r="6" ht="21.35" customHeight="1">
      <c r="A6" s="5"/>
      <c r="B6" t="s" s="9">
        <v>7</v>
      </c>
      <c r="C6" s="10">
        <v>0</v>
      </c>
      <c r="D6" s="10">
        <v>11</v>
      </c>
      <c r="E6" s="10">
        <v>2</v>
      </c>
      <c r="F6" t="s" s="11">
        <v>6</v>
      </c>
    </row>
    <row r="7" ht="21.35" customHeight="1">
      <c r="A7" s="5"/>
      <c r="B7" t="s" s="12">
        <v>8</v>
      </c>
      <c r="C7" s="13">
        <v>9</v>
      </c>
      <c r="D7" s="13">
        <v>70</v>
      </c>
      <c r="E7" s="13">
        <v>1</v>
      </c>
      <c r="F7" t="s" s="11">
        <v>9</v>
      </c>
    </row>
    <row r="8" ht="21.35" customHeight="1">
      <c r="A8" s="5"/>
      <c r="B8" t="s" s="9">
        <v>10</v>
      </c>
      <c r="C8" s="10">
        <v>5</v>
      </c>
      <c r="D8" s="10">
        <v>23</v>
      </c>
      <c r="E8" s="10">
        <v>2</v>
      </c>
      <c r="F8" t="s" s="11">
        <v>6</v>
      </c>
    </row>
    <row r="9" ht="21.35" customHeight="1">
      <c r="A9" s="5"/>
      <c r="B9" t="s" s="6">
        <v>11</v>
      </c>
      <c r="C9" s="7">
        <v>12</v>
      </c>
      <c r="D9" s="7">
        <v>40</v>
      </c>
      <c r="E9" s="7">
        <v>3</v>
      </c>
      <c r="F9" s="8"/>
    </row>
    <row r="10" ht="21.35" customHeight="1">
      <c r="A10" s="5"/>
      <c r="B10" t="s" s="6">
        <v>12</v>
      </c>
      <c r="C10" s="7">
        <v>10</v>
      </c>
      <c r="D10" s="7">
        <v>37</v>
      </c>
      <c r="E10" s="7">
        <v>3</v>
      </c>
      <c r="F10" s="8"/>
    </row>
    <row r="11" ht="21.35" customHeight="1">
      <c r="A11" s="5"/>
      <c r="B11" t="s" s="12">
        <v>13</v>
      </c>
      <c r="C11" s="13">
        <v>9</v>
      </c>
      <c r="D11" s="13">
        <v>76</v>
      </c>
      <c r="E11" s="13">
        <v>1</v>
      </c>
      <c r="F11" t="s" s="11">
        <v>14</v>
      </c>
    </row>
    <row r="12" ht="21.35" customHeight="1">
      <c r="A12" s="5"/>
      <c r="B12" t="s" s="12">
        <v>15</v>
      </c>
      <c r="C12" s="13">
        <v>12</v>
      </c>
      <c r="D12" s="13">
        <v>105</v>
      </c>
      <c r="E12" s="13">
        <v>1</v>
      </c>
      <c r="F12" t="s" s="11">
        <v>6</v>
      </c>
    </row>
    <row r="13" ht="21.35" customHeight="1">
      <c r="A13" s="5"/>
      <c r="B13" t="s" s="6">
        <v>16</v>
      </c>
      <c r="C13" s="7">
        <v>18</v>
      </c>
      <c r="D13" s="7">
        <v>57</v>
      </c>
      <c r="E13" s="7">
        <v>3</v>
      </c>
      <c r="F13" s="8"/>
    </row>
    <row r="14" ht="21.35" customHeight="1">
      <c r="A14" s="5"/>
      <c r="B14" t="s" s="6">
        <v>17</v>
      </c>
      <c r="C14" s="7">
        <v>15</v>
      </c>
      <c r="D14" s="7">
        <v>40</v>
      </c>
      <c r="E14" s="7">
        <v>3</v>
      </c>
      <c r="F14" s="8"/>
    </row>
    <row r="15" ht="21.35" customHeight="1">
      <c r="A15" s="5"/>
      <c r="B15" t="s" s="9">
        <v>18</v>
      </c>
      <c r="C15" s="10">
        <v>7</v>
      </c>
      <c r="D15" s="10">
        <v>24</v>
      </c>
      <c r="E15" s="10">
        <v>2</v>
      </c>
      <c r="F15" t="s" s="11">
        <v>6</v>
      </c>
    </row>
    <row r="16" ht="21.35" customHeight="1">
      <c r="A16" s="5"/>
      <c r="B16" t="s" s="12">
        <v>19</v>
      </c>
      <c r="C16" s="13">
        <v>11</v>
      </c>
      <c r="D16" s="13">
        <v>91</v>
      </c>
      <c r="E16" s="13">
        <v>1</v>
      </c>
      <c r="F16" t="s" s="11">
        <v>9</v>
      </c>
    </row>
    <row r="17" ht="21.35" customHeight="1">
      <c r="A17" s="5"/>
      <c r="B17" t="s" s="9">
        <v>20</v>
      </c>
      <c r="C17" s="10">
        <v>11</v>
      </c>
      <c r="D17" s="10">
        <v>29</v>
      </c>
      <c r="E17" s="10">
        <v>2</v>
      </c>
      <c r="F17" t="s" s="11">
        <v>6</v>
      </c>
    </row>
    <row r="18" ht="21.35" customHeight="1">
      <c r="A18" s="5"/>
      <c r="B18" t="s" s="6">
        <v>21</v>
      </c>
      <c r="C18" s="7">
        <v>9</v>
      </c>
      <c r="D18" s="7">
        <v>36</v>
      </c>
      <c r="E18" s="7">
        <v>3</v>
      </c>
      <c r="F18" s="8"/>
    </row>
    <row r="19" ht="21.35" customHeight="1">
      <c r="A19" s="5"/>
      <c r="B19" t="s" s="12">
        <v>22</v>
      </c>
      <c r="C19" s="13">
        <v>14</v>
      </c>
      <c r="D19" s="13">
        <v>74</v>
      </c>
      <c r="E19" s="13">
        <v>1</v>
      </c>
      <c r="F19" t="s" s="11">
        <v>6</v>
      </c>
    </row>
    <row r="20" ht="21.35" customHeight="1">
      <c r="A20" s="5"/>
      <c r="B20" t="s" s="12">
        <v>23</v>
      </c>
      <c r="C20" s="13">
        <v>8</v>
      </c>
      <c r="D20" s="13">
        <v>116</v>
      </c>
      <c r="E20" s="13">
        <v>1</v>
      </c>
      <c r="F20" t="s" s="11">
        <v>6</v>
      </c>
    </row>
    <row r="21" ht="21.35" customHeight="1">
      <c r="A21" s="5"/>
      <c r="B21" t="s" s="6">
        <v>24</v>
      </c>
      <c r="C21" s="7">
        <v>10</v>
      </c>
      <c r="D21" s="7">
        <v>48</v>
      </c>
      <c r="E21" s="7">
        <v>3</v>
      </c>
      <c r="F21" s="8"/>
    </row>
    <row r="22" ht="21.35" customHeight="1">
      <c r="A22" s="5"/>
      <c r="B22" t="s" s="9">
        <v>25</v>
      </c>
      <c r="C22" s="10">
        <v>0</v>
      </c>
      <c r="D22" s="10">
        <v>2</v>
      </c>
      <c r="E22" s="10">
        <v>2</v>
      </c>
      <c r="F22" t="s" s="11">
        <v>6</v>
      </c>
    </row>
    <row r="23" ht="21.35" customHeight="1">
      <c r="A23" s="5"/>
      <c r="B23" t="s" s="6">
        <v>26</v>
      </c>
      <c r="C23" s="7">
        <v>18</v>
      </c>
      <c r="D23" s="7">
        <v>63</v>
      </c>
      <c r="E23" s="7">
        <v>3</v>
      </c>
      <c r="F23" s="8"/>
    </row>
    <row r="24" ht="21.35" customHeight="1">
      <c r="A24" s="5"/>
      <c r="B24" t="s" s="9">
        <v>27</v>
      </c>
      <c r="C24" s="10">
        <v>11</v>
      </c>
      <c r="D24" s="10">
        <v>30</v>
      </c>
      <c r="E24" s="10">
        <v>2</v>
      </c>
      <c r="F24" t="s" s="11">
        <v>6</v>
      </c>
    </row>
    <row r="25" ht="21.35" customHeight="1">
      <c r="A25" s="5"/>
      <c r="B25" t="s" s="9">
        <v>28</v>
      </c>
      <c r="C25" s="10">
        <v>8</v>
      </c>
      <c r="D25" s="10">
        <v>22</v>
      </c>
      <c r="E25" s="10">
        <v>2</v>
      </c>
      <c r="F25" t="s" s="11">
        <v>6</v>
      </c>
    </row>
    <row r="26" ht="21.35" customHeight="1">
      <c r="A26" s="5"/>
      <c r="B26" t="s" s="9">
        <v>29</v>
      </c>
      <c r="C26" s="10">
        <v>8</v>
      </c>
      <c r="D26" s="10">
        <v>22</v>
      </c>
      <c r="E26" s="10">
        <v>2</v>
      </c>
      <c r="F26" t="s" s="11">
        <v>6</v>
      </c>
    </row>
    <row r="27" ht="21.35" customHeight="1">
      <c r="A27" s="5"/>
      <c r="B27" t="s" s="9">
        <v>30</v>
      </c>
      <c r="C27" s="10">
        <v>5</v>
      </c>
      <c r="D27" s="10">
        <v>17</v>
      </c>
      <c r="E27" s="10">
        <v>2</v>
      </c>
      <c r="F27" t="s" s="11">
        <v>6</v>
      </c>
    </row>
    <row r="28" ht="21.35" customHeight="1">
      <c r="A28" s="5"/>
      <c r="B28" t="s" s="6">
        <v>31</v>
      </c>
      <c r="C28" s="7">
        <v>7</v>
      </c>
      <c r="D28" s="7">
        <v>48</v>
      </c>
      <c r="E28" s="7">
        <v>3</v>
      </c>
      <c r="F28" s="8"/>
    </row>
    <row r="29" ht="21.35" customHeight="1">
      <c r="A29" s="5"/>
      <c r="B29" t="s" s="6">
        <v>32</v>
      </c>
      <c r="C29" s="7">
        <v>8</v>
      </c>
      <c r="D29" s="7">
        <v>34</v>
      </c>
      <c r="E29" s="7">
        <v>3</v>
      </c>
      <c r="F29" s="8"/>
    </row>
    <row r="30" ht="21.35" customHeight="1">
      <c r="A30" s="5"/>
      <c r="B30" t="s" s="9">
        <v>33</v>
      </c>
      <c r="C30" s="10">
        <v>0</v>
      </c>
      <c r="D30" s="10">
        <v>8</v>
      </c>
      <c r="E30" s="10">
        <v>2</v>
      </c>
      <c r="F30" t="s" s="11">
        <v>6</v>
      </c>
    </row>
    <row r="31" ht="21.35" customHeight="1">
      <c r="A31" s="5"/>
      <c r="B31" t="s" s="9">
        <v>34</v>
      </c>
      <c r="C31" s="10">
        <v>0</v>
      </c>
      <c r="D31" s="10">
        <v>16</v>
      </c>
      <c r="E31" s="10">
        <v>2</v>
      </c>
      <c r="F31" t="s" s="11">
        <v>6</v>
      </c>
    </row>
    <row r="32" ht="21.35" customHeight="1">
      <c r="A32" s="5"/>
      <c r="B32" t="s" s="9">
        <v>35</v>
      </c>
      <c r="C32" s="10">
        <v>4</v>
      </c>
      <c r="D32" s="10">
        <v>21</v>
      </c>
      <c r="E32" s="10">
        <v>2</v>
      </c>
      <c r="F32" t="s" s="11">
        <v>6</v>
      </c>
    </row>
    <row r="33" ht="21.35" customHeight="1">
      <c r="A33" s="5"/>
      <c r="B33" t="s" s="9">
        <v>36</v>
      </c>
      <c r="C33" s="10">
        <v>0</v>
      </c>
      <c r="D33" s="10">
        <v>11</v>
      </c>
      <c r="E33" s="10">
        <v>2</v>
      </c>
      <c r="F33" t="s" s="11">
        <v>6</v>
      </c>
    </row>
    <row r="34" ht="21.35" customHeight="1">
      <c r="A34" s="5"/>
      <c r="B34" t="s" s="6">
        <v>37</v>
      </c>
      <c r="C34" s="7">
        <v>15</v>
      </c>
      <c r="D34" s="7">
        <v>66</v>
      </c>
      <c r="E34" s="7">
        <v>3</v>
      </c>
      <c r="F34" s="8"/>
    </row>
    <row r="35" ht="21.35" customHeight="1">
      <c r="A35" s="5"/>
      <c r="B35" t="s" s="6">
        <v>38</v>
      </c>
      <c r="C35" s="7">
        <v>13</v>
      </c>
      <c r="D35" s="7">
        <v>33</v>
      </c>
      <c r="E35" s="7">
        <v>3</v>
      </c>
      <c r="F35" s="8"/>
    </row>
    <row r="36" ht="21.35" customHeight="1">
      <c r="A36" s="14"/>
      <c r="B36" s="15"/>
      <c r="C36" s="16"/>
      <c r="D36" s="16"/>
      <c r="E36" s="16"/>
      <c r="F36" s="8"/>
    </row>
    <row r="37" ht="21.35" customHeight="1">
      <c r="A37" s="14"/>
      <c r="B37" t="s" s="12">
        <v>39</v>
      </c>
      <c r="C37" s="7">
        <f>COUNTIF(E2:E35,"=1")</f>
        <v>6</v>
      </c>
      <c r="D37" s="16"/>
      <c r="E37" s="16"/>
      <c r="F37" s="8"/>
    </row>
    <row r="38" ht="21.35" customHeight="1">
      <c r="A38" s="14"/>
      <c r="B38" t="s" s="9">
        <v>40</v>
      </c>
      <c r="C38" s="7">
        <f>COUNTIF(E2:E35,"=2")</f>
        <v>14</v>
      </c>
      <c r="D38" s="16"/>
      <c r="E38" s="16"/>
      <c r="F38" s="8"/>
    </row>
    <row r="39" ht="21.35" customHeight="1">
      <c r="A39" s="14"/>
      <c r="B39" s="15"/>
      <c r="C39" s="16"/>
      <c r="D39" s="16"/>
      <c r="E39" s="16"/>
      <c r="F39" s="8"/>
    </row>
    <row r="40" ht="21.35" customHeight="1">
      <c r="A40" s="14"/>
      <c r="B40" t="s" s="17">
        <v>41</v>
      </c>
      <c r="C40" s="18">
        <f>COUNTIFS(E2:E35,"=1",F2:F35,"=AP")</f>
        <v>2</v>
      </c>
      <c r="D40" s="19">
        <f>C40/C37</f>
        <v>0.3333333333333333</v>
      </c>
      <c r="E40" s="16"/>
      <c r="F40" s="8"/>
    </row>
    <row r="41" ht="21.35" customHeight="1">
      <c r="A41" s="14"/>
      <c r="B41" s="15"/>
      <c r="C41" s="16"/>
      <c r="D41" s="16"/>
      <c r="E41" s="16"/>
      <c r="F41" s="8"/>
    </row>
    <row r="42" ht="21.35" customHeight="1">
      <c r="A42" s="14"/>
      <c r="B42" t="s" s="17">
        <v>42</v>
      </c>
      <c r="C42" s="18">
        <f>COUNTIFS(E2:E35,"=2",F2:F35,"=RP")</f>
        <v>14</v>
      </c>
      <c r="D42" s="19">
        <f>C42/C38</f>
        <v>1</v>
      </c>
      <c r="E42" s="16"/>
      <c r="F42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6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0" customWidth="1"/>
    <col min="2" max="2" width="35.5859" style="20" customWidth="1"/>
    <col min="3" max="3" width="9.05469" style="20" customWidth="1"/>
    <col min="4" max="4" width="9.05469" style="20" customWidth="1"/>
    <col min="5" max="5" width="9.05469" style="20" customWidth="1"/>
    <col min="6" max="6" width="9.05469" style="20" customWidth="1"/>
    <col min="7" max="256" width="9.05469" style="20" customWidth="1"/>
  </cols>
  <sheetData>
    <row r="1" ht="20.55" customHeight="1">
      <c r="A1" s="3"/>
      <c r="B1" s="3"/>
      <c r="C1" s="3"/>
      <c r="D1" s="3"/>
      <c r="E1" t="s" s="4">
        <v>0</v>
      </c>
      <c r="F1" t="s" s="4">
        <v>1</v>
      </c>
    </row>
    <row r="2" ht="21.55" customHeight="1">
      <c r="A2" s="5"/>
      <c r="B2" t="s" s="9">
        <v>43</v>
      </c>
      <c r="C2" s="10">
        <v>31</v>
      </c>
      <c r="D2" s="10">
        <v>69</v>
      </c>
      <c r="E2" s="10">
        <v>2</v>
      </c>
      <c r="F2" t="s" s="11">
        <v>9</v>
      </c>
    </row>
    <row r="3" ht="21.35" customHeight="1">
      <c r="A3" s="5"/>
      <c r="B3" t="s" s="6">
        <v>44</v>
      </c>
      <c r="C3" s="7">
        <v>20</v>
      </c>
      <c r="D3" s="7">
        <v>120</v>
      </c>
      <c r="E3" s="7">
        <v>3</v>
      </c>
      <c r="F3" s="8"/>
    </row>
    <row r="4" ht="21.35" customHeight="1">
      <c r="A4" s="5"/>
      <c r="B4" t="s" s="9">
        <v>45</v>
      </c>
      <c r="C4" s="10">
        <v>25</v>
      </c>
      <c r="D4" s="10">
        <v>88</v>
      </c>
      <c r="E4" s="10">
        <v>2</v>
      </c>
      <c r="F4" t="s" s="11">
        <v>6</v>
      </c>
    </row>
    <row r="5" ht="21.35" customHeight="1">
      <c r="A5" s="5"/>
      <c r="B5" t="s" s="6">
        <v>46</v>
      </c>
      <c r="C5" s="7">
        <v>37</v>
      </c>
      <c r="D5" s="7">
        <v>119</v>
      </c>
      <c r="E5" s="7">
        <v>3</v>
      </c>
      <c r="F5" s="8"/>
    </row>
    <row r="6" ht="21.35" customHeight="1">
      <c r="A6" s="5"/>
      <c r="B6" t="s" s="6">
        <v>47</v>
      </c>
      <c r="C6" s="7">
        <v>44</v>
      </c>
      <c r="D6" s="7">
        <v>154</v>
      </c>
      <c r="E6" s="7">
        <v>3</v>
      </c>
      <c r="F6" s="8"/>
    </row>
    <row r="7" ht="21.35" customHeight="1">
      <c r="A7" s="5"/>
      <c r="B7" t="s" s="9">
        <v>48</v>
      </c>
      <c r="C7" s="10">
        <v>21</v>
      </c>
      <c r="D7" s="10">
        <v>55</v>
      </c>
      <c r="E7" s="10">
        <v>2</v>
      </c>
      <c r="F7" t="s" s="11">
        <v>6</v>
      </c>
    </row>
    <row r="8" ht="21.35" customHeight="1">
      <c r="A8" s="5"/>
      <c r="B8" t="s" s="9">
        <v>49</v>
      </c>
      <c r="C8" s="10">
        <v>8</v>
      </c>
      <c r="D8" s="10">
        <v>22</v>
      </c>
      <c r="E8" s="10">
        <v>2</v>
      </c>
      <c r="F8" t="s" s="11">
        <v>6</v>
      </c>
    </row>
    <row r="9" ht="21.35" customHeight="1">
      <c r="A9" s="5"/>
      <c r="B9" t="s" s="9">
        <v>50</v>
      </c>
      <c r="C9" s="10">
        <v>37</v>
      </c>
      <c r="D9" s="10">
        <v>76</v>
      </c>
      <c r="E9" s="10">
        <v>2</v>
      </c>
      <c r="F9" t="s" s="11">
        <v>9</v>
      </c>
    </row>
    <row r="10" ht="21.35" customHeight="1">
      <c r="A10" s="5"/>
      <c r="B10" t="s" s="6">
        <v>51</v>
      </c>
      <c r="C10" s="7">
        <v>27</v>
      </c>
      <c r="D10" s="7">
        <v>123</v>
      </c>
      <c r="E10" s="7">
        <v>3</v>
      </c>
      <c r="F10" s="8"/>
    </row>
    <row r="11" ht="21.35" customHeight="1">
      <c r="A11" s="5"/>
      <c r="B11" t="s" s="9">
        <v>52</v>
      </c>
      <c r="C11" s="10">
        <v>1</v>
      </c>
      <c r="D11" s="10">
        <v>11</v>
      </c>
      <c r="E11" s="10">
        <v>2</v>
      </c>
      <c r="F11" t="s" s="11">
        <v>6</v>
      </c>
    </row>
    <row r="12" ht="21.35" customHeight="1">
      <c r="A12" s="5"/>
      <c r="B12" t="s" s="9">
        <v>53</v>
      </c>
      <c r="C12" s="10">
        <v>11</v>
      </c>
      <c r="D12" s="10">
        <v>45</v>
      </c>
      <c r="E12" s="10">
        <v>2</v>
      </c>
      <c r="F12" t="s" s="11">
        <v>6</v>
      </c>
    </row>
    <row r="13" ht="21.35" customHeight="1">
      <c r="A13" s="5"/>
      <c r="B13" t="s" s="9">
        <v>54</v>
      </c>
      <c r="C13" s="10">
        <v>14</v>
      </c>
      <c r="D13" s="10">
        <v>53</v>
      </c>
      <c r="E13" s="10">
        <v>2</v>
      </c>
      <c r="F13" t="s" s="11">
        <v>6</v>
      </c>
    </row>
    <row r="14" ht="21.35" customHeight="1">
      <c r="A14" s="5"/>
      <c r="B14" t="s" s="9">
        <v>55</v>
      </c>
      <c r="C14" s="10">
        <v>30</v>
      </c>
      <c r="D14" s="10">
        <v>82</v>
      </c>
      <c r="E14" s="10">
        <v>2</v>
      </c>
      <c r="F14" t="s" s="11">
        <v>6</v>
      </c>
    </row>
    <row r="15" ht="21.35" customHeight="1">
      <c r="A15" s="5"/>
      <c r="B15" t="s" s="9">
        <v>56</v>
      </c>
      <c r="C15" s="10">
        <v>23</v>
      </c>
      <c r="D15" s="10">
        <v>79</v>
      </c>
      <c r="E15" s="10">
        <v>2</v>
      </c>
      <c r="F15" t="s" s="11">
        <v>6</v>
      </c>
    </row>
    <row r="16" ht="21.35" customHeight="1">
      <c r="A16" s="5"/>
      <c r="B16" t="s" s="9">
        <v>15</v>
      </c>
      <c r="C16" s="10">
        <v>5</v>
      </c>
      <c r="D16" s="10">
        <v>32</v>
      </c>
      <c r="E16" s="10">
        <v>2</v>
      </c>
      <c r="F16" t="s" s="11">
        <v>14</v>
      </c>
    </row>
    <row r="17" ht="21.35" customHeight="1">
      <c r="A17" s="5"/>
      <c r="B17" t="s" s="6">
        <v>57</v>
      </c>
      <c r="C17" s="7">
        <v>46</v>
      </c>
      <c r="D17" s="7">
        <v>228</v>
      </c>
      <c r="E17" s="7">
        <v>3</v>
      </c>
      <c r="F17" s="8"/>
    </row>
    <row r="18" ht="21.35" customHeight="1">
      <c r="A18" s="5"/>
      <c r="B18" t="s" s="6">
        <v>58</v>
      </c>
      <c r="C18" s="7">
        <v>35</v>
      </c>
      <c r="D18" s="7">
        <v>108</v>
      </c>
      <c r="E18" s="7">
        <v>3</v>
      </c>
      <c r="F18" s="8"/>
    </row>
    <row r="19" ht="21.35" customHeight="1">
      <c r="A19" s="5"/>
      <c r="B19" t="s" s="9">
        <v>59</v>
      </c>
      <c r="C19" s="10">
        <v>16</v>
      </c>
      <c r="D19" s="10">
        <v>52</v>
      </c>
      <c r="E19" s="10">
        <v>2</v>
      </c>
      <c r="F19" t="s" s="11">
        <v>6</v>
      </c>
    </row>
    <row r="20" ht="21.35" customHeight="1">
      <c r="A20" s="5"/>
      <c r="B20" t="s" s="9">
        <v>60</v>
      </c>
      <c r="C20" s="10">
        <v>21</v>
      </c>
      <c r="D20" s="10">
        <v>52</v>
      </c>
      <c r="E20" s="10">
        <v>2</v>
      </c>
      <c r="F20" t="s" s="11">
        <v>6</v>
      </c>
    </row>
    <row r="21" ht="21.35" customHeight="1">
      <c r="A21" s="5"/>
      <c r="B21" t="s" s="9">
        <v>61</v>
      </c>
      <c r="C21" s="10">
        <v>26</v>
      </c>
      <c r="D21" s="10">
        <v>87</v>
      </c>
      <c r="E21" s="10">
        <v>2</v>
      </c>
      <c r="F21" t="s" s="11">
        <v>6</v>
      </c>
    </row>
    <row r="22" ht="21.35" customHeight="1">
      <c r="A22" s="5"/>
      <c r="B22" t="s" s="6">
        <v>62</v>
      </c>
      <c r="C22" s="7">
        <v>65</v>
      </c>
      <c r="D22" s="7">
        <v>193</v>
      </c>
      <c r="E22" s="7">
        <v>3</v>
      </c>
      <c r="F22" s="8"/>
    </row>
    <row r="23" ht="21.35" customHeight="1">
      <c r="A23" s="5"/>
      <c r="B23" t="s" s="9">
        <v>63</v>
      </c>
      <c r="C23" s="10">
        <v>36</v>
      </c>
      <c r="D23" s="10">
        <v>95</v>
      </c>
      <c r="E23" s="10">
        <v>2</v>
      </c>
      <c r="F23" t="s" s="11">
        <v>9</v>
      </c>
    </row>
    <row r="24" ht="21.35" customHeight="1">
      <c r="A24" s="5"/>
      <c r="B24" t="s" s="9">
        <v>64</v>
      </c>
      <c r="C24" s="10">
        <v>18</v>
      </c>
      <c r="D24" s="10">
        <v>86</v>
      </c>
      <c r="E24" s="10">
        <v>2</v>
      </c>
      <c r="F24" t="s" s="11">
        <v>6</v>
      </c>
    </row>
    <row r="25" ht="21.35" customHeight="1">
      <c r="A25" s="5"/>
      <c r="B25" t="s" s="9">
        <v>65</v>
      </c>
      <c r="C25" s="10">
        <v>6</v>
      </c>
      <c r="D25" s="10">
        <v>55</v>
      </c>
      <c r="E25" s="10">
        <v>2</v>
      </c>
      <c r="F25" t="s" s="11">
        <v>6</v>
      </c>
    </row>
    <row r="26" ht="21.35" customHeight="1">
      <c r="A26" s="5"/>
      <c r="B26" t="s" s="9">
        <v>26</v>
      </c>
      <c r="C26" s="10">
        <v>16</v>
      </c>
      <c r="D26" s="10">
        <v>87</v>
      </c>
      <c r="E26" s="10">
        <v>2</v>
      </c>
      <c r="F26" t="s" s="11">
        <v>6</v>
      </c>
    </row>
    <row r="27" ht="21.35" customHeight="1">
      <c r="A27" s="5"/>
      <c r="B27" t="s" s="9">
        <v>66</v>
      </c>
      <c r="C27" s="10">
        <v>19</v>
      </c>
      <c r="D27" s="10">
        <v>52</v>
      </c>
      <c r="E27" s="10">
        <v>2</v>
      </c>
      <c r="F27" t="s" s="11">
        <v>6</v>
      </c>
    </row>
    <row r="28" ht="21.35" customHeight="1">
      <c r="A28" s="5"/>
      <c r="B28" t="s" s="6">
        <v>67</v>
      </c>
      <c r="C28" s="7">
        <v>39</v>
      </c>
      <c r="D28" s="7">
        <v>108</v>
      </c>
      <c r="E28" s="7">
        <v>3</v>
      </c>
      <c r="F28" s="8"/>
    </row>
    <row r="29" ht="21.35" customHeight="1">
      <c r="A29" s="5"/>
      <c r="B29" t="s" s="9">
        <v>68</v>
      </c>
      <c r="C29" s="10">
        <v>19</v>
      </c>
      <c r="D29" s="10">
        <v>71</v>
      </c>
      <c r="E29" s="10">
        <v>2</v>
      </c>
      <c r="F29" t="s" s="11">
        <v>6</v>
      </c>
    </row>
    <row r="30" ht="21.35" customHeight="1">
      <c r="A30" s="5"/>
      <c r="B30" t="s" s="9">
        <v>69</v>
      </c>
      <c r="C30" s="10">
        <v>3</v>
      </c>
      <c r="D30" s="10">
        <v>55</v>
      </c>
      <c r="E30" s="10">
        <v>2</v>
      </c>
      <c r="F30" t="s" s="11">
        <v>6</v>
      </c>
    </row>
    <row r="31" ht="21.35" customHeight="1">
      <c r="A31" s="5"/>
      <c r="B31" t="s" s="6">
        <v>70</v>
      </c>
      <c r="C31" s="7">
        <v>46</v>
      </c>
      <c r="D31" s="7">
        <v>127</v>
      </c>
      <c r="E31" s="7">
        <v>3</v>
      </c>
      <c r="F31" s="8"/>
    </row>
    <row r="32" ht="21.35" customHeight="1">
      <c r="A32" s="5"/>
      <c r="B32" t="s" s="6">
        <v>71</v>
      </c>
      <c r="C32" s="7">
        <v>27</v>
      </c>
      <c r="D32" s="7">
        <v>126</v>
      </c>
      <c r="E32" s="7">
        <v>3</v>
      </c>
      <c r="F32" s="8"/>
    </row>
    <row r="33" ht="21.35" customHeight="1">
      <c r="A33" s="5"/>
      <c r="B33" t="s" s="9">
        <v>72</v>
      </c>
      <c r="C33" s="10">
        <v>17</v>
      </c>
      <c r="D33" s="10">
        <v>55</v>
      </c>
      <c r="E33" s="10">
        <v>2</v>
      </c>
      <c r="F33" t="s" s="11">
        <v>6</v>
      </c>
    </row>
    <row r="34" ht="21.35" customHeight="1">
      <c r="A34" s="5"/>
      <c r="B34" t="s" s="9">
        <v>73</v>
      </c>
      <c r="C34" s="10">
        <v>21</v>
      </c>
      <c r="D34" s="10">
        <v>95</v>
      </c>
      <c r="E34" s="10">
        <v>2</v>
      </c>
      <c r="F34" t="s" s="11">
        <v>6</v>
      </c>
    </row>
    <row r="35" ht="21.35" customHeight="1">
      <c r="A35" s="5"/>
      <c r="B35" t="s" s="9">
        <v>74</v>
      </c>
      <c r="C35" s="10">
        <v>11</v>
      </c>
      <c r="D35" s="10">
        <v>35</v>
      </c>
      <c r="E35" s="10">
        <v>2</v>
      </c>
      <c r="F35" t="s" s="11">
        <v>6</v>
      </c>
    </row>
    <row r="36" ht="21.35" customHeight="1">
      <c r="A36" s="5"/>
      <c r="B36" t="s" s="6">
        <v>75</v>
      </c>
      <c r="C36" s="7">
        <v>34</v>
      </c>
      <c r="D36" s="7">
        <v>121</v>
      </c>
      <c r="E36" s="7">
        <v>3</v>
      </c>
      <c r="F36" s="8"/>
    </row>
    <row r="37" ht="21.35" customHeight="1">
      <c r="A37" s="5"/>
      <c r="B37" t="s" s="9">
        <v>76</v>
      </c>
      <c r="C37" s="10">
        <v>22</v>
      </c>
      <c r="D37" s="10">
        <v>80</v>
      </c>
      <c r="E37" s="10">
        <v>2</v>
      </c>
      <c r="F37" t="s" s="11">
        <v>6</v>
      </c>
    </row>
    <row r="38" ht="21.35" customHeight="1">
      <c r="A38" s="5"/>
      <c r="B38" t="s" s="12">
        <v>77</v>
      </c>
      <c r="C38" s="13">
        <v>77</v>
      </c>
      <c r="D38" s="13">
        <v>519</v>
      </c>
      <c r="E38" s="13">
        <v>1</v>
      </c>
      <c r="F38" t="s" s="11">
        <v>9</v>
      </c>
    </row>
    <row r="39" ht="21.35" customHeight="1">
      <c r="A39" s="5"/>
      <c r="B39" t="s" s="9">
        <v>78</v>
      </c>
      <c r="C39" s="10">
        <v>5</v>
      </c>
      <c r="D39" s="10">
        <v>13</v>
      </c>
      <c r="E39" s="10">
        <v>2</v>
      </c>
      <c r="F39" t="s" s="11">
        <v>6</v>
      </c>
    </row>
    <row r="40" ht="21.35" customHeight="1">
      <c r="A40" s="5"/>
      <c r="B40" s="15"/>
      <c r="C40" s="16"/>
      <c r="D40" s="16"/>
      <c r="E40" s="16"/>
      <c r="F40" s="16"/>
    </row>
    <row r="41" ht="21.35" customHeight="1">
      <c r="A41" s="5"/>
      <c r="B41" t="s" s="12">
        <v>39</v>
      </c>
      <c r="C41" s="7">
        <f>COUNTIF(E2:E39,"=1")</f>
        <v>1</v>
      </c>
      <c r="D41" s="16"/>
      <c r="E41" s="16"/>
      <c r="F41" s="16"/>
    </row>
    <row r="42" ht="21.35" customHeight="1">
      <c r="A42" s="5"/>
      <c r="B42" t="s" s="9">
        <v>40</v>
      </c>
      <c r="C42" s="7">
        <f>COUNTIF(E2:E39,"=2")</f>
        <v>26</v>
      </c>
      <c r="D42" s="16"/>
      <c r="E42" s="16"/>
      <c r="F42" s="16"/>
    </row>
    <row r="43" ht="21.35" customHeight="1">
      <c r="A43" s="5"/>
      <c r="B43" s="15"/>
      <c r="C43" s="16"/>
      <c r="D43" s="16"/>
      <c r="E43" s="16"/>
      <c r="F43" s="16"/>
    </row>
    <row r="44" ht="21.35" customHeight="1">
      <c r="A44" s="5"/>
      <c r="B44" t="s" s="17">
        <v>41</v>
      </c>
      <c r="C44" s="18">
        <f>COUNTIFS(E2:E39,"=1",F2:F39,"=AP")</f>
        <v>1</v>
      </c>
      <c r="D44" s="19">
        <f>C44/C41</f>
        <v>1</v>
      </c>
      <c r="E44" s="16"/>
      <c r="F44" s="16"/>
    </row>
    <row r="45" ht="21.35" customHeight="1">
      <c r="A45" s="14"/>
      <c r="B45" s="15"/>
      <c r="C45" s="16"/>
      <c r="D45" s="16"/>
      <c r="E45" s="16"/>
      <c r="F45" s="16"/>
    </row>
    <row r="46" ht="21.35" customHeight="1">
      <c r="A46" s="14"/>
      <c r="B46" t="s" s="17">
        <v>42</v>
      </c>
      <c r="C46" s="18">
        <f>COUNTIFS(E2:E39,"=2",F2:F39,"=RP")</f>
        <v>22</v>
      </c>
      <c r="D46" s="19">
        <f>C46/C42</f>
        <v>0.8461538461538461</v>
      </c>
      <c r="E46" s="16"/>
      <c r="F46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3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1" customWidth="1"/>
    <col min="2" max="2" width="40.1094" style="21" customWidth="1"/>
    <col min="3" max="3" width="9.05469" style="21" customWidth="1"/>
    <col min="4" max="4" width="9.05469" style="21" customWidth="1"/>
    <col min="5" max="5" width="9.05469" style="21" customWidth="1"/>
    <col min="6" max="6" width="9.05469" style="21" customWidth="1"/>
    <col min="7" max="256" width="9.05469" style="21" customWidth="1"/>
  </cols>
  <sheetData>
    <row r="1" ht="20.55" customHeight="1">
      <c r="A1" s="3"/>
      <c r="B1" s="3"/>
      <c r="C1" s="3"/>
      <c r="D1" s="3"/>
      <c r="E1" t="s" s="4">
        <v>0</v>
      </c>
      <c r="F1" t="s" s="4">
        <v>1</v>
      </c>
    </row>
    <row r="2" ht="21.55" customHeight="1">
      <c r="A2" s="5"/>
      <c r="B2" t="s" s="6">
        <v>79</v>
      </c>
      <c r="C2" s="7">
        <v>21</v>
      </c>
      <c r="D2" s="7">
        <v>76</v>
      </c>
      <c r="E2" s="7">
        <v>2</v>
      </c>
      <c r="F2" s="8"/>
    </row>
    <row r="3" ht="21.35" customHeight="1">
      <c r="A3" s="5"/>
      <c r="B3" t="s" s="12">
        <v>80</v>
      </c>
      <c r="C3" s="13">
        <v>40</v>
      </c>
      <c r="D3" s="13">
        <v>189</v>
      </c>
      <c r="E3" s="13">
        <v>1</v>
      </c>
      <c r="F3" t="s" s="11">
        <v>9</v>
      </c>
    </row>
    <row r="4" ht="21.35" customHeight="1">
      <c r="A4" s="5"/>
      <c r="B4" t="s" s="6">
        <v>81</v>
      </c>
      <c r="C4" s="7">
        <v>37</v>
      </c>
      <c r="D4" s="7">
        <v>132</v>
      </c>
      <c r="E4" s="7">
        <v>2</v>
      </c>
      <c r="F4" s="8"/>
    </row>
    <row r="5" ht="21.35" customHeight="1">
      <c r="A5" s="5"/>
      <c r="B5" t="s" s="6">
        <v>82</v>
      </c>
      <c r="C5" s="7">
        <v>26</v>
      </c>
      <c r="D5" s="7">
        <v>77</v>
      </c>
      <c r="E5" s="7">
        <v>2</v>
      </c>
      <c r="F5" s="8"/>
    </row>
    <row r="6" ht="21.35" customHeight="1">
      <c r="A6" s="5"/>
      <c r="B6" t="s" s="9">
        <v>83</v>
      </c>
      <c r="C6" s="10">
        <v>24</v>
      </c>
      <c r="D6" s="10">
        <v>44</v>
      </c>
      <c r="E6" s="10">
        <v>3</v>
      </c>
      <c r="F6" t="s" s="11">
        <v>6</v>
      </c>
    </row>
    <row r="7" ht="21.35" customHeight="1">
      <c r="A7" s="5"/>
      <c r="B7" t="s" s="6">
        <v>84</v>
      </c>
      <c r="C7" s="7">
        <v>19</v>
      </c>
      <c r="D7" s="7">
        <v>78</v>
      </c>
      <c r="E7" s="7">
        <v>2</v>
      </c>
      <c r="F7" s="8"/>
    </row>
    <row r="8" ht="21.35" customHeight="1">
      <c r="A8" s="5"/>
      <c r="B8" t="s" s="9">
        <v>85</v>
      </c>
      <c r="C8" s="10">
        <v>22</v>
      </c>
      <c r="D8" s="10">
        <v>36</v>
      </c>
      <c r="E8" s="10">
        <v>3</v>
      </c>
      <c r="F8" t="s" s="11">
        <v>6</v>
      </c>
    </row>
    <row r="9" ht="21.35" customHeight="1">
      <c r="A9" s="5"/>
      <c r="B9" t="s" s="6">
        <v>86</v>
      </c>
      <c r="C9" s="7">
        <v>21</v>
      </c>
      <c r="D9" s="7">
        <v>84</v>
      </c>
      <c r="E9" s="7">
        <v>2</v>
      </c>
      <c r="F9" s="8"/>
    </row>
    <row r="10" ht="21.35" customHeight="1">
      <c r="A10" s="5"/>
      <c r="B10" t="s" s="6">
        <v>87</v>
      </c>
      <c r="C10" s="7">
        <v>40</v>
      </c>
      <c r="D10" s="7">
        <v>86</v>
      </c>
      <c r="E10" s="7">
        <v>2</v>
      </c>
      <c r="F10" s="8"/>
    </row>
    <row r="11" ht="21.35" customHeight="1">
      <c r="A11" s="5"/>
      <c r="B11" t="s" s="12">
        <v>88</v>
      </c>
      <c r="C11" s="13">
        <v>77</v>
      </c>
      <c r="D11" s="13">
        <v>214</v>
      </c>
      <c r="E11" s="13">
        <v>1</v>
      </c>
      <c r="F11" t="s" s="11">
        <v>9</v>
      </c>
    </row>
    <row r="12" ht="21.35" customHeight="1">
      <c r="A12" s="5"/>
      <c r="B12" t="s" s="12">
        <v>89</v>
      </c>
      <c r="C12" s="13">
        <v>37</v>
      </c>
      <c r="D12" s="13">
        <v>233</v>
      </c>
      <c r="E12" s="13">
        <v>1</v>
      </c>
      <c r="F12" t="s" s="11">
        <v>6</v>
      </c>
    </row>
    <row r="13" ht="21.35" customHeight="1">
      <c r="A13" s="5"/>
      <c r="B13" t="s" s="6">
        <v>90</v>
      </c>
      <c r="C13" s="7">
        <v>28</v>
      </c>
      <c r="D13" s="7">
        <v>89</v>
      </c>
      <c r="E13" s="7">
        <v>2</v>
      </c>
      <c r="F13" s="8"/>
    </row>
    <row r="14" ht="21.35" customHeight="1">
      <c r="A14" s="5"/>
      <c r="B14" t="s" s="6">
        <v>91</v>
      </c>
      <c r="C14" s="7">
        <v>10</v>
      </c>
      <c r="D14" s="7">
        <v>84</v>
      </c>
      <c r="E14" s="7">
        <v>2</v>
      </c>
      <c r="F14" s="8"/>
    </row>
    <row r="15" ht="21.35" customHeight="1">
      <c r="A15" s="5"/>
      <c r="B15" t="s" s="9">
        <v>92</v>
      </c>
      <c r="C15" s="10">
        <v>9</v>
      </c>
      <c r="D15" s="10">
        <v>26</v>
      </c>
      <c r="E15" s="10">
        <v>3</v>
      </c>
      <c r="F15" t="s" s="11">
        <v>6</v>
      </c>
    </row>
    <row r="16" ht="21.35" customHeight="1">
      <c r="A16" s="5"/>
      <c r="B16" t="s" s="6">
        <v>93</v>
      </c>
      <c r="C16" s="7">
        <v>18</v>
      </c>
      <c r="D16" s="7">
        <v>79</v>
      </c>
      <c r="E16" s="7">
        <v>2</v>
      </c>
      <c r="F16" s="8"/>
    </row>
    <row r="17" ht="21.35" customHeight="1">
      <c r="A17" s="5"/>
      <c r="B17" t="s" s="6">
        <v>94</v>
      </c>
      <c r="C17" s="7">
        <v>29</v>
      </c>
      <c r="D17" s="7">
        <v>145</v>
      </c>
      <c r="E17" s="7">
        <v>2</v>
      </c>
      <c r="F17" s="8"/>
    </row>
    <row r="18" ht="21.35" customHeight="1">
      <c r="A18" s="5"/>
      <c r="B18" t="s" s="6">
        <v>95</v>
      </c>
      <c r="C18" s="7">
        <v>41</v>
      </c>
      <c r="D18" s="7">
        <v>137</v>
      </c>
      <c r="E18" s="7">
        <v>2</v>
      </c>
      <c r="F18" s="8"/>
    </row>
    <row r="19" ht="21.35" customHeight="1">
      <c r="A19" s="5"/>
      <c r="B19" t="s" s="12">
        <v>96</v>
      </c>
      <c r="C19" s="13">
        <v>39</v>
      </c>
      <c r="D19" s="13">
        <v>192</v>
      </c>
      <c r="E19" s="13">
        <v>1</v>
      </c>
      <c r="F19" t="s" s="11">
        <v>9</v>
      </c>
    </row>
    <row r="20" ht="21.35" customHeight="1">
      <c r="A20" s="5"/>
      <c r="B20" t="s" s="6">
        <v>97</v>
      </c>
      <c r="C20" s="7">
        <v>30</v>
      </c>
      <c r="D20" s="7">
        <v>115</v>
      </c>
      <c r="E20" s="7">
        <v>2</v>
      </c>
      <c r="F20" s="8"/>
    </row>
    <row r="21" ht="21.35" customHeight="1">
      <c r="A21" s="5"/>
      <c r="B21" t="s" s="12">
        <v>98</v>
      </c>
      <c r="C21" s="13">
        <v>82</v>
      </c>
      <c r="D21" s="13">
        <v>170</v>
      </c>
      <c r="E21" s="13">
        <v>1</v>
      </c>
      <c r="F21" t="s" s="11">
        <v>9</v>
      </c>
    </row>
    <row r="22" ht="21.35" customHeight="1">
      <c r="A22" s="5"/>
      <c r="B22" t="s" s="9">
        <v>99</v>
      </c>
      <c r="C22" s="10">
        <v>13</v>
      </c>
      <c r="D22" s="10">
        <v>64</v>
      </c>
      <c r="E22" s="10">
        <v>3</v>
      </c>
      <c r="F22" t="s" s="11">
        <v>9</v>
      </c>
    </row>
    <row r="23" ht="21.35" customHeight="1">
      <c r="A23" s="5"/>
      <c r="B23" t="s" s="6">
        <v>100</v>
      </c>
      <c r="C23" s="7">
        <v>40</v>
      </c>
      <c r="D23" s="7">
        <v>119</v>
      </c>
      <c r="E23" s="7">
        <v>2</v>
      </c>
      <c r="F23" s="8"/>
    </row>
    <row r="24" ht="21.35" customHeight="1">
      <c r="A24" s="5"/>
      <c r="B24" t="s" s="6">
        <v>101</v>
      </c>
      <c r="C24" s="7">
        <v>38</v>
      </c>
      <c r="D24" s="7">
        <v>105</v>
      </c>
      <c r="E24" s="7">
        <v>2</v>
      </c>
      <c r="F24" s="8"/>
    </row>
    <row r="25" ht="21.35" customHeight="1">
      <c r="A25" s="5"/>
      <c r="B25" t="s" s="9">
        <v>102</v>
      </c>
      <c r="C25" s="10">
        <v>9</v>
      </c>
      <c r="D25" s="10">
        <v>34</v>
      </c>
      <c r="E25" s="10">
        <v>3</v>
      </c>
      <c r="F25" t="s" s="11">
        <v>6</v>
      </c>
    </row>
    <row r="26" ht="21.35" customHeight="1">
      <c r="A26" s="5"/>
      <c r="B26" t="s" s="12">
        <v>103</v>
      </c>
      <c r="C26" s="13">
        <v>138</v>
      </c>
      <c r="D26" s="13">
        <v>301</v>
      </c>
      <c r="E26" s="13">
        <v>1</v>
      </c>
      <c r="F26" t="s" s="11">
        <v>9</v>
      </c>
    </row>
    <row r="27" ht="21.35" customHeight="1">
      <c r="A27" s="5"/>
      <c r="B27" t="s" s="12">
        <v>104</v>
      </c>
      <c r="C27" s="13">
        <v>75</v>
      </c>
      <c r="D27" s="13">
        <v>220</v>
      </c>
      <c r="E27" s="13">
        <v>1</v>
      </c>
      <c r="F27" t="s" s="11">
        <v>9</v>
      </c>
    </row>
    <row r="28" ht="21.35" customHeight="1">
      <c r="A28" s="5"/>
      <c r="B28" t="s" s="9">
        <v>105</v>
      </c>
      <c r="C28" s="10">
        <v>5</v>
      </c>
      <c r="D28" s="10">
        <v>21</v>
      </c>
      <c r="E28" s="10">
        <v>3</v>
      </c>
      <c r="F28" t="s" s="11">
        <v>6</v>
      </c>
    </row>
    <row r="29" ht="21.35" customHeight="1">
      <c r="A29" s="5"/>
      <c r="B29" t="s" s="6">
        <v>106</v>
      </c>
      <c r="C29" s="7">
        <v>23</v>
      </c>
      <c r="D29" s="7">
        <v>120</v>
      </c>
      <c r="E29" s="7">
        <v>2</v>
      </c>
      <c r="F29" s="8"/>
    </row>
    <row r="30" ht="21.35" customHeight="1">
      <c r="A30" s="5"/>
      <c r="B30" t="s" s="12">
        <v>107</v>
      </c>
      <c r="C30" s="13">
        <v>72</v>
      </c>
      <c r="D30" s="13">
        <v>194</v>
      </c>
      <c r="E30" s="13">
        <v>1</v>
      </c>
      <c r="F30" t="s" s="11">
        <v>9</v>
      </c>
    </row>
    <row r="31" ht="21.35" customHeight="1">
      <c r="A31" s="5"/>
      <c r="B31" t="s" s="6">
        <v>108</v>
      </c>
      <c r="C31" s="7">
        <v>28</v>
      </c>
      <c r="D31" s="7">
        <v>85</v>
      </c>
      <c r="E31" s="7">
        <v>2</v>
      </c>
      <c r="F31" s="8"/>
    </row>
    <row r="32" ht="21.35" customHeight="1">
      <c r="A32" s="5"/>
      <c r="B32" t="s" s="6">
        <v>109</v>
      </c>
      <c r="C32" s="7">
        <v>18</v>
      </c>
      <c r="D32" s="7">
        <v>89</v>
      </c>
      <c r="E32" s="7">
        <v>2</v>
      </c>
      <c r="F32" s="8"/>
    </row>
    <row r="33" ht="21.35" customHeight="1">
      <c r="A33" s="5"/>
      <c r="B33" t="s" s="6">
        <v>110</v>
      </c>
      <c r="C33" s="7">
        <v>12</v>
      </c>
      <c r="D33" s="7">
        <v>81</v>
      </c>
      <c r="E33" s="7">
        <v>2</v>
      </c>
      <c r="F33" s="8"/>
    </row>
    <row r="34" ht="21.35" customHeight="1">
      <c r="A34" s="5"/>
      <c r="B34" t="s" s="6">
        <v>111</v>
      </c>
      <c r="C34" s="7">
        <v>33</v>
      </c>
      <c r="D34" s="7">
        <v>92</v>
      </c>
      <c r="E34" s="7">
        <v>2</v>
      </c>
      <c r="F34" s="8"/>
    </row>
    <row r="35" ht="21.35" customHeight="1">
      <c r="A35" s="5"/>
      <c r="B35" t="s" s="12">
        <v>112</v>
      </c>
      <c r="C35" s="13">
        <v>65</v>
      </c>
      <c r="D35" s="13">
        <v>214</v>
      </c>
      <c r="E35" s="13">
        <v>1</v>
      </c>
      <c r="F35" t="s" s="11">
        <v>9</v>
      </c>
    </row>
    <row r="36" ht="21.35" customHeight="1">
      <c r="A36" s="5"/>
      <c r="B36" t="s" s="6">
        <v>113</v>
      </c>
      <c r="C36" s="7">
        <v>34</v>
      </c>
      <c r="D36" s="7">
        <v>79</v>
      </c>
      <c r="E36" s="7">
        <v>2</v>
      </c>
      <c r="F36" s="8"/>
    </row>
    <row r="37" ht="21.35" customHeight="1">
      <c r="A37" s="5"/>
      <c r="B37" s="15"/>
      <c r="C37" s="16"/>
      <c r="D37" s="16"/>
      <c r="E37" s="16"/>
      <c r="F37" s="8"/>
    </row>
    <row r="38" ht="21.35" customHeight="1">
      <c r="A38" s="5"/>
      <c r="B38" t="s" s="12">
        <v>39</v>
      </c>
      <c r="C38" s="18">
        <f>COUNTIF(E2:E36,"=1")</f>
        <v>9</v>
      </c>
      <c r="D38" s="22"/>
      <c r="E38" s="22"/>
      <c r="F38" s="8"/>
    </row>
    <row r="39" ht="21.35" customHeight="1">
      <c r="A39" s="5"/>
      <c r="B39" t="s" s="9">
        <v>114</v>
      </c>
      <c r="C39" s="18">
        <f>COUNTIF(E2:E36,"=3")</f>
        <v>6</v>
      </c>
      <c r="D39" s="16"/>
      <c r="E39" s="16"/>
      <c r="F39" s="8"/>
    </row>
    <row r="40" ht="21.35" customHeight="1">
      <c r="A40" s="5"/>
      <c r="B40" s="15"/>
      <c r="C40" s="16"/>
      <c r="D40" s="16"/>
      <c r="E40" s="16"/>
      <c r="F40" s="8"/>
    </row>
    <row r="41" ht="21.35" customHeight="1">
      <c r="A41" s="14"/>
      <c r="B41" t="s" s="17">
        <v>41</v>
      </c>
      <c r="C41" s="18">
        <f>COUNTIFS(E2:E36,"=1",F2:F36,"=AP")</f>
        <v>8</v>
      </c>
      <c r="D41" s="19">
        <f>C41/C38</f>
        <v>0.8888888888888888</v>
      </c>
      <c r="E41" s="16"/>
      <c r="F41" s="8"/>
    </row>
    <row r="42" ht="21.35" customHeight="1">
      <c r="A42" s="14"/>
      <c r="B42" s="15"/>
      <c r="C42" s="16"/>
      <c r="D42" s="16"/>
      <c r="E42" s="16"/>
      <c r="F42" s="8"/>
    </row>
    <row r="43" ht="21.35" customHeight="1">
      <c r="A43" s="14"/>
      <c r="B43" t="s" s="17">
        <v>115</v>
      </c>
      <c r="C43" s="18">
        <f>COUNTIFS(E2:E36,"=3",F2:F36,"=RP")</f>
        <v>5</v>
      </c>
      <c r="D43" s="19">
        <f>C43/C39</f>
        <v>0.8333333333333334</v>
      </c>
      <c r="E43" s="16"/>
      <c r="F43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2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3" customWidth="1"/>
    <col min="2" max="2" width="35.5859" style="23" customWidth="1"/>
    <col min="3" max="3" width="9.05469" style="23" customWidth="1"/>
    <col min="4" max="4" width="9.05469" style="23" customWidth="1"/>
    <col min="5" max="5" width="9.05469" style="23" customWidth="1"/>
    <col min="6" max="6" width="9.05469" style="23" customWidth="1"/>
    <col min="7" max="256" width="9.05469" style="23" customWidth="1"/>
  </cols>
  <sheetData>
    <row r="1" ht="20.55" customHeight="1">
      <c r="A1" s="3"/>
      <c r="B1" s="3"/>
      <c r="C1" s="3"/>
      <c r="D1" s="3"/>
      <c r="E1" s="4"/>
      <c r="F1" s="24"/>
    </row>
    <row r="2" ht="21.55" customHeight="1">
      <c r="A2" s="5"/>
      <c r="B2" t="s" s="9">
        <v>116</v>
      </c>
      <c r="C2" s="10">
        <v>25</v>
      </c>
      <c r="D2" s="10">
        <v>68</v>
      </c>
      <c r="E2" s="10">
        <v>3</v>
      </c>
      <c r="F2" t="s" s="11">
        <v>9</v>
      </c>
    </row>
    <row r="3" ht="21.35" customHeight="1">
      <c r="A3" s="5"/>
      <c r="B3" t="s" s="12">
        <v>117</v>
      </c>
      <c r="C3" s="13">
        <v>27</v>
      </c>
      <c r="D3" s="13">
        <v>183</v>
      </c>
      <c r="E3" s="13">
        <v>1</v>
      </c>
      <c r="F3" t="s" s="11">
        <v>9</v>
      </c>
    </row>
    <row r="4" ht="21.35" customHeight="1">
      <c r="A4" s="5"/>
      <c r="B4" t="s" s="12">
        <v>118</v>
      </c>
      <c r="C4" s="13">
        <v>37</v>
      </c>
      <c r="D4" s="13">
        <v>270</v>
      </c>
      <c r="E4" s="13">
        <v>1</v>
      </c>
      <c r="F4" t="s" s="11">
        <v>9</v>
      </c>
    </row>
    <row r="5" ht="21.35" customHeight="1">
      <c r="A5" s="5"/>
      <c r="B5" t="s" s="6">
        <v>119</v>
      </c>
      <c r="C5" s="7">
        <v>38</v>
      </c>
      <c r="D5" s="7">
        <v>196</v>
      </c>
      <c r="E5" s="7">
        <v>1</v>
      </c>
      <c r="F5" s="8"/>
    </row>
    <row r="6" ht="21.35" customHeight="1">
      <c r="A6" s="5"/>
      <c r="B6" t="s" s="6">
        <v>120</v>
      </c>
      <c r="C6" s="7">
        <v>13</v>
      </c>
      <c r="D6" s="7">
        <v>107</v>
      </c>
      <c r="E6" s="7">
        <v>2</v>
      </c>
      <c r="F6" s="8"/>
    </row>
    <row r="7" ht="21.35" customHeight="1">
      <c r="A7" s="5"/>
      <c r="B7" t="s" s="12">
        <v>121</v>
      </c>
      <c r="C7" s="13">
        <v>30</v>
      </c>
      <c r="D7" s="13">
        <v>202</v>
      </c>
      <c r="E7" s="13">
        <v>1</v>
      </c>
      <c r="F7" t="s" s="11">
        <v>6</v>
      </c>
    </row>
    <row r="8" ht="21.35" customHeight="1">
      <c r="A8" s="5"/>
      <c r="B8" t="s" s="12">
        <v>122</v>
      </c>
      <c r="C8" s="13">
        <v>42</v>
      </c>
      <c r="D8" s="13">
        <v>276</v>
      </c>
      <c r="E8" s="13">
        <v>1</v>
      </c>
      <c r="F8" t="s" s="11">
        <v>6</v>
      </c>
    </row>
    <row r="9" ht="21.35" customHeight="1">
      <c r="A9" s="5"/>
      <c r="B9" t="s" s="12">
        <v>123</v>
      </c>
      <c r="C9" s="13">
        <v>38</v>
      </c>
      <c r="D9" s="13">
        <v>201</v>
      </c>
      <c r="E9" s="13">
        <v>1</v>
      </c>
      <c r="F9" t="s" s="11">
        <v>9</v>
      </c>
    </row>
    <row r="10" ht="21.35" customHeight="1">
      <c r="A10" s="5"/>
      <c r="B10" t="s" s="6">
        <v>124</v>
      </c>
      <c r="C10" s="7">
        <v>43</v>
      </c>
      <c r="D10" s="7">
        <v>92</v>
      </c>
      <c r="E10" s="7">
        <v>2</v>
      </c>
      <c r="F10" s="8"/>
    </row>
    <row r="11" ht="21.35" customHeight="1">
      <c r="A11" s="5"/>
      <c r="B11" t="s" s="9">
        <v>125</v>
      </c>
      <c r="C11" s="10">
        <v>15</v>
      </c>
      <c r="D11" s="10">
        <v>29</v>
      </c>
      <c r="E11" s="10">
        <v>3</v>
      </c>
      <c r="F11" t="s" s="11">
        <v>6</v>
      </c>
    </row>
    <row r="12" ht="21.35" customHeight="1">
      <c r="A12" s="5"/>
      <c r="B12" t="s" s="12">
        <v>126</v>
      </c>
      <c r="C12" s="13">
        <v>36</v>
      </c>
      <c r="D12" s="13">
        <v>208</v>
      </c>
      <c r="E12" s="13">
        <v>1</v>
      </c>
      <c r="F12" t="s" s="11">
        <v>9</v>
      </c>
    </row>
    <row r="13" ht="21.35" customHeight="1">
      <c r="A13" s="5"/>
      <c r="B13" t="s" s="9">
        <v>127</v>
      </c>
      <c r="C13" s="10">
        <v>7</v>
      </c>
      <c r="D13" s="10">
        <v>18</v>
      </c>
      <c r="E13" s="10">
        <v>3</v>
      </c>
      <c r="F13" t="s" s="11">
        <v>6</v>
      </c>
    </row>
    <row r="14" ht="21.35" customHeight="1">
      <c r="A14" s="5"/>
      <c r="B14" t="s" s="12">
        <v>128</v>
      </c>
      <c r="C14" s="13">
        <v>45</v>
      </c>
      <c r="D14" s="13">
        <v>357</v>
      </c>
      <c r="E14" s="13">
        <v>1</v>
      </c>
      <c r="F14" t="s" s="11">
        <v>6</v>
      </c>
    </row>
    <row r="15" ht="21.35" customHeight="1">
      <c r="A15" s="5"/>
      <c r="B15" t="s" s="9">
        <v>129</v>
      </c>
      <c r="C15" s="10">
        <v>0</v>
      </c>
      <c r="D15" s="10">
        <v>5</v>
      </c>
      <c r="E15" s="10">
        <v>3</v>
      </c>
      <c r="F15" t="s" s="11">
        <v>6</v>
      </c>
    </row>
    <row r="16" ht="21.35" customHeight="1">
      <c r="A16" s="5"/>
      <c r="B16" t="s" s="6">
        <v>130</v>
      </c>
      <c r="C16" s="7">
        <v>26</v>
      </c>
      <c r="D16" s="7">
        <v>102</v>
      </c>
      <c r="E16" s="7">
        <v>2</v>
      </c>
      <c r="F16" s="8"/>
    </row>
    <row r="17" ht="21.35" customHeight="1">
      <c r="A17" s="5"/>
      <c r="B17" t="s" s="6">
        <v>131</v>
      </c>
      <c r="C17" s="7">
        <v>26</v>
      </c>
      <c r="D17" s="7">
        <v>88</v>
      </c>
      <c r="E17" s="7">
        <v>2</v>
      </c>
      <c r="F17" s="8"/>
    </row>
    <row r="18" ht="21.35" customHeight="1">
      <c r="A18" s="5"/>
      <c r="B18" t="s" s="6">
        <v>132</v>
      </c>
      <c r="C18" s="7">
        <v>38</v>
      </c>
      <c r="D18" s="7">
        <v>158</v>
      </c>
      <c r="E18" s="7">
        <v>2</v>
      </c>
      <c r="F18" s="8"/>
    </row>
    <row r="19" ht="21.35" customHeight="1">
      <c r="A19" s="5"/>
      <c r="B19" t="s" s="6">
        <v>133</v>
      </c>
      <c r="C19" s="7">
        <v>41</v>
      </c>
      <c r="D19" s="7">
        <v>150</v>
      </c>
      <c r="E19" s="7">
        <v>2</v>
      </c>
      <c r="F19" s="8"/>
    </row>
    <row r="20" ht="21.35" customHeight="1">
      <c r="A20" s="5"/>
      <c r="B20" t="s" s="6">
        <v>134</v>
      </c>
      <c r="C20" s="7">
        <v>34</v>
      </c>
      <c r="D20" s="7">
        <v>97</v>
      </c>
      <c r="E20" s="7">
        <v>2</v>
      </c>
      <c r="F20" s="8"/>
    </row>
    <row r="21" ht="21.35" customHeight="1">
      <c r="A21" s="5"/>
      <c r="B21" t="s" s="12">
        <v>135</v>
      </c>
      <c r="C21" s="13">
        <v>30</v>
      </c>
      <c r="D21" s="13">
        <v>177</v>
      </c>
      <c r="E21" s="13">
        <v>1</v>
      </c>
      <c r="F21" t="s" s="11">
        <v>6</v>
      </c>
    </row>
    <row r="22" ht="21.35" customHeight="1">
      <c r="A22" s="5"/>
      <c r="B22" t="s" s="6">
        <v>136</v>
      </c>
      <c r="C22" s="7">
        <v>25</v>
      </c>
      <c r="D22" s="7">
        <v>90</v>
      </c>
      <c r="E22" s="7">
        <v>2</v>
      </c>
      <c r="F22" s="8"/>
    </row>
    <row r="23" ht="21.35" customHeight="1">
      <c r="A23" s="5"/>
      <c r="B23" t="s" s="9">
        <v>137</v>
      </c>
      <c r="C23" s="10">
        <v>6</v>
      </c>
      <c r="D23" s="10">
        <v>14</v>
      </c>
      <c r="E23" s="10">
        <v>3</v>
      </c>
      <c r="F23" t="s" s="11">
        <v>6</v>
      </c>
    </row>
    <row r="24" ht="21.35" customHeight="1">
      <c r="A24" s="5"/>
      <c r="B24" t="s" s="9">
        <v>138</v>
      </c>
      <c r="C24" s="10">
        <v>15</v>
      </c>
      <c r="D24" s="10">
        <v>63</v>
      </c>
      <c r="E24" s="10">
        <v>3</v>
      </c>
      <c r="F24" t="s" s="11">
        <v>6</v>
      </c>
    </row>
    <row r="25" ht="21.35" customHeight="1">
      <c r="A25" s="5"/>
      <c r="B25" t="s" s="12">
        <v>139</v>
      </c>
      <c r="C25" s="13">
        <v>49</v>
      </c>
      <c r="D25" s="13">
        <v>212</v>
      </c>
      <c r="E25" s="13">
        <v>1</v>
      </c>
      <c r="F25" t="s" s="11">
        <v>9</v>
      </c>
    </row>
    <row r="26" ht="21.35" customHeight="1">
      <c r="A26" s="5"/>
      <c r="B26" t="s" s="6">
        <v>140</v>
      </c>
      <c r="C26" s="7">
        <v>25</v>
      </c>
      <c r="D26" s="7">
        <v>127</v>
      </c>
      <c r="E26" s="7">
        <v>2</v>
      </c>
      <c r="F26" s="8"/>
    </row>
    <row r="27" ht="21.35" customHeight="1">
      <c r="A27" s="5"/>
      <c r="B27" t="s" s="6">
        <v>141</v>
      </c>
      <c r="C27" s="7">
        <v>28</v>
      </c>
      <c r="D27" s="7">
        <v>108</v>
      </c>
      <c r="E27" s="7">
        <v>2</v>
      </c>
      <c r="F27" s="8"/>
    </row>
    <row r="28" ht="21.35" customHeight="1">
      <c r="A28" s="5"/>
      <c r="B28" t="s" s="9">
        <v>142</v>
      </c>
      <c r="C28" s="10">
        <v>8</v>
      </c>
      <c r="D28" s="10">
        <v>41</v>
      </c>
      <c r="E28" s="10">
        <v>3</v>
      </c>
      <c r="F28" t="s" s="11">
        <v>6</v>
      </c>
    </row>
    <row r="29" ht="21.35" customHeight="1">
      <c r="A29" s="5"/>
      <c r="B29" t="s" s="9">
        <v>143</v>
      </c>
      <c r="C29" s="10">
        <v>17</v>
      </c>
      <c r="D29" s="10">
        <v>53</v>
      </c>
      <c r="E29" s="10">
        <v>3</v>
      </c>
      <c r="F29" t="s" s="11">
        <v>9</v>
      </c>
    </row>
    <row r="30" ht="21.35" customHeight="1">
      <c r="A30" s="5"/>
      <c r="B30" t="s" s="6">
        <v>144</v>
      </c>
      <c r="C30" s="7">
        <v>27</v>
      </c>
      <c r="D30" s="7">
        <v>91</v>
      </c>
      <c r="E30" s="7">
        <v>2</v>
      </c>
      <c r="F30" s="8"/>
    </row>
    <row r="31" ht="21.35" customHeight="1">
      <c r="A31" s="5"/>
      <c r="B31" t="s" s="12">
        <v>145</v>
      </c>
      <c r="C31" s="13">
        <v>34</v>
      </c>
      <c r="D31" s="13">
        <v>194</v>
      </c>
      <c r="E31" s="13">
        <v>1</v>
      </c>
      <c r="F31" t="s" s="11">
        <v>6</v>
      </c>
    </row>
    <row r="32" ht="21.35" customHeight="1">
      <c r="A32" s="5"/>
      <c r="B32" t="s" s="6">
        <v>146</v>
      </c>
      <c r="C32" s="7">
        <v>45</v>
      </c>
      <c r="D32" s="7">
        <v>142</v>
      </c>
      <c r="E32" s="7">
        <v>2</v>
      </c>
      <c r="F32" s="8"/>
    </row>
    <row r="33" ht="21.35" customHeight="1">
      <c r="A33" s="5"/>
      <c r="B33" t="s" s="12">
        <v>147</v>
      </c>
      <c r="C33" s="13">
        <v>18</v>
      </c>
      <c r="D33" s="13">
        <v>196</v>
      </c>
      <c r="E33" s="13">
        <v>1</v>
      </c>
      <c r="F33" t="s" s="11">
        <v>9</v>
      </c>
    </row>
    <row r="34" ht="21.35" customHeight="1">
      <c r="A34" s="5"/>
      <c r="B34" t="s" s="6">
        <v>148</v>
      </c>
      <c r="C34" s="7">
        <v>20</v>
      </c>
      <c r="D34" s="7">
        <v>85</v>
      </c>
      <c r="E34" s="7">
        <v>2</v>
      </c>
      <c r="F34" s="8"/>
    </row>
    <row r="35" ht="21.35" customHeight="1">
      <c r="A35" s="5"/>
      <c r="B35" t="s" s="6">
        <v>149</v>
      </c>
      <c r="C35" s="7">
        <v>44</v>
      </c>
      <c r="D35" s="7">
        <v>152</v>
      </c>
      <c r="E35" s="7">
        <v>2</v>
      </c>
      <c r="F35" s="8"/>
    </row>
    <row r="36" ht="21.35" customHeight="1">
      <c r="A36" s="5"/>
      <c r="B36" s="15"/>
      <c r="C36" s="16"/>
      <c r="D36" s="16"/>
      <c r="E36" s="16"/>
      <c r="F36" s="8"/>
    </row>
    <row r="37" ht="21.35" customHeight="1">
      <c r="A37" s="14"/>
      <c r="B37" t="s" s="12">
        <v>39</v>
      </c>
      <c r="C37" s="18">
        <f>COUNTIF(E2:E35,"=1")</f>
        <v>12</v>
      </c>
      <c r="D37" s="22"/>
      <c r="E37" s="16"/>
      <c r="F37" s="8"/>
    </row>
    <row r="38" ht="21.35" customHeight="1">
      <c r="A38" s="14"/>
      <c r="B38" t="s" s="9">
        <v>114</v>
      </c>
      <c r="C38" s="18">
        <f>COUNTIF(E2:E35,"=3")</f>
        <v>8</v>
      </c>
      <c r="D38" s="16"/>
      <c r="E38" s="16"/>
      <c r="F38" s="8"/>
    </row>
    <row r="39" ht="21.35" customHeight="1">
      <c r="A39" s="5"/>
      <c r="B39" s="15"/>
      <c r="C39" s="16"/>
      <c r="D39" s="16"/>
      <c r="E39" s="16"/>
      <c r="F39" s="8"/>
    </row>
    <row r="40" ht="21.35" customHeight="1">
      <c r="A40" s="5"/>
      <c r="B40" t="s" s="17">
        <v>41</v>
      </c>
      <c r="C40" s="18">
        <f>COUNTIFS(E2:E35,"=1",F2:F35,"=AP")</f>
        <v>6</v>
      </c>
      <c r="D40" s="19">
        <f>C40/C37</f>
        <v>0.5</v>
      </c>
      <c r="E40" s="16"/>
      <c r="F40" s="8"/>
    </row>
    <row r="41" ht="21.35" customHeight="1">
      <c r="A41" s="5"/>
      <c r="B41" s="15"/>
      <c r="C41" s="16"/>
      <c r="D41" s="16"/>
      <c r="E41" s="16"/>
      <c r="F41" s="8"/>
    </row>
    <row r="42" ht="21.35" customHeight="1">
      <c r="A42" s="5"/>
      <c r="B42" t="s" s="17">
        <v>115</v>
      </c>
      <c r="C42" s="18">
        <f>COUNTIFS(E2:E35,"=3",F2:F35,"=RP")</f>
        <v>6</v>
      </c>
      <c r="D42" s="19">
        <f>C42/C38</f>
        <v>0.75</v>
      </c>
      <c r="E42" s="16"/>
      <c r="F42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7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5" customWidth="1"/>
    <col min="2" max="2" width="35.5859" style="25" customWidth="1"/>
    <col min="3" max="3" width="9.05469" style="25" customWidth="1"/>
    <col min="4" max="4" width="9.05469" style="25" customWidth="1"/>
    <col min="5" max="5" width="9.05469" style="25" customWidth="1"/>
    <col min="6" max="6" width="9.05469" style="25" customWidth="1"/>
    <col min="7" max="256" width="9.05469" style="25" customWidth="1"/>
  </cols>
  <sheetData>
    <row r="1" ht="20.55" customHeight="1">
      <c r="A1" s="3"/>
      <c r="B1" s="3"/>
      <c r="C1" s="3"/>
      <c r="D1" s="3"/>
      <c r="E1" s="4"/>
      <c r="F1" s="24"/>
    </row>
    <row r="2" ht="21.55" customHeight="1">
      <c r="A2" s="5"/>
      <c r="B2" t="s" s="9">
        <v>150</v>
      </c>
      <c r="C2" s="10">
        <v>12</v>
      </c>
      <c r="D2" s="10">
        <v>58</v>
      </c>
      <c r="E2" s="10">
        <v>3</v>
      </c>
      <c r="F2" t="s" s="11">
        <v>9</v>
      </c>
    </row>
    <row r="3" ht="21.35" customHeight="1">
      <c r="A3" s="5"/>
      <c r="B3" t="s" s="9">
        <v>151</v>
      </c>
      <c r="C3" s="10">
        <v>19</v>
      </c>
      <c r="D3" s="10">
        <v>65</v>
      </c>
      <c r="E3" s="10">
        <v>3</v>
      </c>
      <c r="F3" t="s" s="11">
        <v>6</v>
      </c>
    </row>
    <row r="4" ht="21.35" customHeight="1">
      <c r="A4" s="5"/>
      <c r="B4" t="s" s="9">
        <v>152</v>
      </c>
      <c r="C4" s="10">
        <v>27</v>
      </c>
      <c r="D4" s="10">
        <v>71</v>
      </c>
      <c r="E4" s="10">
        <v>3</v>
      </c>
      <c r="F4" t="s" s="11">
        <v>9</v>
      </c>
    </row>
    <row r="5" ht="21.35" customHeight="1">
      <c r="A5" s="5"/>
      <c r="B5" t="s" s="6">
        <v>153</v>
      </c>
      <c r="C5" s="7">
        <v>26</v>
      </c>
      <c r="D5" s="7">
        <v>117</v>
      </c>
      <c r="E5" s="7">
        <v>1</v>
      </c>
      <c r="F5" s="8"/>
    </row>
    <row r="6" ht="21.35" customHeight="1">
      <c r="A6" s="5"/>
      <c r="B6" t="s" s="9">
        <v>154</v>
      </c>
      <c r="C6" s="10">
        <v>29</v>
      </c>
      <c r="D6" s="10">
        <v>71</v>
      </c>
      <c r="E6" s="10">
        <v>3</v>
      </c>
      <c r="F6" t="s" s="11">
        <v>9</v>
      </c>
    </row>
    <row r="7" ht="21.35" customHeight="1">
      <c r="A7" s="5"/>
      <c r="B7" t="s" s="6">
        <v>155</v>
      </c>
      <c r="C7" s="7">
        <v>12</v>
      </c>
      <c r="D7" s="7">
        <v>105</v>
      </c>
      <c r="E7" s="7">
        <v>1</v>
      </c>
      <c r="F7" s="8"/>
    </row>
    <row r="8" ht="21.35" customHeight="1">
      <c r="A8" s="5"/>
      <c r="B8" t="s" s="9">
        <v>156</v>
      </c>
      <c r="C8" s="10">
        <v>5</v>
      </c>
      <c r="D8" s="10">
        <v>45</v>
      </c>
      <c r="E8" s="10">
        <v>3</v>
      </c>
      <c r="F8" t="s" s="11">
        <v>9</v>
      </c>
    </row>
    <row r="9" ht="21.35" customHeight="1">
      <c r="A9" s="5"/>
      <c r="B9" t="s" s="6">
        <v>157</v>
      </c>
      <c r="C9" s="7">
        <v>24</v>
      </c>
      <c r="D9" s="7">
        <v>80</v>
      </c>
      <c r="E9" s="7">
        <v>1</v>
      </c>
      <c r="F9" s="8"/>
    </row>
    <row r="10" ht="21.35" customHeight="1">
      <c r="A10" s="5"/>
      <c r="B10" t="s" s="9">
        <v>158</v>
      </c>
      <c r="C10" s="10">
        <v>10</v>
      </c>
      <c r="D10" s="10">
        <v>39</v>
      </c>
      <c r="E10" s="10">
        <v>3</v>
      </c>
      <c r="F10" t="s" s="11">
        <v>6</v>
      </c>
    </row>
    <row r="11" ht="21.35" customHeight="1">
      <c r="A11" s="5"/>
      <c r="B11" t="s" s="9">
        <v>159</v>
      </c>
      <c r="C11" s="10">
        <v>6</v>
      </c>
      <c r="D11" s="10">
        <v>19</v>
      </c>
      <c r="E11" s="10">
        <v>3</v>
      </c>
      <c r="F11" t="s" s="11">
        <v>6</v>
      </c>
    </row>
    <row r="12" ht="21.35" customHeight="1">
      <c r="A12" s="5"/>
      <c r="B12" t="s" s="12">
        <v>160</v>
      </c>
      <c r="C12" s="13">
        <v>49</v>
      </c>
      <c r="D12" s="13">
        <v>223</v>
      </c>
      <c r="E12" s="13">
        <v>2</v>
      </c>
      <c r="F12" t="s" s="11">
        <v>9</v>
      </c>
    </row>
    <row r="13" ht="21.35" customHeight="1">
      <c r="A13" s="5"/>
      <c r="B13" t="s" s="6">
        <v>161</v>
      </c>
      <c r="C13" s="7">
        <v>24</v>
      </c>
      <c r="D13" s="7">
        <v>108</v>
      </c>
      <c r="E13" s="7">
        <v>1</v>
      </c>
      <c r="F13" s="8"/>
    </row>
    <row r="14" ht="21.35" customHeight="1">
      <c r="A14" s="5"/>
      <c r="B14" t="s" s="9">
        <v>162</v>
      </c>
      <c r="C14" s="10">
        <v>7</v>
      </c>
      <c r="D14" s="10">
        <v>18</v>
      </c>
      <c r="E14" s="10">
        <v>3</v>
      </c>
      <c r="F14" t="s" s="11">
        <v>6</v>
      </c>
    </row>
    <row r="15" ht="21.35" customHeight="1">
      <c r="A15" s="5"/>
      <c r="B15" t="s" s="12">
        <v>163</v>
      </c>
      <c r="C15" s="13">
        <v>23</v>
      </c>
      <c r="D15" s="13">
        <v>155</v>
      </c>
      <c r="E15" s="13">
        <v>2</v>
      </c>
      <c r="F15" t="s" s="11">
        <v>6</v>
      </c>
    </row>
    <row r="16" ht="21.35" customHeight="1">
      <c r="A16" s="5"/>
      <c r="B16" t="s" s="6">
        <v>164</v>
      </c>
      <c r="C16" s="7">
        <v>23</v>
      </c>
      <c r="D16" s="7">
        <v>82</v>
      </c>
      <c r="E16" s="7">
        <v>1</v>
      </c>
      <c r="F16" s="8"/>
    </row>
    <row r="17" ht="21.35" customHeight="1">
      <c r="A17" s="5"/>
      <c r="B17" t="s" s="9">
        <v>165</v>
      </c>
      <c r="C17" s="10">
        <v>11</v>
      </c>
      <c r="D17" s="10">
        <v>69</v>
      </c>
      <c r="E17" s="10">
        <v>3</v>
      </c>
      <c r="F17" t="s" s="11">
        <v>6</v>
      </c>
    </row>
    <row r="18" ht="21.35" customHeight="1">
      <c r="A18" s="5"/>
      <c r="B18" t="s" s="6">
        <v>166</v>
      </c>
      <c r="C18" s="7">
        <v>33</v>
      </c>
      <c r="D18" s="7">
        <v>121</v>
      </c>
      <c r="E18" s="7">
        <v>1</v>
      </c>
      <c r="F18" s="8"/>
    </row>
    <row r="19" ht="21.35" customHeight="1">
      <c r="A19" s="5"/>
      <c r="B19" t="s" s="9">
        <v>167</v>
      </c>
      <c r="C19" s="10">
        <v>7</v>
      </c>
      <c r="D19" s="10">
        <v>34</v>
      </c>
      <c r="E19" s="10">
        <v>3</v>
      </c>
      <c r="F19" t="s" s="11">
        <v>6</v>
      </c>
    </row>
    <row r="20" ht="21.35" customHeight="1">
      <c r="A20" s="5"/>
      <c r="B20" t="s" s="6">
        <v>168</v>
      </c>
      <c r="C20" s="7">
        <v>35</v>
      </c>
      <c r="D20" s="7">
        <v>90</v>
      </c>
      <c r="E20" s="7">
        <v>1</v>
      </c>
      <c r="F20" s="8"/>
    </row>
    <row r="21" ht="21.35" customHeight="1">
      <c r="A21" s="5"/>
      <c r="B21" t="s" s="9">
        <v>169</v>
      </c>
      <c r="C21" s="10">
        <v>13</v>
      </c>
      <c r="D21" s="10">
        <v>47</v>
      </c>
      <c r="E21" s="10">
        <v>3</v>
      </c>
      <c r="F21" t="s" s="11">
        <v>9</v>
      </c>
    </row>
    <row r="22" ht="21.35" customHeight="1">
      <c r="A22" s="5"/>
      <c r="B22" t="s" s="6">
        <v>170</v>
      </c>
      <c r="C22" s="7">
        <v>28</v>
      </c>
      <c r="D22" s="7">
        <v>88</v>
      </c>
      <c r="E22" s="7">
        <v>1</v>
      </c>
      <c r="F22" s="8"/>
    </row>
    <row r="23" ht="21.35" customHeight="1">
      <c r="A23" s="5"/>
      <c r="B23" t="s" s="9">
        <v>135</v>
      </c>
      <c r="C23" s="10">
        <v>12</v>
      </c>
      <c r="D23" s="10">
        <v>25</v>
      </c>
      <c r="E23" s="10">
        <v>3</v>
      </c>
      <c r="F23" t="s" s="11">
        <v>6</v>
      </c>
    </row>
    <row r="24" ht="21.35" customHeight="1">
      <c r="A24" s="5"/>
      <c r="B24" t="s" s="6">
        <v>171</v>
      </c>
      <c r="C24" s="7">
        <v>37</v>
      </c>
      <c r="D24" s="7">
        <v>138</v>
      </c>
      <c r="E24" s="7">
        <v>1</v>
      </c>
      <c r="F24" s="8"/>
    </row>
    <row r="25" ht="21.35" customHeight="1">
      <c r="A25" s="5"/>
      <c r="B25" t="s" s="6">
        <v>172</v>
      </c>
      <c r="C25" s="7">
        <v>39</v>
      </c>
      <c r="D25" s="7">
        <v>105</v>
      </c>
      <c r="E25" s="7">
        <v>1</v>
      </c>
      <c r="F25" s="8"/>
    </row>
    <row r="26" ht="21.35" customHeight="1">
      <c r="A26" s="5"/>
      <c r="B26" t="s" s="6">
        <v>173</v>
      </c>
      <c r="C26" s="7">
        <v>49</v>
      </c>
      <c r="D26" s="7">
        <v>109</v>
      </c>
      <c r="E26" s="7">
        <v>1</v>
      </c>
      <c r="F26" s="8"/>
    </row>
    <row r="27" ht="21.35" customHeight="1">
      <c r="A27" s="5"/>
      <c r="B27" t="s" s="12">
        <v>174</v>
      </c>
      <c r="C27" s="13">
        <v>40</v>
      </c>
      <c r="D27" s="13">
        <v>197</v>
      </c>
      <c r="E27" s="13">
        <v>2</v>
      </c>
      <c r="F27" t="s" s="11">
        <v>9</v>
      </c>
    </row>
    <row r="28" ht="21.35" customHeight="1">
      <c r="A28" s="5"/>
      <c r="B28" t="s" s="9">
        <v>175</v>
      </c>
      <c r="C28" s="10">
        <v>16</v>
      </c>
      <c r="D28" s="10">
        <v>31</v>
      </c>
      <c r="E28" s="10">
        <v>3</v>
      </c>
      <c r="F28" t="s" s="11">
        <v>6</v>
      </c>
    </row>
    <row r="29" ht="21.35" customHeight="1">
      <c r="A29" s="5"/>
      <c r="B29" t="s" s="9">
        <v>176</v>
      </c>
      <c r="C29" s="10">
        <v>11</v>
      </c>
      <c r="D29" s="10">
        <v>75</v>
      </c>
      <c r="E29" s="10">
        <v>3</v>
      </c>
      <c r="F29" t="s" s="11">
        <v>6</v>
      </c>
    </row>
    <row r="30" ht="21.35" customHeight="1">
      <c r="A30" s="5"/>
      <c r="B30" t="s" s="9">
        <v>177</v>
      </c>
      <c r="C30" s="10">
        <v>8</v>
      </c>
      <c r="D30" s="10">
        <v>63</v>
      </c>
      <c r="E30" s="10">
        <v>3</v>
      </c>
      <c r="F30" t="s" s="11">
        <v>6</v>
      </c>
    </row>
    <row r="31" ht="21.35" customHeight="1">
      <c r="A31" s="5"/>
      <c r="B31" s="15"/>
      <c r="C31" s="16"/>
      <c r="D31" s="16"/>
      <c r="E31" s="16"/>
      <c r="F31" s="8"/>
    </row>
    <row r="32" ht="21.35" customHeight="1">
      <c r="A32" s="5"/>
      <c r="B32" t="s" s="12">
        <v>178</v>
      </c>
      <c r="C32" s="18">
        <f>COUNTIF(E2:E30,"=2")</f>
        <v>3</v>
      </c>
      <c r="D32" s="22"/>
      <c r="E32" s="16"/>
      <c r="F32" s="8"/>
    </row>
    <row r="33" ht="21.35" customHeight="1">
      <c r="A33" s="14"/>
      <c r="B33" t="s" s="9">
        <v>114</v>
      </c>
      <c r="C33" s="18">
        <f>COUNTIF(E2:E30,"=3")</f>
        <v>15</v>
      </c>
      <c r="D33" s="16"/>
      <c r="E33" s="16"/>
      <c r="F33" s="8"/>
    </row>
    <row r="34" ht="21.35" customHeight="1">
      <c r="A34" s="5"/>
      <c r="B34" s="15"/>
      <c r="C34" s="16"/>
      <c r="D34" s="16"/>
      <c r="E34" s="16"/>
      <c r="F34" s="8"/>
    </row>
    <row r="35" ht="21.35" customHeight="1">
      <c r="A35" s="5"/>
      <c r="B35" t="s" s="17">
        <v>179</v>
      </c>
      <c r="C35" s="18">
        <f>COUNTIFS(E2:E30,"=2",F2:F30,"=AP")</f>
        <v>2</v>
      </c>
      <c r="D35" s="19">
        <f>C35/C32</f>
        <v>0.6666666666666666</v>
      </c>
      <c r="E35" s="16"/>
      <c r="F35" s="8"/>
    </row>
    <row r="36" ht="21.35" customHeight="1">
      <c r="A36" s="5"/>
      <c r="B36" s="15"/>
      <c r="C36" s="16"/>
      <c r="D36" s="16"/>
      <c r="E36" s="16"/>
      <c r="F36" s="8"/>
    </row>
    <row r="37" ht="21.35" customHeight="1">
      <c r="A37" s="5"/>
      <c r="B37" t="s" s="17">
        <v>115</v>
      </c>
      <c r="C37" s="18">
        <f>COUNTIFS(E2:E30,"=3",F2:F30,"=RP")</f>
        <v>10</v>
      </c>
      <c r="D37" s="19">
        <f>C37/C33</f>
        <v>0.6666666666666666</v>
      </c>
      <c r="E37" s="16"/>
      <c r="F37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6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6" customWidth="1"/>
    <col min="2" max="2" width="35.5859" style="26" customWidth="1"/>
    <col min="3" max="3" width="9.05469" style="26" customWidth="1"/>
    <col min="4" max="4" width="9.05469" style="26" customWidth="1"/>
    <col min="5" max="5" width="9.05469" style="26" customWidth="1"/>
    <col min="6" max="6" width="9.05469" style="26" customWidth="1"/>
    <col min="7" max="256" width="9.05469" style="26" customWidth="1"/>
  </cols>
  <sheetData>
    <row r="1" ht="20.55" customHeight="1">
      <c r="A1" s="3"/>
      <c r="B1" s="3"/>
      <c r="C1" s="3"/>
      <c r="D1" s="3"/>
      <c r="E1" s="4"/>
      <c r="F1" s="24"/>
    </row>
    <row r="2" ht="21.55" customHeight="1">
      <c r="A2" s="5"/>
      <c r="B2" t="s" s="9">
        <v>180</v>
      </c>
      <c r="C2" s="10">
        <v>43</v>
      </c>
      <c r="D2" s="10">
        <v>97</v>
      </c>
      <c r="E2" s="10">
        <v>2</v>
      </c>
      <c r="F2" t="s" s="11">
        <v>9</v>
      </c>
    </row>
    <row r="3" ht="21.35" customHeight="1">
      <c r="A3" s="5"/>
      <c r="B3" t="s" s="12">
        <v>181</v>
      </c>
      <c r="C3" s="13">
        <v>85</v>
      </c>
      <c r="D3" s="13">
        <v>352</v>
      </c>
      <c r="E3" s="13">
        <v>1</v>
      </c>
      <c r="F3" t="s" s="11">
        <v>9</v>
      </c>
    </row>
    <row r="4" ht="21.35" customHeight="1">
      <c r="A4" s="5"/>
      <c r="B4" t="s" s="9">
        <v>182</v>
      </c>
      <c r="C4" s="10">
        <v>2</v>
      </c>
      <c r="D4" s="10">
        <v>6</v>
      </c>
      <c r="E4" s="10">
        <v>2</v>
      </c>
      <c r="F4" t="s" s="11">
        <v>6</v>
      </c>
    </row>
    <row r="5" ht="21.35" customHeight="1">
      <c r="A5" s="5"/>
      <c r="B5" t="s" s="6">
        <v>183</v>
      </c>
      <c r="C5" s="7">
        <v>41</v>
      </c>
      <c r="D5" s="7">
        <v>137</v>
      </c>
      <c r="E5" s="7">
        <v>3</v>
      </c>
      <c r="F5" s="8"/>
    </row>
    <row r="6" ht="21.35" customHeight="1">
      <c r="A6" s="5"/>
      <c r="B6" t="s" s="9">
        <v>184</v>
      </c>
      <c r="C6" s="10">
        <v>39</v>
      </c>
      <c r="D6" s="10">
        <v>93</v>
      </c>
      <c r="E6" s="10">
        <v>2</v>
      </c>
      <c r="F6" t="s" s="11">
        <v>6</v>
      </c>
    </row>
    <row r="7" ht="21.35" customHeight="1">
      <c r="A7" s="5"/>
      <c r="B7" t="s" s="9">
        <v>185</v>
      </c>
      <c r="C7" s="10">
        <v>26</v>
      </c>
      <c r="D7" s="10">
        <v>100</v>
      </c>
      <c r="E7" s="10">
        <v>2</v>
      </c>
      <c r="F7" t="s" s="11">
        <v>6</v>
      </c>
    </row>
    <row r="8" ht="21.35" customHeight="1">
      <c r="A8" s="5"/>
      <c r="B8" t="s" s="6">
        <v>186</v>
      </c>
      <c r="C8" s="7">
        <v>40</v>
      </c>
      <c r="D8" s="7">
        <v>157</v>
      </c>
      <c r="E8" s="7">
        <v>3</v>
      </c>
      <c r="F8" s="8"/>
    </row>
    <row r="9" ht="21.35" customHeight="1">
      <c r="A9" s="5"/>
      <c r="B9" t="s" s="6">
        <v>187</v>
      </c>
      <c r="C9" s="7">
        <v>38</v>
      </c>
      <c r="D9" s="7">
        <v>159</v>
      </c>
      <c r="E9" s="7">
        <v>3</v>
      </c>
      <c r="F9" s="8"/>
    </row>
    <row r="10" ht="21.35" customHeight="1">
      <c r="A10" s="5"/>
      <c r="B10" t="s" s="6">
        <v>188</v>
      </c>
      <c r="C10" s="7">
        <v>63</v>
      </c>
      <c r="D10" s="7">
        <v>208</v>
      </c>
      <c r="E10" s="7">
        <v>3</v>
      </c>
      <c r="F10" s="8"/>
    </row>
    <row r="11" ht="21.35" customHeight="1">
      <c r="A11" s="5"/>
      <c r="B11" t="s" s="9">
        <v>189</v>
      </c>
      <c r="C11" s="10">
        <v>24</v>
      </c>
      <c r="D11" s="10">
        <v>88</v>
      </c>
      <c r="E11" s="10">
        <v>2</v>
      </c>
      <c r="F11" t="s" s="11">
        <v>6</v>
      </c>
    </row>
    <row r="12" ht="21.35" customHeight="1">
      <c r="A12" s="5"/>
      <c r="B12" t="s" s="9">
        <v>190</v>
      </c>
      <c r="C12" s="10">
        <v>14</v>
      </c>
      <c r="D12" s="10">
        <v>34</v>
      </c>
      <c r="E12" s="10">
        <v>2</v>
      </c>
      <c r="F12" t="s" s="11">
        <v>6</v>
      </c>
    </row>
    <row r="13" ht="21.35" customHeight="1">
      <c r="A13" s="5"/>
      <c r="B13" t="s" s="6">
        <v>191</v>
      </c>
      <c r="C13" s="7">
        <v>57</v>
      </c>
      <c r="D13" s="7">
        <v>143</v>
      </c>
      <c r="E13" s="7">
        <v>3</v>
      </c>
      <c r="F13" s="8"/>
    </row>
    <row r="14" ht="21.35" customHeight="1">
      <c r="A14" s="5"/>
      <c r="B14" t="s" s="6">
        <v>192</v>
      </c>
      <c r="C14" s="7">
        <v>68</v>
      </c>
      <c r="D14" s="7">
        <v>190</v>
      </c>
      <c r="E14" s="7">
        <v>3</v>
      </c>
      <c r="F14" s="8"/>
    </row>
    <row r="15" ht="21.35" customHeight="1">
      <c r="A15" s="5"/>
      <c r="B15" t="s" s="6">
        <v>193</v>
      </c>
      <c r="C15" s="7">
        <v>65</v>
      </c>
      <c r="D15" s="7">
        <v>170</v>
      </c>
      <c r="E15" s="7">
        <v>3</v>
      </c>
      <c r="F15" s="8"/>
    </row>
    <row r="16" ht="21.35" customHeight="1">
      <c r="A16" s="5"/>
      <c r="B16" t="s" s="9">
        <v>194</v>
      </c>
      <c r="C16" s="10">
        <v>37</v>
      </c>
      <c r="D16" s="10">
        <v>67</v>
      </c>
      <c r="E16" s="10">
        <v>2</v>
      </c>
      <c r="F16" t="s" s="11">
        <v>9</v>
      </c>
    </row>
    <row r="17" ht="21.35" customHeight="1">
      <c r="A17" s="5"/>
      <c r="B17" t="s" s="6">
        <v>195</v>
      </c>
      <c r="C17" s="7">
        <v>52</v>
      </c>
      <c r="D17" s="7">
        <v>199</v>
      </c>
      <c r="E17" s="7">
        <v>3</v>
      </c>
      <c r="F17" s="8"/>
    </row>
    <row r="18" ht="21.35" customHeight="1">
      <c r="A18" s="5"/>
      <c r="B18" t="s" s="6">
        <v>196</v>
      </c>
      <c r="C18" s="7">
        <v>42</v>
      </c>
      <c r="D18" s="7">
        <v>177</v>
      </c>
      <c r="E18" s="7">
        <v>3</v>
      </c>
      <c r="F18" s="8"/>
    </row>
    <row r="19" ht="21.35" customHeight="1">
      <c r="A19" s="5"/>
      <c r="B19" t="s" s="6">
        <v>197</v>
      </c>
      <c r="C19" s="7">
        <v>61</v>
      </c>
      <c r="D19" s="7">
        <v>130</v>
      </c>
      <c r="E19" s="7">
        <v>3</v>
      </c>
      <c r="F19" s="8"/>
    </row>
    <row r="20" ht="21.35" customHeight="1">
      <c r="A20" s="5"/>
      <c r="B20" t="s" s="6">
        <v>198</v>
      </c>
      <c r="C20" s="7">
        <v>34</v>
      </c>
      <c r="D20" s="7">
        <v>171</v>
      </c>
      <c r="E20" s="7">
        <v>3</v>
      </c>
      <c r="F20" s="8"/>
    </row>
    <row r="21" ht="21.35" customHeight="1">
      <c r="A21" s="5"/>
      <c r="B21" t="s" s="9">
        <v>199</v>
      </c>
      <c r="C21" s="10">
        <v>24</v>
      </c>
      <c r="D21" s="10">
        <v>72</v>
      </c>
      <c r="E21" s="10">
        <v>2</v>
      </c>
      <c r="F21" t="s" s="11">
        <v>6</v>
      </c>
    </row>
    <row r="22" ht="21.35" customHeight="1">
      <c r="A22" s="5"/>
      <c r="B22" t="s" s="6">
        <v>200</v>
      </c>
      <c r="C22" s="7">
        <v>36</v>
      </c>
      <c r="D22" s="7">
        <v>177</v>
      </c>
      <c r="E22" s="7">
        <v>3</v>
      </c>
      <c r="F22" s="8"/>
    </row>
    <row r="23" ht="21.35" customHeight="1">
      <c r="A23" s="5"/>
      <c r="B23" t="s" s="12">
        <v>201</v>
      </c>
      <c r="C23" s="13">
        <v>98</v>
      </c>
      <c r="D23" s="13">
        <v>258</v>
      </c>
      <c r="E23" s="13">
        <v>1</v>
      </c>
      <c r="F23" t="s" s="11">
        <v>9</v>
      </c>
    </row>
    <row r="24" ht="21.35" customHeight="1">
      <c r="A24" s="5"/>
      <c r="B24" t="s" s="9">
        <v>202</v>
      </c>
      <c r="C24" s="10">
        <v>24</v>
      </c>
      <c r="D24" s="10">
        <v>57</v>
      </c>
      <c r="E24" s="10">
        <v>2</v>
      </c>
      <c r="F24" t="s" s="11">
        <v>9</v>
      </c>
    </row>
    <row r="25" ht="21.35" customHeight="1">
      <c r="A25" s="5"/>
      <c r="B25" t="s" s="9">
        <v>203</v>
      </c>
      <c r="C25" s="10">
        <v>34</v>
      </c>
      <c r="D25" s="10">
        <v>96</v>
      </c>
      <c r="E25" s="10">
        <v>2</v>
      </c>
      <c r="F25" t="s" s="11">
        <v>9</v>
      </c>
    </row>
    <row r="26" ht="21.35" customHeight="1">
      <c r="A26" s="5"/>
      <c r="B26" t="s" s="6">
        <v>204</v>
      </c>
      <c r="C26" s="7">
        <v>24</v>
      </c>
      <c r="D26" s="7">
        <v>210</v>
      </c>
      <c r="E26" s="7">
        <v>3</v>
      </c>
      <c r="F26" s="8"/>
    </row>
    <row r="27" ht="21.35" customHeight="1">
      <c r="A27" s="5"/>
      <c r="B27" t="s" s="6">
        <v>205</v>
      </c>
      <c r="C27" s="7">
        <v>43</v>
      </c>
      <c r="D27" s="7">
        <v>142</v>
      </c>
      <c r="E27" s="7">
        <v>3</v>
      </c>
      <c r="F27" s="8"/>
    </row>
    <row r="28" ht="21.35" customHeight="1">
      <c r="A28" s="5"/>
      <c r="B28" t="s" s="9">
        <v>206</v>
      </c>
      <c r="C28" s="10">
        <v>31</v>
      </c>
      <c r="D28" s="10">
        <v>87</v>
      </c>
      <c r="E28" s="10">
        <v>2</v>
      </c>
      <c r="F28" t="s" s="11">
        <v>9</v>
      </c>
    </row>
    <row r="29" ht="21.35" customHeight="1">
      <c r="A29" s="5"/>
      <c r="B29" t="s" s="9">
        <v>207</v>
      </c>
      <c r="C29" s="10">
        <v>24</v>
      </c>
      <c r="D29" s="10">
        <v>78</v>
      </c>
      <c r="E29" s="10">
        <v>2</v>
      </c>
      <c r="F29" t="s" s="11">
        <v>6</v>
      </c>
    </row>
    <row r="30" ht="21.35" customHeight="1">
      <c r="A30" s="5"/>
      <c r="B30" s="15"/>
      <c r="C30" s="16"/>
      <c r="D30" s="16"/>
      <c r="E30" s="16"/>
      <c r="F30" s="8"/>
    </row>
    <row r="31" ht="21.35" customHeight="1">
      <c r="A31" s="5"/>
      <c r="B31" t="s" s="12">
        <v>39</v>
      </c>
      <c r="C31" s="18">
        <f>COUNTIF(E2:E29,"=1")</f>
        <v>2</v>
      </c>
      <c r="D31" s="22"/>
      <c r="E31" s="16"/>
      <c r="F31" s="8"/>
    </row>
    <row r="32" ht="21.35" customHeight="1">
      <c r="A32" s="5"/>
      <c r="B32" t="s" s="9">
        <v>40</v>
      </c>
      <c r="C32" s="18">
        <f>COUNTIF(E2:E29,"=2")</f>
        <v>12</v>
      </c>
      <c r="D32" s="16"/>
      <c r="E32" s="16"/>
      <c r="F32" s="8"/>
    </row>
    <row r="33" ht="21.35" customHeight="1">
      <c r="A33" s="5"/>
      <c r="B33" s="15"/>
      <c r="C33" s="16"/>
      <c r="D33" s="16"/>
      <c r="E33" s="16"/>
      <c r="F33" s="8"/>
    </row>
    <row r="34" ht="21.35" customHeight="1">
      <c r="A34" s="5"/>
      <c r="B34" t="s" s="17">
        <v>41</v>
      </c>
      <c r="C34" s="18">
        <f>COUNTIFS(E2:E29,"=1",F2:F29,"=AP")</f>
        <v>2</v>
      </c>
      <c r="D34" s="19">
        <f>C34/C31</f>
        <v>1</v>
      </c>
      <c r="E34" s="16"/>
      <c r="F34" s="8"/>
    </row>
    <row r="35" ht="21.35" customHeight="1">
      <c r="A35" s="5"/>
      <c r="B35" s="15"/>
      <c r="C35" s="16"/>
      <c r="D35" s="16"/>
      <c r="E35" s="16"/>
      <c r="F35" s="8"/>
    </row>
    <row r="36" ht="21.35" customHeight="1">
      <c r="A36" s="5"/>
      <c r="B36" t="s" s="17">
        <v>42</v>
      </c>
      <c r="C36" s="18">
        <f>COUNTIFS(E2:E29,"=2",F2:F29,"=RP")</f>
        <v>7</v>
      </c>
      <c r="D36" s="19">
        <f>C36/C32</f>
        <v>0.5833333333333334</v>
      </c>
      <c r="E36" s="16"/>
      <c r="F36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9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27" customWidth="1"/>
    <col min="2" max="2" width="35.5859" style="27" customWidth="1"/>
    <col min="3" max="3" width="9.05469" style="27" customWidth="1"/>
    <col min="4" max="4" width="9.05469" style="27" customWidth="1"/>
    <col min="5" max="5" width="9.05469" style="27" customWidth="1"/>
    <col min="6" max="6" width="9.05469" style="27" customWidth="1"/>
    <col min="7" max="256" width="9.05469" style="27" customWidth="1"/>
  </cols>
  <sheetData>
    <row r="1" ht="20.55" customHeight="1">
      <c r="A1" s="3"/>
      <c r="B1" s="3"/>
      <c r="C1" s="3"/>
      <c r="D1" s="3"/>
      <c r="E1" s="4"/>
      <c r="F1" s="24"/>
    </row>
    <row r="2" ht="21.55" customHeight="1">
      <c r="A2" s="5"/>
      <c r="B2" t="s" s="6">
        <v>208</v>
      </c>
      <c r="C2" s="7">
        <v>62</v>
      </c>
      <c r="D2" s="7">
        <v>198</v>
      </c>
      <c r="E2" s="7">
        <v>1</v>
      </c>
      <c r="F2" s="8"/>
    </row>
    <row r="3" ht="21.35" customHeight="1">
      <c r="A3" s="5"/>
      <c r="B3" t="s" s="9">
        <v>209</v>
      </c>
      <c r="C3" s="10">
        <v>13</v>
      </c>
      <c r="D3" s="10">
        <v>46</v>
      </c>
      <c r="E3" s="10">
        <v>2</v>
      </c>
      <c r="F3" t="s" s="11">
        <v>6</v>
      </c>
    </row>
    <row r="4" ht="21.35" customHeight="1">
      <c r="A4" s="5"/>
      <c r="B4" t="s" s="6">
        <v>210</v>
      </c>
      <c r="C4" s="7">
        <v>40</v>
      </c>
      <c r="D4" s="7">
        <v>199</v>
      </c>
      <c r="E4" s="7">
        <v>1</v>
      </c>
      <c r="F4" s="8"/>
    </row>
    <row r="5" ht="21.35" customHeight="1">
      <c r="A5" s="5"/>
      <c r="B5" t="s" s="9">
        <v>211</v>
      </c>
      <c r="C5" s="10">
        <v>4</v>
      </c>
      <c r="D5" s="10">
        <v>18</v>
      </c>
      <c r="E5" s="10">
        <v>2</v>
      </c>
      <c r="F5" t="s" s="11">
        <v>6</v>
      </c>
    </row>
    <row r="6" ht="21.35" customHeight="1">
      <c r="A6" s="5"/>
      <c r="B6" t="s" s="6">
        <v>212</v>
      </c>
      <c r="C6" s="7">
        <v>59</v>
      </c>
      <c r="D6" s="7">
        <v>187</v>
      </c>
      <c r="E6" s="7">
        <v>1</v>
      </c>
      <c r="F6" s="8"/>
    </row>
    <row r="7" ht="21.35" customHeight="1">
      <c r="A7" s="5"/>
      <c r="B7" t="s" s="6">
        <v>213</v>
      </c>
      <c r="C7" s="7">
        <v>58</v>
      </c>
      <c r="D7" s="7">
        <v>155</v>
      </c>
      <c r="E7" s="7">
        <v>1</v>
      </c>
      <c r="F7" s="8"/>
    </row>
    <row r="8" ht="21.35" customHeight="1">
      <c r="A8" s="5"/>
      <c r="B8" t="s" s="28">
        <v>214</v>
      </c>
      <c r="C8" s="29">
        <v>109</v>
      </c>
      <c r="D8" s="29">
        <v>345</v>
      </c>
      <c r="E8" s="29">
        <v>3</v>
      </c>
      <c r="F8" t="s" s="11">
        <v>9</v>
      </c>
    </row>
    <row r="9" ht="21.35" customHeight="1">
      <c r="A9" s="5"/>
      <c r="B9" t="s" s="28">
        <v>215</v>
      </c>
      <c r="C9" s="29">
        <v>69</v>
      </c>
      <c r="D9" s="29">
        <v>276</v>
      </c>
      <c r="E9" s="29">
        <v>3</v>
      </c>
      <c r="F9" t="s" s="11">
        <v>9</v>
      </c>
    </row>
    <row r="10" ht="21.35" customHeight="1">
      <c r="A10" s="5"/>
      <c r="B10" t="s" s="9">
        <v>216</v>
      </c>
      <c r="C10" s="10">
        <v>16</v>
      </c>
      <c r="D10" s="10">
        <v>80</v>
      </c>
      <c r="E10" s="10">
        <v>2</v>
      </c>
      <c r="F10" t="s" s="11">
        <v>9</v>
      </c>
    </row>
    <row r="11" ht="21.35" customHeight="1">
      <c r="A11" s="5"/>
      <c r="B11" t="s" s="6">
        <v>217</v>
      </c>
      <c r="C11" s="7">
        <v>22</v>
      </c>
      <c r="D11" s="7">
        <v>119</v>
      </c>
      <c r="E11" s="7">
        <v>1</v>
      </c>
      <c r="F11" s="8"/>
    </row>
    <row r="12" ht="21.35" customHeight="1">
      <c r="A12" s="5"/>
      <c r="B12" t="s" s="28">
        <v>218</v>
      </c>
      <c r="C12" s="29">
        <v>41</v>
      </c>
      <c r="D12" s="29">
        <v>294</v>
      </c>
      <c r="E12" s="29">
        <v>3</v>
      </c>
      <c r="F12" t="s" s="11">
        <v>9</v>
      </c>
    </row>
    <row r="13" ht="21.35" customHeight="1">
      <c r="A13" s="5"/>
      <c r="B13" t="s" s="6">
        <v>219</v>
      </c>
      <c r="C13" s="7">
        <v>37</v>
      </c>
      <c r="D13" s="7">
        <v>116</v>
      </c>
      <c r="E13" s="7">
        <v>1</v>
      </c>
      <c r="F13" s="8"/>
    </row>
    <row r="14" ht="21.35" customHeight="1">
      <c r="A14" s="5"/>
      <c r="B14" t="s" s="28">
        <v>220</v>
      </c>
      <c r="C14" s="29">
        <v>80</v>
      </c>
      <c r="D14" s="29">
        <v>278</v>
      </c>
      <c r="E14" s="29">
        <v>3</v>
      </c>
      <c r="F14" t="s" s="11">
        <v>9</v>
      </c>
    </row>
    <row r="15" ht="21.35" customHeight="1">
      <c r="A15" s="5"/>
      <c r="B15" t="s" s="28">
        <v>221</v>
      </c>
      <c r="C15" s="29">
        <v>90</v>
      </c>
      <c r="D15" s="29">
        <v>518</v>
      </c>
      <c r="E15" s="29">
        <v>3</v>
      </c>
      <c r="F15" t="s" s="11">
        <v>9</v>
      </c>
    </row>
    <row r="16" ht="21.35" customHeight="1">
      <c r="A16" s="5"/>
      <c r="B16" t="s" s="9">
        <v>222</v>
      </c>
      <c r="C16" s="10">
        <v>21</v>
      </c>
      <c r="D16" s="10">
        <v>105</v>
      </c>
      <c r="E16" s="10">
        <v>2</v>
      </c>
      <c r="F16" t="s" s="11">
        <v>6</v>
      </c>
    </row>
    <row r="17" ht="21.35" customHeight="1">
      <c r="A17" s="5"/>
      <c r="B17" t="s" s="6">
        <v>223</v>
      </c>
      <c r="C17" s="7">
        <v>46</v>
      </c>
      <c r="D17" s="7">
        <v>149</v>
      </c>
      <c r="E17" s="7">
        <v>1</v>
      </c>
      <c r="F17" s="8"/>
    </row>
    <row r="18" ht="21.35" customHeight="1">
      <c r="A18" s="5"/>
      <c r="B18" t="s" s="6">
        <v>224</v>
      </c>
      <c r="C18" s="7">
        <v>15</v>
      </c>
      <c r="D18" s="7">
        <v>134</v>
      </c>
      <c r="E18" s="7">
        <v>1</v>
      </c>
      <c r="F18" s="8"/>
    </row>
    <row r="19" ht="21.35" customHeight="1">
      <c r="A19" s="5"/>
      <c r="B19" t="s" s="6">
        <v>225</v>
      </c>
      <c r="C19" s="7">
        <v>44</v>
      </c>
      <c r="D19" s="7">
        <v>107</v>
      </c>
      <c r="E19" s="7">
        <v>1</v>
      </c>
      <c r="F19" s="8"/>
    </row>
    <row r="20" ht="21.35" customHeight="1">
      <c r="A20" s="5"/>
      <c r="B20" t="s" s="28">
        <v>226</v>
      </c>
      <c r="C20" s="29">
        <v>51</v>
      </c>
      <c r="D20" s="29">
        <v>257</v>
      </c>
      <c r="E20" s="29">
        <v>3</v>
      </c>
      <c r="F20" t="s" s="11">
        <v>9</v>
      </c>
    </row>
    <row r="21" ht="21.35" customHeight="1">
      <c r="A21" s="5"/>
      <c r="B21" t="s" s="9">
        <v>227</v>
      </c>
      <c r="C21" s="10">
        <v>12</v>
      </c>
      <c r="D21" s="10">
        <v>38</v>
      </c>
      <c r="E21" s="10">
        <v>2</v>
      </c>
      <c r="F21" t="s" s="11">
        <v>6</v>
      </c>
    </row>
    <row r="22" ht="21.35" customHeight="1">
      <c r="A22" s="5"/>
      <c r="B22" t="s" s="6">
        <v>228</v>
      </c>
      <c r="C22" s="7">
        <v>43</v>
      </c>
      <c r="D22" s="7">
        <v>165</v>
      </c>
      <c r="E22" s="7">
        <v>1</v>
      </c>
      <c r="F22" s="8"/>
    </row>
    <row r="23" ht="21.35" customHeight="1">
      <c r="A23" s="5"/>
      <c r="B23" t="s" s="6">
        <v>229</v>
      </c>
      <c r="C23" s="7">
        <v>57</v>
      </c>
      <c r="D23" s="7">
        <v>157</v>
      </c>
      <c r="E23" s="7">
        <v>1</v>
      </c>
      <c r="F23" s="8"/>
    </row>
    <row r="24" ht="21.35" customHeight="1">
      <c r="A24" s="5"/>
      <c r="B24" t="s" s="9">
        <v>230</v>
      </c>
      <c r="C24" s="10">
        <v>18</v>
      </c>
      <c r="D24" s="10">
        <v>60</v>
      </c>
      <c r="E24" s="10">
        <v>2</v>
      </c>
      <c r="F24" t="s" s="11">
        <v>9</v>
      </c>
    </row>
    <row r="25" ht="21.35" customHeight="1">
      <c r="A25" s="5"/>
      <c r="B25" t="s" s="6">
        <v>231</v>
      </c>
      <c r="C25" s="7">
        <v>39</v>
      </c>
      <c r="D25" s="7">
        <v>127</v>
      </c>
      <c r="E25" s="7">
        <v>1</v>
      </c>
      <c r="F25" s="8"/>
    </row>
    <row r="26" ht="21.35" customHeight="1">
      <c r="A26" s="5"/>
      <c r="B26" t="s" s="6">
        <v>232</v>
      </c>
      <c r="C26" s="7">
        <v>56</v>
      </c>
      <c r="D26" s="7">
        <v>228</v>
      </c>
      <c r="E26" s="7">
        <v>1</v>
      </c>
      <c r="F26" s="8"/>
    </row>
    <row r="27" ht="21.35" customHeight="1">
      <c r="A27" s="5"/>
      <c r="B27" t="s" s="9">
        <v>233</v>
      </c>
      <c r="C27" s="10">
        <v>31</v>
      </c>
      <c r="D27" s="10">
        <v>84</v>
      </c>
      <c r="E27" s="10">
        <v>2</v>
      </c>
      <c r="F27" t="s" s="11">
        <v>6</v>
      </c>
    </row>
    <row r="28" ht="21.35" customHeight="1">
      <c r="A28" s="5"/>
      <c r="B28" t="s" s="6">
        <v>234</v>
      </c>
      <c r="C28" s="7">
        <v>27</v>
      </c>
      <c r="D28" s="7">
        <v>138</v>
      </c>
      <c r="E28" s="7">
        <v>1</v>
      </c>
      <c r="F28" s="8"/>
    </row>
    <row r="29" ht="21.35" customHeight="1">
      <c r="A29" s="5"/>
      <c r="B29" t="s" s="9">
        <v>235</v>
      </c>
      <c r="C29" s="10">
        <v>25</v>
      </c>
      <c r="D29" s="10">
        <v>61</v>
      </c>
      <c r="E29" s="10">
        <v>2</v>
      </c>
      <c r="F29" t="s" s="11">
        <v>6</v>
      </c>
    </row>
    <row r="30" ht="21.35" customHeight="1">
      <c r="A30" s="5"/>
      <c r="B30" t="s" s="9">
        <v>236</v>
      </c>
      <c r="C30" s="10">
        <v>26</v>
      </c>
      <c r="D30" s="10">
        <v>79</v>
      </c>
      <c r="E30" s="10">
        <v>2</v>
      </c>
      <c r="F30" t="s" s="11">
        <v>6</v>
      </c>
    </row>
    <row r="31" ht="21.35" customHeight="1">
      <c r="A31" s="5"/>
      <c r="B31" t="s" s="9">
        <v>237</v>
      </c>
      <c r="C31" s="10">
        <v>29</v>
      </c>
      <c r="D31" s="10">
        <v>104</v>
      </c>
      <c r="E31" s="10">
        <v>2</v>
      </c>
      <c r="F31" t="s" s="11">
        <v>6</v>
      </c>
    </row>
    <row r="32" ht="21.35" customHeight="1">
      <c r="A32" s="5"/>
      <c r="B32" t="s" s="9">
        <v>238</v>
      </c>
      <c r="C32" s="10">
        <v>24</v>
      </c>
      <c r="D32" s="10">
        <v>47</v>
      </c>
      <c r="E32" s="10">
        <v>2</v>
      </c>
      <c r="F32" t="s" s="11">
        <v>6</v>
      </c>
    </row>
    <row r="33" ht="21.35" customHeight="1">
      <c r="A33" s="5"/>
      <c r="B33" s="15"/>
      <c r="C33" s="16"/>
      <c r="D33" s="16"/>
      <c r="E33" s="16"/>
      <c r="F33" s="8"/>
    </row>
    <row r="34" ht="21.35" customHeight="1">
      <c r="A34" s="14"/>
      <c r="B34" t="s" s="12">
        <v>239</v>
      </c>
      <c r="C34" s="18">
        <f>COUNTIF(E2:E32,"=3")</f>
        <v>6</v>
      </c>
      <c r="D34" s="22"/>
      <c r="E34" s="16"/>
      <c r="F34" s="8"/>
    </row>
    <row r="35" ht="21.35" customHeight="1">
      <c r="A35" s="14"/>
      <c r="B35" t="s" s="9">
        <v>40</v>
      </c>
      <c r="C35" s="18">
        <f>COUNTIF(E2:E32,"=2")</f>
        <v>11</v>
      </c>
      <c r="D35" s="16"/>
      <c r="E35" s="16"/>
      <c r="F35" s="8"/>
    </row>
    <row r="36" ht="21.35" customHeight="1">
      <c r="A36" s="5"/>
      <c r="B36" s="15"/>
      <c r="C36" s="16"/>
      <c r="D36" s="16"/>
      <c r="E36" s="16"/>
      <c r="F36" s="8"/>
    </row>
    <row r="37" ht="21.35" customHeight="1">
      <c r="A37" s="5"/>
      <c r="B37" t="s" s="17">
        <v>240</v>
      </c>
      <c r="C37" s="18">
        <f>COUNTIFS(E2:E32,"=3",F2:F32,"=AP")</f>
        <v>6</v>
      </c>
      <c r="D37" s="19">
        <f>C37/C34</f>
        <v>1</v>
      </c>
      <c r="E37" s="16"/>
      <c r="F37" s="8"/>
    </row>
    <row r="38" ht="21.35" customHeight="1">
      <c r="A38" s="5"/>
      <c r="B38" s="15"/>
      <c r="C38" s="16"/>
      <c r="D38" s="16"/>
      <c r="E38" s="16"/>
      <c r="F38" s="8"/>
    </row>
    <row r="39" ht="21.35" customHeight="1">
      <c r="A39" s="5"/>
      <c r="B39" t="s" s="17">
        <v>42</v>
      </c>
      <c r="C39" s="18">
        <f>COUNTIFS(E2:E32,"=2",F2:F32,"=RP")</f>
        <v>9</v>
      </c>
      <c r="D39" s="19">
        <f>C39/C35</f>
        <v>0.8181818181818182</v>
      </c>
      <c r="E39" s="16"/>
      <c r="F39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30" customWidth="1"/>
    <col min="2" max="2" width="12.25" style="30" customWidth="1"/>
    <col min="3" max="3" width="12.25" style="30" customWidth="1"/>
    <col min="4" max="4" width="12.25" style="30" customWidth="1"/>
    <col min="5" max="5" width="12.25" style="30" customWidth="1"/>
    <col min="6" max="6" width="12.25" style="30" customWidth="1"/>
    <col min="7" max="256" width="12.25" style="30" customWidth="1"/>
  </cols>
  <sheetData>
    <row r="1" ht="2" customHeight="1"/>
    <row r="2" ht="20.55" customHeight="1">
      <c r="B2" s="2"/>
      <c r="C2" s="2"/>
      <c r="D2" s="2"/>
      <c r="E2" s="2"/>
      <c r="F2" s="2"/>
    </row>
    <row r="3" ht="20.55" customHeight="1">
      <c r="B3" s="14"/>
      <c r="C3" t="s" s="31">
        <v>242</v>
      </c>
      <c r="D3" t="s" s="31">
        <v>243</v>
      </c>
      <c r="E3" t="s" s="31">
        <v>244</v>
      </c>
      <c r="F3" s="32"/>
    </row>
    <row r="4" ht="20.35" customHeight="1">
      <c r="B4" s="14"/>
      <c r="C4" s="33">
        <v>1</v>
      </c>
      <c r="D4" s="34">
        <f>'ID = 1'!D40</f>
        <v>0.3333333333333333</v>
      </c>
      <c r="E4" s="34">
        <f>'ID = 1'!D42</f>
        <v>1</v>
      </c>
      <c r="F4" s="35"/>
    </row>
    <row r="5" ht="20.35" customHeight="1">
      <c r="B5" s="14"/>
      <c r="C5" s="36">
        <v>22</v>
      </c>
      <c r="D5" s="37">
        <f>'ID = 22'!D44</f>
        <v>1</v>
      </c>
      <c r="E5" s="37">
        <f>'ID = 22'!D46</f>
        <v>0.8461538461538461</v>
      </c>
      <c r="F5" s="32"/>
    </row>
    <row r="6" ht="20.35" customHeight="1">
      <c r="B6" s="14"/>
      <c r="C6" s="33">
        <v>28</v>
      </c>
      <c r="D6" s="34">
        <f>'ID = 28'!D41</f>
        <v>0.8888888888888888</v>
      </c>
      <c r="E6" s="34">
        <f>'ID = 28'!D43</f>
        <v>0.8333333333333334</v>
      </c>
      <c r="F6" s="35"/>
    </row>
    <row r="7" ht="20.35" customHeight="1">
      <c r="B7" s="14"/>
      <c r="C7" s="36">
        <v>38</v>
      </c>
      <c r="D7" s="37">
        <f>'ID = 38'!D40</f>
        <v>0.5</v>
      </c>
      <c r="E7" s="37">
        <f>'ID = 38'!D42</f>
        <v>0.75</v>
      </c>
      <c r="F7" s="32"/>
    </row>
    <row r="8" ht="20.35" customHeight="1">
      <c r="B8" s="14"/>
      <c r="C8" s="33">
        <v>58</v>
      </c>
      <c r="D8" s="34">
        <f>'ID = 58'!D35</f>
        <v>0.6666666666666666</v>
      </c>
      <c r="E8" s="34">
        <f>'ID = 58'!D37</f>
        <v>0.6666666666666666</v>
      </c>
      <c r="F8" t="s" s="33">
        <v>245</v>
      </c>
    </row>
    <row r="9" ht="20.35" customHeight="1">
      <c r="B9" s="14"/>
      <c r="C9" s="36">
        <v>67</v>
      </c>
      <c r="D9" s="37">
        <f>'ID = 67'!D34</f>
        <v>1</v>
      </c>
      <c r="E9" s="37">
        <f>'ID = 67'!D36</f>
        <v>0.5833333333333334</v>
      </c>
      <c r="F9" s="32"/>
    </row>
    <row r="10" ht="20.35" customHeight="1">
      <c r="B10" s="14"/>
      <c r="C10" s="33">
        <v>80</v>
      </c>
      <c r="D10" s="34">
        <f>'ID = 80'!D37</f>
        <v>1</v>
      </c>
      <c r="E10" s="34">
        <f>'ID = 80'!D39</f>
        <v>0.8181818181818182</v>
      </c>
      <c r="F10" s="3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