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eu Drive\Pessoal\Marcley\Curso CAIXA - IA Generativa com Microsoft Copilot\Desafio Planilha Inteligente e IA\"/>
    </mc:Choice>
  </mc:AlternateContent>
  <xr:revisionPtr revIDLastSave="0" documentId="13_ncr:1_{92FA30CB-22FB-4CD7-9A48-C896CB317176}" xr6:coauthVersionLast="47" xr6:coauthVersionMax="47" xr10:uidLastSave="{00000000-0000-0000-0000-000000000000}"/>
  <bookViews>
    <workbookView xWindow="-120" yWindow="-120" windowWidth="20730" windowHeight="11040" tabRatio="616" activeTab="3" xr2:uid="{2BAAA9D4-A623-4886-82C5-63C8813FCE5B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F13" i="1"/>
  <c r="F11" i="1"/>
  <c r="F12" i="1"/>
  <c r="F10" i="1"/>
  <c r="F9" i="1"/>
  <c r="F8" i="1"/>
</calcChain>
</file>

<file path=xl/sharedStrings.xml><?xml version="1.0" encoding="utf-8"?>
<sst xmlns="http://schemas.openxmlformats.org/spreadsheetml/2006/main" count="241" uniqueCount="83">
  <si>
    <t>Data</t>
  </si>
  <si>
    <t>Tipo</t>
  </si>
  <si>
    <t>Descrição</t>
  </si>
  <si>
    <t>Valor</t>
  </si>
  <si>
    <t>Categoria</t>
  </si>
  <si>
    <t>Operação Bancária</t>
  </si>
  <si>
    <t>Status</t>
  </si>
  <si>
    <t>Pagamento Rita (1.500,00 (salário) + 3.500,00 (acordo 1 / 2)</t>
  </si>
  <si>
    <t>Condomínio Maranhão 401</t>
  </si>
  <si>
    <t xml:space="preserve">Condomínio 202 </t>
  </si>
  <si>
    <t>Negociação Condomínio 202 2/10</t>
  </si>
  <si>
    <t>Condomínio 404 Dezembro</t>
  </si>
  <si>
    <t>Negociação Condomínio 404 Dezembro 4/26</t>
  </si>
  <si>
    <t>Renovação de matrícula GMT BIEL</t>
  </si>
  <si>
    <t>Material GMT BIEL</t>
  </si>
  <si>
    <t>Energia Elétrica Maranhão</t>
  </si>
  <si>
    <t>Cartão de Crédito BRB Fla</t>
  </si>
  <si>
    <t>Gás Maranhão</t>
  </si>
  <si>
    <t>Cartão de Crédito Mecardo Pago</t>
  </si>
  <si>
    <t>Empréstimo Juacir PIX 46691871715</t>
  </si>
  <si>
    <t>Empréstimo Mercado Pago PJ 4-12</t>
  </si>
  <si>
    <t>Empréstimo Parcelado Mercado Pago</t>
  </si>
  <si>
    <t>Cartão Santander</t>
  </si>
  <si>
    <t>Financiamento Habitacional</t>
  </si>
  <si>
    <t>Fla Chip Ana Júlia</t>
  </si>
  <si>
    <t>Fla Chip Jean</t>
  </si>
  <si>
    <t>Fla Chip Biel</t>
  </si>
  <si>
    <t>Negociação Pós Estácio 1 / 5 R$ 345,24</t>
  </si>
  <si>
    <t>Corte cabelo Marcley</t>
  </si>
  <si>
    <t>Corte cabelo Jean</t>
  </si>
  <si>
    <t>Corte cabelo Felipe</t>
  </si>
  <si>
    <t>Corte cabelo Gabriel</t>
  </si>
  <si>
    <t>Dízimo</t>
  </si>
  <si>
    <t>Condomínio</t>
  </si>
  <si>
    <t>Empréstimo</t>
  </si>
  <si>
    <t>Spotfy</t>
  </si>
  <si>
    <t>Saída</t>
  </si>
  <si>
    <t>Acordo Rita</t>
  </si>
  <si>
    <t>Matrícula Pinheiro Guimarães JEAN</t>
  </si>
  <si>
    <t>Educação</t>
  </si>
  <si>
    <t>Celular</t>
  </si>
  <si>
    <t>Financialmento</t>
  </si>
  <si>
    <t>Fatura cartão de crédito</t>
  </si>
  <si>
    <t>Conta consecionária</t>
  </si>
  <si>
    <t>Claro Residencial</t>
  </si>
  <si>
    <t>Claro Celular Marcley</t>
  </si>
  <si>
    <t>Pix</t>
  </si>
  <si>
    <t>Débito Automático</t>
  </si>
  <si>
    <t>Cartão de Crédito</t>
  </si>
  <si>
    <t>Boleto</t>
  </si>
  <si>
    <t>Aplicativo</t>
  </si>
  <si>
    <t>Entrada</t>
  </si>
  <si>
    <t>Salário Caixa</t>
  </si>
  <si>
    <t>Devolução WAM</t>
  </si>
  <si>
    <t>Aluguel</t>
  </si>
  <si>
    <t>Aluguel BL H AP 202</t>
  </si>
  <si>
    <t>Pagamento Caixa</t>
  </si>
  <si>
    <t>VR Alimentação</t>
  </si>
  <si>
    <t>VR Refeição</t>
  </si>
  <si>
    <t>Dízimo Salário Caixa</t>
  </si>
  <si>
    <t>Dízimo VR Alimentação</t>
  </si>
  <si>
    <t>Dízimo VR Refeição</t>
  </si>
  <si>
    <t>Dízimo Devolução WAM</t>
  </si>
  <si>
    <t>Dízimo Aluguel BL H AP 202</t>
  </si>
  <si>
    <t>Pago</t>
  </si>
  <si>
    <t>TED</t>
  </si>
  <si>
    <t>Cartão Refeição</t>
  </si>
  <si>
    <t>Cartão Alimentação</t>
  </si>
  <si>
    <t>Crédito em Conta</t>
  </si>
  <si>
    <t>Pendente</t>
  </si>
  <si>
    <t>Recebido</t>
  </si>
  <si>
    <t>Aluguel BL H AP 404</t>
  </si>
  <si>
    <t>Dízimo Aluguel BL H AP 404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</si>
  <si>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</si>
  <si>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</si>
  <si>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</si>
  <si>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 , sumarizado em reais</t>
    </r>
  </si>
  <si>
    <t>Beleza</t>
  </si>
  <si>
    <t>Mês</t>
  </si>
  <si>
    <t>Data de Lançamento</t>
  </si>
  <si>
    <t>Depósito Reservado</t>
  </si>
  <si>
    <t>Total Reservado</t>
  </si>
  <si>
    <t>Meta de Rerserva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</si>
</sst>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[$R$-416]&quot; &quot;#,##0.00;[Red]&quot;-&quot;[$R$-416]&quot; &quot;#,##0.00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65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44" fontId="0" fillId="3" borderId="0" xfId="1" applyFont="1" applyFill="1"/>
    <xf numFmtId="44" fontId="0" fillId="0" borderId="0" xfId="1" applyFont="1"/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4" borderId="0" xfId="2"/>
  </cellXfs>
  <cellStyles count="3">
    <cellStyle name="40% - Ênfase5" xfId="2" builtinId="47"/>
    <cellStyle name="Moeda" xfId="1" builtinId="4"/>
    <cellStyle name="Normal" xfId="0" builtinId="0"/>
  </cellStyles>
  <dxfs count="15"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Arial"/>
        <family val="2"/>
        <scheme val="none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color theme="4" tint="-0.24994659260841701"/>
      </font>
      <fill>
        <patternFill>
          <bgColor theme="4" tint="0.39994506668294322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R$-416]&quot; &quot;#,##0.00;[Red]&quot;-&quot;[$R$-416]&quot; &quot;#,##0.00"/>
      <alignment horizont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My Style" pivot="0" table="0" count="10" xr9:uid="{C78E4149-DFB5-44B5-9D9F-6827CB7EA86F}">
      <tableStyleElement type="wholeTable" dxfId="5"/>
      <tableStyleElement type="headerRow" dxfId="4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theme="4" tint="-0.24994659260841701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4659260841701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4659260841701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4659260841701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4659260841701"/>
          </font>
          <fill>
            <patternFill patternType="solid">
              <fgColor theme="0"/>
              <bgColor theme="4" tint="-0.24994659260841701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theme="4" tint="-0.24994659260841701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theme="4" tint="-0.24994659260841701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4" tint="0.7999816888943144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[Vida Financeira - Plan Inteligente e IA.xlsx]Controller!Tabela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Controller!$I$5:$I$8</c:f>
              <c:strCache>
                <c:ptCount val="3"/>
                <c:pt idx="0">
                  <c:v>Aluguel</c:v>
                </c:pt>
                <c:pt idx="1">
                  <c:v>Devolução WAM</c:v>
                </c:pt>
                <c:pt idx="2">
                  <c:v>Pagamento Caixa</c:v>
                </c:pt>
              </c:strCache>
            </c:strRef>
          </c:cat>
          <c:val>
            <c:numRef>
              <c:f>Controller!$J$5:$J$8</c:f>
              <c:numCache>
                <c:formatCode>"R$"\ #,##0.00</c:formatCode>
                <c:ptCount val="3"/>
                <c:pt idx="0">
                  <c:v>870.19</c:v>
                </c:pt>
                <c:pt idx="1">
                  <c:v>193.53</c:v>
                </c:pt>
                <c:pt idx="2">
                  <c:v>8140.95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8-4F2F-9A9B-FCFEDB6B8B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1764175"/>
        <c:axId val="798068319"/>
      </c:barChart>
      <c:catAx>
        <c:axId val="6917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068319"/>
        <c:crosses val="autoZero"/>
        <c:auto val="1"/>
        <c:lblAlgn val="ctr"/>
        <c:lblOffset val="100"/>
        <c:noMultiLvlLbl val="0"/>
      </c:catAx>
      <c:valAx>
        <c:axId val="7980683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917641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[Vida Financeira - Plan Inteligente e IA.xlsx]Controller!Tabela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Controller!$C$5:$C$15</c:f>
              <c:strCache>
                <c:ptCount val="10"/>
                <c:pt idx="0">
                  <c:v>Acordo Rita</c:v>
                </c:pt>
                <c:pt idx="1">
                  <c:v>Aplicativo</c:v>
                </c:pt>
                <c:pt idx="2">
                  <c:v>Celular</c:v>
                </c:pt>
                <c:pt idx="3">
                  <c:v>Condomínio</c:v>
                </c:pt>
                <c:pt idx="4">
                  <c:v>Conta consecionária</c:v>
                </c:pt>
                <c:pt idx="5">
                  <c:v>Dízimo</c:v>
                </c:pt>
                <c:pt idx="6">
                  <c:v>Educação</c:v>
                </c:pt>
                <c:pt idx="7">
                  <c:v>Empréstimo</c:v>
                </c:pt>
                <c:pt idx="8">
                  <c:v>Fatura cartão de crédito</c:v>
                </c:pt>
                <c:pt idx="9">
                  <c:v>Beleza</c:v>
                </c:pt>
              </c:strCache>
            </c:strRef>
          </c:cat>
          <c:val>
            <c:numRef>
              <c:f>Controller!$D$5:$D$15</c:f>
              <c:numCache>
                <c:formatCode>[$R$-416]" "#,##0.00;[Red]"-"[$R$-416]" "#,##0.00</c:formatCode>
                <c:ptCount val="10"/>
                <c:pt idx="0">
                  <c:v>5000</c:v>
                </c:pt>
                <c:pt idx="1">
                  <c:v>34.9</c:v>
                </c:pt>
                <c:pt idx="2">
                  <c:v>90</c:v>
                </c:pt>
                <c:pt idx="3">
                  <c:v>134.78</c:v>
                </c:pt>
                <c:pt idx="4">
                  <c:v>268.20999999999998</c:v>
                </c:pt>
                <c:pt idx="5">
                  <c:v>920.46699999999998</c:v>
                </c:pt>
                <c:pt idx="6">
                  <c:v>2097.7399999999998</c:v>
                </c:pt>
                <c:pt idx="7">
                  <c:v>83.16</c:v>
                </c:pt>
                <c:pt idx="8">
                  <c:v>10972.17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D-406B-836C-F41038F4C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09071408"/>
        <c:axId val="1209070928"/>
      </c:barChart>
      <c:catAx>
        <c:axId val="12090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070928"/>
        <c:crosses val="autoZero"/>
        <c:auto val="1"/>
        <c:lblAlgn val="ctr"/>
        <c:lblOffset val="100"/>
        <c:noMultiLvlLbl val="0"/>
      </c:catAx>
      <c:valAx>
        <c:axId val="1209070928"/>
        <c:scaling>
          <c:orientation val="minMax"/>
        </c:scaling>
        <c:delete val="1"/>
        <c:axPos val="l"/>
        <c:numFmt formatCode="[$R$-416]&quot; &quot;#,##0.00;[Red]&quot;-&quot;[$R$-416]&quot; &quot;#,##0.00" sourceLinked="1"/>
        <c:majorTickMark val="none"/>
        <c:minorTickMark val="none"/>
        <c:tickLblPos val="nextTo"/>
        <c:crossAx val="12090714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7-4789-90DC-787530DD66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5928767"/>
        <c:axId val="365929727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7-4789-90DC-787530DD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365931167"/>
        <c:axId val="365930687"/>
      </c:barChart>
      <c:catAx>
        <c:axId val="3659287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5929727"/>
        <c:crosses val="autoZero"/>
        <c:auto val="1"/>
        <c:lblAlgn val="ctr"/>
        <c:lblOffset val="100"/>
        <c:tickLblSkip val="1"/>
        <c:noMultiLvlLbl val="0"/>
      </c:catAx>
      <c:valAx>
        <c:axId val="36592972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65928767"/>
        <c:crosses val="autoZero"/>
        <c:crossBetween val="between"/>
      </c:valAx>
      <c:valAx>
        <c:axId val="365930687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65931167"/>
        <c:crosses val="max"/>
        <c:crossBetween val="between"/>
      </c:valAx>
      <c:catAx>
        <c:axId val="365931167"/>
        <c:scaling>
          <c:orientation val="minMax"/>
        </c:scaling>
        <c:delete val="1"/>
        <c:axPos val="b"/>
        <c:majorTickMark val="out"/>
        <c:minorTickMark val="none"/>
        <c:tickLblPos val="nextTo"/>
        <c:crossAx val="3659306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355284</xdr:colOff>
      <xdr:row>8</xdr:row>
      <xdr:rowOff>152401</xdr:rowOff>
    </xdr:from>
    <xdr:to>
      <xdr:col>9</xdr:col>
      <xdr:colOff>331473</xdr:colOff>
      <xdr:row>27</xdr:row>
      <xdr:rowOff>130970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F2B11EF-ACFC-7E84-4458-229C5B1AC15D}"/>
            </a:ext>
          </a:extLst>
        </xdr:cNvPr>
        <xdr:cNvGrpSpPr/>
      </xdr:nvGrpSpPr>
      <xdr:grpSpPr>
        <a:xfrm>
          <a:off x="2133284" y="1676401"/>
          <a:ext cx="4802189" cy="3566319"/>
          <a:chOff x="1678784" y="711996"/>
          <a:chExt cx="4833939" cy="359806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E7A11F63-C000-C4E8-A81A-E024BB357DE1}"/>
              </a:ext>
            </a:extLst>
          </xdr:cNvPr>
          <xdr:cNvGrpSpPr/>
        </xdr:nvGrpSpPr>
        <xdr:grpSpPr>
          <a:xfrm>
            <a:off x="1678784" y="711996"/>
            <a:ext cx="4833939" cy="3598069"/>
            <a:chOff x="4036217" y="1128713"/>
            <a:chExt cx="4833939" cy="3598069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F021A549-B91B-B160-42FB-7B273AE95097}"/>
                </a:ext>
              </a:extLst>
            </xdr:cNvPr>
            <xdr:cNvGrpSpPr/>
          </xdr:nvGrpSpPr>
          <xdr:grpSpPr>
            <a:xfrm>
              <a:off x="4036217" y="1128713"/>
              <a:ext cx="4833939" cy="3598069"/>
              <a:chOff x="5333999" y="6546056"/>
              <a:chExt cx="4833939" cy="3598069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CCF86F93-436B-4039-89EA-1B29A23A0515}"/>
                  </a:ext>
                </a:extLst>
              </xdr:cNvPr>
              <xdr:cNvSpPr/>
            </xdr:nvSpPr>
            <xdr:spPr>
              <a:xfrm>
                <a:off x="5357812" y="6546056"/>
                <a:ext cx="4798219" cy="359806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B5184579-4498-4B01-9193-7A36292DCD7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333999" y="7393780"/>
              <a:ext cx="4822032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FF040FDF-3175-437F-A6B6-443066608A10}"/>
                  </a:ext>
                </a:extLst>
              </xdr:cNvPr>
              <xdr:cNvSpPr/>
            </xdr:nvSpPr>
            <xdr:spPr>
              <a:xfrm>
                <a:off x="5357812" y="6546064"/>
                <a:ext cx="4810126" cy="76199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7C3E1633-40CB-37B8-2F2B-D38BDBA5930A}"/>
                </a:ext>
              </a:extLst>
            </xdr:cNvPr>
            <xdr:cNvSpPr txBox="1"/>
          </xdr:nvSpPr>
          <xdr:spPr>
            <a:xfrm>
              <a:off x="4798208" y="1321593"/>
              <a:ext cx="1000125" cy="440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7" name="Gráfico 16" descr="Registrar estrutura de tópicos">
            <a:extLst>
              <a:ext uri="{FF2B5EF4-FFF2-40B4-BE49-F238E27FC236}">
                <a16:creationId xmlns:a16="http://schemas.microsoft.com/office/drawing/2014/main" id="{8535F5C4-A2A5-707B-0659-EF7767CB04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40689" y="781031"/>
            <a:ext cx="611998" cy="61199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355284</xdr:colOff>
      <xdr:row>28</xdr:row>
      <xdr:rowOff>59529</xdr:rowOff>
    </xdr:from>
    <xdr:to>
      <xdr:col>18</xdr:col>
      <xdr:colOff>0</xdr:colOff>
      <xdr:row>46</xdr:row>
      <xdr:rowOff>119064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46999321-93D9-F2D7-6E33-7A21BEC23D2C}"/>
            </a:ext>
          </a:extLst>
        </xdr:cNvPr>
        <xdr:cNvGrpSpPr/>
      </xdr:nvGrpSpPr>
      <xdr:grpSpPr>
        <a:xfrm>
          <a:off x="2133284" y="5361779"/>
          <a:ext cx="9899966" cy="3488535"/>
          <a:chOff x="1678784" y="4429124"/>
          <a:chExt cx="8191500" cy="348853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032F90CE-4922-AC79-2B3F-8948A13E4159}"/>
              </a:ext>
            </a:extLst>
          </xdr:cNvPr>
          <xdr:cNvGrpSpPr/>
        </xdr:nvGrpSpPr>
        <xdr:grpSpPr>
          <a:xfrm>
            <a:off x="1678784" y="4429124"/>
            <a:ext cx="8191500" cy="3488535"/>
            <a:chOff x="3167063" y="5774526"/>
            <a:chExt cx="8191500" cy="3488535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88D89488-5210-542E-9E69-DA8CFF3C4F8A}"/>
                </a:ext>
              </a:extLst>
            </xdr:cNvPr>
            <xdr:cNvGrpSpPr/>
          </xdr:nvGrpSpPr>
          <xdr:grpSpPr>
            <a:xfrm>
              <a:off x="3167063" y="5774526"/>
              <a:ext cx="8191500" cy="3488535"/>
              <a:chOff x="2452687" y="1833558"/>
              <a:chExt cx="8191500" cy="3488535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5CB1C82D-2BDA-5B3C-8A92-2F0F393FD015}"/>
                  </a:ext>
                </a:extLst>
              </xdr:cNvPr>
              <xdr:cNvSpPr/>
            </xdr:nvSpPr>
            <xdr:spPr>
              <a:xfrm>
                <a:off x="2464593" y="1833558"/>
                <a:ext cx="8167687" cy="348853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51B9783C-0EA2-435B-8A06-EFAE23C46F4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52687" y="2893212"/>
              <a:ext cx="8191500" cy="242888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2B5C94F1-620B-4FA4-AE1C-D0EE4655559D}"/>
                  </a:ext>
                </a:extLst>
              </xdr:cNvPr>
              <xdr:cNvSpPr/>
            </xdr:nvSpPr>
            <xdr:spPr>
              <a:xfrm>
                <a:off x="2464594" y="1833571"/>
                <a:ext cx="8179593" cy="76199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304CE60-2317-40CA-A380-BC1AC978B2EA}"/>
                </a:ext>
              </a:extLst>
            </xdr:cNvPr>
            <xdr:cNvSpPr txBox="1"/>
          </xdr:nvSpPr>
          <xdr:spPr>
            <a:xfrm>
              <a:off x="3926674" y="5986461"/>
              <a:ext cx="1000125" cy="440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9" name="Gráfico 18" descr="Dinheiro voador estrutura de tópicos">
            <a:extLst>
              <a:ext uri="{FF2B5EF4-FFF2-40B4-BE49-F238E27FC236}">
                <a16:creationId xmlns:a16="http://schemas.microsoft.com/office/drawing/2014/main" id="{54FF98E2-BF7B-BAC5-B52A-D235D90395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21656" y="4512470"/>
            <a:ext cx="642937" cy="64293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11902</xdr:rowOff>
    </xdr:from>
    <xdr:to>
      <xdr:col>0</xdr:col>
      <xdr:colOff>1777999</xdr:colOff>
      <xdr:row>17</xdr:row>
      <xdr:rowOff>59527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917BB3B4-3286-483B-B03E-CDE3602DB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94652"/>
              <a:ext cx="1777999" cy="157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355284</xdr:colOff>
      <xdr:row>1</xdr:row>
      <xdr:rowOff>0</xdr:rowOff>
    </xdr:from>
    <xdr:to>
      <xdr:col>17</xdr:col>
      <xdr:colOff>588859</xdr:colOff>
      <xdr:row>8</xdr:row>
      <xdr:rowOff>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97E89E36-3C84-7C79-9592-16FDDFA133E4}"/>
            </a:ext>
          </a:extLst>
        </xdr:cNvPr>
        <xdr:cNvGrpSpPr/>
      </xdr:nvGrpSpPr>
      <xdr:grpSpPr>
        <a:xfrm>
          <a:off x="2133284" y="190500"/>
          <a:ext cx="9885575" cy="1333500"/>
          <a:chOff x="1569722" y="190500"/>
          <a:chExt cx="11181872" cy="1333500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71E11758-8D2E-4D5B-8248-F0D3ED710DF2}"/>
              </a:ext>
            </a:extLst>
          </xdr:cNvPr>
          <xdr:cNvSpPr/>
        </xdr:nvSpPr>
        <xdr:spPr>
          <a:xfrm>
            <a:off x="1569722" y="190500"/>
            <a:ext cx="11181872" cy="1333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39FF7615-6B3C-4A5C-8278-467B7C01D66F}"/>
              </a:ext>
            </a:extLst>
          </xdr:cNvPr>
          <xdr:cNvSpPr/>
        </xdr:nvSpPr>
        <xdr:spPr>
          <a:xfrm>
            <a:off x="1881181" y="404814"/>
            <a:ext cx="1026801" cy="952499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78EAF64A-0B12-C06B-ECA3-871CB75245F9}"/>
              </a:ext>
            </a:extLst>
          </xdr:cNvPr>
          <xdr:cNvGrpSpPr/>
        </xdr:nvGrpSpPr>
        <xdr:grpSpPr>
          <a:xfrm>
            <a:off x="2907982" y="500063"/>
            <a:ext cx="2288380" cy="690564"/>
            <a:chOff x="2476500" y="297656"/>
            <a:chExt cx="2288380" cy="690564"/>
          </a:xfrm>
        </xdr:grpSpPr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A49AF91C-878D-5F80-BC3A-CF061159A09A}"/>
                </a:ext>
              </a:extLst>
            </xdr:cNvPr>
            <xdr:cNvSpPr txBox="1"/>
          </xdr:nvSpPr>
          <xdr:spPr>
            <a:xfrm>
              <a:off x="2476500" y="297656"/>
              <a:ext cx="2288380" cy="45243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 b="1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 Jorge!</a:t>
              </a:r>
            </a:p>
          </xdr:txBody>
        </xdr: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4EB5E55D-25A8-46B9-8813-B47029C505B1}"/>
                </a:ext>
              </a:extLst>
            </xdr:cNvPr>
            <xdr:cNvSpPr txBox="1"/>
          </xdr:nvSpPr>
          <xdr:spPr>
            <a:xfrm>
              <a:off x="2476500" y="688184"/>
              <a:ext cx="2288380" cy="3000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200" b="0" kern="1200">
                  <a:solidFill>
                    <a:schemeClr val="bg1">
                      <a:lumMod val="6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</xdr:grpSp>
      <xdr:grpSp>
        <xdr:nvGrpSpPr>
          <xdr:cNvPr id="28" name="Agrupar 2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8C2C2EC-0653-78A3-481F-062950F800BB}"/>
              </a:ext>
            </a:extLst>
          </xdr:cNvPr>
          <xdr:cNvGrpSpPr/>
        </xdr:nvGrpSpPr>
        <xdr:grpSpPr>
          <a:xfrm>
            <a:off x="8691563" y="678656"/>
            <a:ext cx="3452812" cy="381000"/>
            <a:chOff x="5464969" y="459102"/>
            <a:chExt cx="3452812" cy="381000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D07D962A-A5AA-4313-A80C-E9382F6A08B5}"/>
                </a:ext>
              </a:extLst>
            </xdr:cNvPr>
            <xdr:cNvSpPr/>
          </xdr:nvSpPr>
          <xdr:spPr>
            <a:xfrm>
              <a:off x="5464969" y="459102"/>
              <a:ext cx="3452812" cy="38100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1">
                      <a:lumMod val="65000"/>
                    </a:schemeClr>
                  </a:solidFill>
                </a:rPr>
                <a:t>pesquisar</a:t>
              </a:r>
              <a:r>
                <a:rPr lang="pt-BR" sz="1100" baseline="0">
                  <a:solidFill>
                    <a:schemeClr val="bg1">
                      <a:lumMod val="65000"/>
                    </a:schemeClr>
                  </a:solidFill>
                </a:rPr>
                <a:t> dados...</a:t>
              </a:r>
              <a:endParaRPr lang="pt-BR" sz="110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  <xdr:pic>
          <xdr:nvPicPr>
            <xdr:cNvPr id="26" name="Gráfico 25" descr="Lupa com preenchimento sólido">
              <a:extLst>
                <a:ext uri="{FF2B5EF4-FFF2-40B4-BE49-F238E27FC236}">
                  <a16:creationId xmlns:a16="http://schemas.microsoft.com/office/drawing/2014/main" id="{ED33C5AA-96C9-0817-817B-6C2ADD3CBF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 rot="10800000" flipV="1">
              <a:off x="8449626" y="459102"/>
              <a:ext cx="381000" cy="381000"/>
            </a:xfrm>
            <a:prstGeom prst="rect">
              <a:avLst/>
            </a:prstGeom>
          </xdr:spPr>
        </xdr:pic>
      </xdr:grpSp>
      <xdr:pic>
        <xdr:nvPicPr>
          <xdr:cNvPr id="31" name="Imagem 30" descr="Jovem empresário levantando o punho">
            <a:extLst>
              <a:ext uri="{FF2B5EF4-FFF2-40B4-BE49-F238E27FC236}">
                <a16:creationId xmlns:a16="http://schemas.microsoft.com/office/drawing/2014/main" id="{DB8A9270-4E6E-7182-85E9-1EB90E62154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550" t="-24" r="-3606" b="41667"/>
          <a:stretch/>
        </xdr:blipFill>
        <xdr:spPr>
          <a:xfrm flipH="1">
            <a:off x="2035349" y="247849"/>
            <a:ext cx="714918" cy="110946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119063</xdr:rowOff>
    </xdr:from>
    <xdr:to>
      <xdr:col>1</xdr:col>
      <xdr:colOff>0</xdr:colOff>
      <xdr:row>5</xdr:row>
      <xdr:rowOff>190305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D1374095-968E-B535-2296-90521792D072}"/>
            </a:ext>
          </a:extLst>
        </xdr:cNvPr>
        <xdr:cNvGrpSpPr/>
      </xdr:nvGrpSpPr>
      <xdr:grpSpPr>
        <a:xfrm>
          <a:off x="0" y="500063"/>
          <a:ext cx="1778000" cy="642742"/>
          <a:chOff x="0" y="247850"/>
          <a:chExt cx="1785938" cy="642742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D5E05E9D-18C4-4655-0FB3-1FCA6F261522}"/>
              </a:ext>
            </a:extLst>
          </xdr:cNvPr>
          <xdr:cNvSpPr/>
        </xdr:nvSpPr>
        <xdr:spPr>
          <a:xfrm>
            <a:off x="0" y="247850"/>
            <a:ext cx="1785938" cy="642742"/>
          </a:xfrm>
          <a:prstGeom prst="rect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 b="1" kern="1200"/>
              <a:t>Money APP</a:t>
            </a:r>
          </a:p>
        </xdr:txBody>
      </xdr:sp>
      <xdr:pic>
        <xdr:nvPicPr>
          <xdr:cNvPr id="35" name="Gráfico 34" descr="Dinheiro com preenchimento sólido">
            <a:extLst>
              <a:ext uri="{FF2B5EF4-FFF2-40B4-BE49-F238E27FC236}">
                <a16:creationId xmlns:a16="http://schemas.microsoft.com/office/drawing/2014/main" id="{47EA1875-4216-28A1-7D27-7167E4AE3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202530" y="273843"/>
            <a:ext cx="488157" cy="48815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47624</xdr:colOff>
      <xdr:row>9</xdr:row>
      <xdr:rowOff>11902</xdr:rowOff>
    </xdr:from>
    <xdr:to>
      <xdr:col>18</xdr:col>
      <xdr:colOff>0</xdr:colOff>
      <xdr:row>27</xdr:row>
      <xdr:rowOff>145252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38018175-649B-B03B-8349-884A6249A701}"/>
            </a:ext>
          </a:extLst>
        </xdr:cNvPr>
        <xdr:cNvGrpSpPr/>
      </xdr:nvGrpSpPr>
      <xdr:grpSpPr>
        <a:xfrm>
          <a:off x="7254874" y="1694652"/>
          <a:ext cx="4778376" cy="3562350"/>
          <a:chOff x="7378062" y="1690683"/>
          <a:chExt cx="4810126" cy="3562350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2A03C3AC-DA20-47F3-B33D-491ED992CC09}"/>
              </a:ext>
            </a:extLst>
          </xdr:cNvPr>
          <xdr:cNvGrpSpPr/>
        </xdr:nvGrpSpPr>
        <xdr:grpSpPr>
          <a:xfrm>
            <a:off x="7378062" y="1690683"/>
            <a:ext cx="4810126" cy="3562350"/>
            <a:chOff x="1690690" y="711996"/>
            <a:chExt cx="4810126" cy="3598069"/>
          </a:xfrm>
        </xdr:grpSpPr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BC3C9FF0-0A84-4EDC-01CB-4F14E548D8FE}"/>
                </a:ext>
              </a:extLst>
            </xdr:cNvPr>
            <xdr:cNvGrpSpPr/>
          </xdr:nvGrpSpPr>
          <xdr:grpSpPr>
            <a:xfrm>
              <a:off x="1690690" y="711996"/>
              <a:ext cx="4810126" cy="3598069"/>
              <a:chOff x="4048123" y="1128713"/>
              <a:chExt cx="4810126" cy="3598069"/>
            </a:xfrm>
          </xdr:grpSpPr>
          <xdr:grpSp>
            <xdr:nvGrpSpPr>
              <xdr:cNvPr id="40" name="Agrupar 39">
                <a:extLst>
                  <a:ext uri="{FF2B5EF4-FFF2-40B4-BE49-F238E27FC236}">
                    <a16:creationId xmlns:a16="http://schemas.microsoft.com/office/drawing/2014/main" id="{6D9C2D30-1579-BC6A-DE1E-B09156272B25}"/>
                  </a:ext>
                </a:extLst>
              </xdr:cNvPr>
              <xdr:cNvGrpSpPr/>
            </xdr:nvGrpSpPr>
            <xdr:grpSpPr>
              <a:xfrm>
                <a:off x="4048123" y="1128713"/>
                <a:ext cx="4810126" cy="3598069"/>
                <a:chOff x="5345905" y="6546056"/>
                <a:chExt cx="4810126" cy="3598069"/>
              </a:xfrm>
            </xdr:grpSpPr>
            <xdr:sp macro="" textlink="">
              <xdr:nvSpPr>
                <xdr:cNvPr id="42" name="Retângulo: Cantos Arredondados 41">
                  <a:extLst>
                    <a:ext uri="{FF2B5EF4-FFF2-40B4-BE49-F238E27FC236}">
                      <a16:creationId xmlns:a16="http://schemas.microsoft.com/office/drawing/2014/main" id="{8180214C-E8C1-8B15-2069-0588FA3D0E54}"/>
                    </a:ext>
                  </a:extLst>
                </xdr:cNvPr>
                <xdr:cNvSpPr/>
              </xdr:nvSpPr>
              <xdr:spPr>
                <a:xfrm>
                  <a:off x="5357812" y="6546056"/>
                  <a:ext cx="4798219" cy="3598069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44" name="Retângulo: Cantos Superiores Arredondados 43">
                  <a:extLst>
                    <a:ext uri="{FF2B5EF4-FFF2-40B4-BE49-F238E27FC236}">
                      <a16:creationId xmlns:a16="http://schemas.microsoft.com/office/drawing/2014/main" id="{97F63F28-AC3B-5D37-8F44-E74D318B652D}"/>
                    </a:ext>
                  </a:extLst>
                </xdr:cNvPr>
                <xdr:cNvSpPr/>
              </xdr:nvSpPr>
              <xdr:spPr>
                <a:xfrm>
                  <a:off x="5345905" y="6546056"/>
                  <a:ext cx="4810126" cy="761997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41" name="CaixaDeTexto 40">
                <a:extLst>
                  <a:ext uri="{FF2B5EF4-FFF2-40B4-BE49-F238E27FC236}">
                    <a16:creationId xmlns:a16="http://schemas.microsoft.com/office/drawing/2014/main" id="{B75E755B-274A-14B7-9799-1A391CD78ABA}"/>
                  </a:ext>
                </a:extLst>
              </xdr:cNvPr>
              <xdr:cNvSpPr txBox="1"/>
            </xdr:nvSpPr>
            <xdr:spPr>
              <a:xfrm>
                <a:off x="4798208" y="1321593"/>
                <a:ext cx="1551634" cy="44053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t-BR" sz="20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39" name="Gráfico 38" descr="Cofrinho estrutura de tópicos">
              <a:extLst>
                <a:ext uri="{FF2B5EF4-FFF2-40B4-BE49-F238E27FC236}">
                  <a16:creationId xmlns:a16="http://schemas.microsoft.com/office/drawing/2014/main" id="{9C86B635-A597-1CFB-D4EA-493135A99A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1843726" y="781031"/>
              <a:ext cx="605923" cy="611998"/>
            </a:xfrm>
            <a:prstGeom prst="rect">
              <a:avLst/>
            </a:prstGeom>
          </xdr:spPr>
        </xdr:pic>
      </xdr:grpSp>
      <xdr:graphicFrame macro="">
        <xdr:nvGraphicFramePr>
          <xdr:cNvPr id="50" name="Gráfico 49">
            <a:extLst>
              <a:ext uri="{FF2B5EF4-FFF2-40B4-BE49-F238E27FC236}">
                <a16:creationId xmlns:a16="http://schemas.microsoft.com/office/drawing/2014/main" id="{82B90511-BC81-45BE-BBC7-094609DF80D1}"/>
              </a:ext>
            </a:extLst>
          </xdr:cNvPr>
          <xdr:cNvGraphicFramePr>
            <a:graphicFrameLocks/>
          </xdr:cNvGraphicFramePr>
        </xdr:nvGraphicFramePr>
        <xdr:xfrm>
          <a:off x="8096480" y="2631281"/>
          <a:ext cx="3373290" cy="26003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ley dos Santos Nunes" refreshedDate="45674.488568981484" createdVersion="8" refreshedVersion="8" minRefreshableVersion="3" recordCount="41" xr:uid="{D1DBA7CA-1C74-4BE5-989D-92B5FD33E6A4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5-01-09T00:00:00" maxDate="2025-12-21T00:00:00"/>
    </cacheField>
    <cacheField name="Mês" numFmtId="1">
      <sharedItems containsSemiMixedTypes="0" containsString="0" containsNumber="1" containsInteger="1" minValue="1" maxValue="12" count="4">
        <n v="1"/>
        <n v="2"/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15">
        <s v="Pagamento Caixa"/>
        <s v="Aluguel"/>
        <s v="Devolução WAM"/>
        <s v="Dízimo"/>
        <s v="Acordo Rita"/>
        <s v="Condomínio"/>
        <s v="Educação"/>
        <s v="Conta consecionária"/>
        <s v="Fatura cartão de crédito"/>
        <s v="Empréstimo"/>
        <s v="Financialmento"/>
        <s v="Celular"/>
        <s v="Aplicativo"/>
        <s v="Beleza"/>
        <s v="Estética Pessoal" u="1"/>
      </sharedItems>
    </cacheField>
    <cacheField name="Descrição" numFmtId="0">
      <sharedItems/>
    </cacheField>
    <cacheField name="Valor" numFmtId="164">
      <sharedItems containsSemiMixedTypes="0" containsString="0" containsNumber="1" minValue="1.0189999999999999" maxValue="8922.61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770761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d v="2025-01-20T00:00:00"/>
    <x v="0"/>
    <x v="0"/>
    <x v="0"/>
    <s v="Salário Caixa"/>
    <n v="6155.39"/>
    <s v="Crédito em Conta"/>
    <s v="Pendente"/>
  </r>
  <r>
    <d v="2025-01-20T00:00:00"/>
    <x v="0"/>
    <x v="0"/>
    <x v="0"/>
    <s v="VR Alimentação"/>
    <n v="874.78"/>
    <s v="Cartão Alimentação"/>
    <s v="Recebido"/>
  </r>
  <r>
    <d v="2025-01-20T00:00:00"/>
    <x v="0"/>
    <x v="0"/>
    <x v="0"/>
    <s v="VR Refeição"/>
    <n v="1110.78"/>
    <s v="Cartão Refeição"/>
    <s v="Recebido"/>
  </r>
  <r>
    <d v="2025-01-09T00:00:00"/>
    <x v="0"/>
    <x v="0"/>
    <x v="1"/>
    <s v="Aluguel BL H AP 202"/>
    <n v="860"/>
    <s v="TED"/>
    <s v="Recebido"/>
  </r>
  <r>
    <d v="2025-01-09T00:00:00"/>
    <x v="0"/>
    <x v="0"/>
    <x v="1"/>
    <s v="Aluguel BL H AP 404"/>
    <n v="10.19"/>
    <s v="TED"/>
    <s v="Recebido"/>
  </r>
  <r>
    <d v="2025-01-15T00:00:00"/>
    <x v="0"/>
    <x v="0"/>
    <x v="2"/>
    <s v="Devolução WAM"/>
    <n v="193.53"/>
    <s v="TED"/>
    <s v="Recebido"/>
  </r>
  <r>
    <d v="2025-01-20T00:00:00"/>
    <x v="0"/>
    <x v="1"/>
    <x v="3"/>
    <s v="Dízimo Salário Caixa"/>
    <n v="615.5390000000001"/>
    <s v="Pix"/>
    <s v="Pendente"/>
  </r>
  <r>
    <d v="2025-01-20T00:00:00"/>
    <x v="0"/>
    <x v="1"/>
    <x v="3"/>
    <s v="Dízimo VR Alimentação"/>
    <n v="87.478000000000009"/>
    <s v="Pix"/>
    <s v="Pendente"/>
  </r>
  <r>
    <d v="2025-01-20T00:00:00"/>
    <x v="0"/>
    <x v="1"/>
    <x v="3"/>
    <s v="Dízimo VR Refeição"/>
    <n v="111.078"/>
    <s v="Pix"/>
    <s v="Pendente"/>
  </r>
  <r>
    <d v="2025-01-09T00:00:00"/>
    <x v="0"/>
    <x v="1"/>
    <x v="3"/>
    <s v="Dízimo Aluguel BL H AP 202"/>
    <n v="86"/>
    <s v="Pix"/>
    <s v="Pendente"/>
  </r>
  <r>
    <d v="2025-01-09T00:00:00"/>
    <x v="0"/>
    <x v="1"/>
    <x v="3"/>
    <s v="Dízimo Aluguel BL H AP 404"/>
    <n v="1.0189999999999999"/>
    <s v="Pix"/>
    <s v="Pendente"/>
  </r>
  <r>
    <d v="2025-01-15T00:00:00"/>
    <x v="0"/>
    <x v="1"/>
    <x v="3"/>
    <s v="Dízimo Devolução WAM"/>
    <n v="19.353000000000002"/>
    <s v="Pix"/>
    <s v="Pago"/>
  </r>
  <r>
    <d v="2025-01-20T00:00:00"/>
    <x v="0"/>
    <x v="1"/>
    <x v="4"/>
    <s v="Pagamento Rita (1.500,00 (salário) + 3.500,00 (acordo 1 / 2)"/>
    <n v="5000"/>
    <s v="Pix"/>
    <s v="Pendente"/>
  </r>
  <r>
    <d v="2025-02-12T00:00:00"/>
    <x v="1"/>
    <x v="1"/>
    <x v="5"/>
    <s v="Condomínio Maranhão 401"/>
    <n v="650"/>
    <s v="Boleto"/>
    <s v="Pendente"/>
  </r>
  <r>
    <d v="2025-02-10T00:00:00"/>
    <x v="1"/>
    <x v="1"/>
    <x v="5"/>
    <s v="Condomínio 202 "/>
    <n v="398.69"/>
    <s v="Boleto"/>
    <s v="Pendente"/>
  </r>
  <r>
    <d v="2025-01-20T00:00:00"/>
    <x v="0"/>
    <x v="1"/>
    <x v="5"/>
    <s v="Negociação Condomínio 202 2/10"/>
    <n v="134.78"/>
    <s v="Boleto"/>
    <s v="Pendente"/>
  </r>
  <r>
    <d v="2025-02-10T00:00:00"/>
    <x v="1"/>
    <x v="1"/>
    <x v="5"/>
    <s v="Condomínio 404 Dezembro"/>
    <n v="389.16"/>
    <s v="Boleto"/>
    <s v="Pendente"/>
  </r>
  <r>
    <d v="2025-02-15T00:00:00"/>
    <x v="1"/>
    <x v="1"/>
    <x v="5"/>
    <s v="Negociação Condomínio 404 Dezembro 4/26"/>
    <n v="300"/>
    <s v="Boleto"/>
    <s v="Pendente"/>
  </r>
  <r>
    <d v="2025-01-20T00:00:00"/>
    <x v="0"/>
    <x v="1"/>
    <x v="6"/>
    <s v="Renovação de matrícula GMT BIEL"/>
    <n v="504"/>
    <s v="Pix"/>
    <s v="Pendente"/>
  </r>
  <r>
    <d v="2025-01-20T00:00:00"/>
    <x v="0"/>
    <x v="1"/>
    <x v="6"/>
    <s v="Material GMT BIEL"/>
    <n v="950"/>
    <s v="Pix"/>
    <s v="Pendente"/>
  </r>
  <r>
    <d v="2025-01-20T00:00:00"/>
    <x v="0"/>
    <x v="1"/>
    <x v="6"/>
    <s v="Matrícula Pinheiro Guimarães JEAN"/>
    <n v="298.5"/>
    <s v="Pix"/>
    <s v="Pendente"/>
  </r>
  <r>
    <d v="2025-02-06T00:00:00"/>
    <x v="1"/>
    <x v="1"/>
    <x v="7"/>
    <s v="Energia Elétrica Maranhão"/>
    <n v="345.93"/>
    <s v="Pix"/>
    <s v="Pendente"/>
  </r>
  <r>
    <d v="2025-01-25T00:00:00"/>
    <x v="0"/>
    <x v="1"/>
    <x v="8"/>
    <s v="Cartão de Crédito BRB Fla"/>
    <n v="549.55999999999995"/>
    <s v="Boleto"/>
    <s v="Pendente"/>
  </r>
  <r>
    <d v="2025-01-25T00:00:00"/>
    <x v="0"/>
    <x v="1"/>
    <x v="7"/>
    <s v="Gás Maranhão"/>
    <n v="268.20999999999998"/>
    <s v="Boleto"/>
    <s v="Pendente"/>
  </r>
  <r>
    <d v="2025-01-23T00:00:00"/>
    <x v="0"/>
    <x v="1"/>
    <x v="8"/>
    <s v="Cartão de Crédito Mecardo Pago"/>
    <n v="8922.61"/>
    <s v="Débito Automático"/>
    <s v="Pendente"/>
  </r>
  <r>
    <d v="2025-02-10T00:00:00"/>
    <x v="1"/>
    <x v="1"/>
    <x v="9"/>
    <s v="Empréstimo Juacir PIX 46691871715"/>
    <n v="300"/>
    <s v="Pix"/>
    <s v="Pendente"/>
  </r>
  <r>
    <d v="2025-02-16T00:00:00"/>
    <x v="1"/>
    <x v="1"/>
    <x v="9"/>
    <s v="Empréstimo Mercado Pago PJ 4-12"/>
    <n v="702.7"/>
    <s v="Débito Automático"/>
    <s v="Pendente"/>
  </r>
  <r>
    <d v="2025-01-27T00:00:00"/>
    <x v="0"/>
    <x v="1"/>
    <x v="9"/>
    <s v="Empréstimo Parcelado Mercado Pago"/>
    <n v="83.16"/>
    <s v="Débito Automático"/>
    <s v="Pendente"/>
  </r>
  <r>
    <d v="2025-01-24T00:00:00"/>
    <x v="0"/>
    <x v="1"/>
    <x v="8"/>
    <s v="Cartão Santander"/>
    <n v="1500"/>
    <s v="Débito Automático"/>
    <s v="Pendente"/>
  </r>
  <r>
    <d v="2025-11-25T00:00:00"/>
    <x v="2"/>
    <x v="1"/>
    <x v="10"/>
    <s v="Financiamento Habitacional"/>
    <n v="757.63"/>
    <s v="Boleto"/>
    <s v="Pendente"/>
  </r>
  <r>
    <d v="2025-12-20T00:00:00"/>
    <x v="3"/>
    <x v="1"/>
    <x v="7"/>
    <s v="Claro Residencial"/>
    <n v="139.4"/>
    <s v="Débito Automático"/>
    <s v="Pendente"/>
  </r>
  <r>
    <d v="2025-02-08T00:00:00"/>
    <x v="1"/>
    <x v="1"/>
    <x v="11"/>
    <s v="Claro Celular Marcley"/>
    <n v="69.900000000000006"/>
    <s v="Débito Automático"/>
    <s v="Pendente"/>
  </r>
  <r>
    <d v="2025-01-20T00:00:00"/>
    <x v="0"/>
    <x v="1"/>
    <x v="11"/>
    <s v="Fla Chip Ana Júlia"/>
    <n v="30"/>
    <s v="Cartão de Crédito"/>
    <s v="Pendente"/>
  </r>
  <r>
    <d v="2025-01-23T00:00:00"/>
    <x v="0"/>
    <x v="1"/>
    <x v="11"/>
    <s v="Fla Chip Jean"/>
    <n v="30"/>
    <s v="Cartão de Crédito"/>
    <s v="Pendente"/>
  </r>
  <r>
    <d v="2025-01-20T00:00:00"/>
    <x v="0"/>
    <x v="1"/>
    <x v="11"/>
    <s v="Fla Chip Biel"/>
    <n v="30"/>
    <s v="Cartão de Crédito"/>
    <s v="Pendente"/>
  </r>
  <r>
    <d v="2025-01-27T00:00:00"/>
    <x v="0"/>
    <x v="1"/>
    <x v="6"/>
    <s v="Negociação Pós Estácio 1 / 5 R$ 345,24"/>
    <n v="345.24"/>
    <s v="Pix"/>
    <s v="Pendente"/>
  </r>
  <r>
    <d v="2025-01-29T00:00:00"/>
    <x v="0"/>
    <x v="1"/>
    <x v="12"/>
    <s v="Spotfy"/>
    <n v="34.9"/>
    <s v="Débito Automático"/>
    <s v="Pendente"/>
  </r>
  <r>
    <d v="2025-01-20T00:00:00"/>
    <x v="0"/>
    <x v="1"/>
    <x v="13"/>
    <s v="Corte cabelo Felipe"/>
    <n v="45"/>
    <s v="Cartão de Crédito"/>
    <s v="Pendente"/>
  </r>
  <r>
    <d v="2025-01-20T00:00:00"/>
    <x v="0"/>
    <x v="1"/>
    <x v="13"/>
    <s v="Corte cabelo Gabriel"/>
    <n v="45"/>
    <s v="Cartão de Crédito"/>
    <s v="Pendente"/>
  </r>
  <r>
    <d v="2025-01-20T00:00:00"/>
    <x v="0"/>
    <x v="1"/>
    <x v="13"/>
    <s v="Corte cabelo Jean"/>
    <n v="45"/>
    <s v="Cartão de Crédito"/>
    <s v="Pendente"/>
  </r>
  <r>
    <d v="2025-01-20T00:00:00"/>
    <x v="0"/>
    <x v="1"/>
    <x v="13"/>
    <s v="Corte cabelo Marcley"/>
    <n v="45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98979-EB4D-4764-9C51-016794E1C6A9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4:J8" firstHeaderRow="1" firstDataRow="1" firstDataCol="1" rowPageCount="1" colPageCount="1"/>
  <pivotFields count="8">
    <pivotField numFmtId="14" showAll="0"/>
    <pivotField numFmtId="1" showAll="0">
      <items count="5">
        <item x="0"/>
        <item h="1"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6">
        <item x="4"/>
        <item x="1"/>
        <item x="12"/>
        <item x="13"/>
        <item x="11"/>
        <item x="5"/>
        <item x="7"/>
        <item x="2"/>
        <item x="3"/>
        <item x="6"/>
        <item x="9"/>
        <item m="1" x="14"/>
        <item x="8"/>
        <item x="10"/>
        <item x="0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1"/>
    </i>
    <i>
      <x v="7"/>
    </i>
    <i>
      <x v="1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A31C8-9696-433D-BD99-2EEA5AC9F19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4:D15" firstHeaderRow="1" firstDataRow="1" firstDataCol="1" rowPageCount="1" colPageCount="1"/>
  <pivotFields count="8">
    <pivotField numFmtId="14" showAll="0"/>
    <pivotField numFmtId="1" showAll="0">
      <items count="5">
        <item x="0"/>
        <item h="1"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6">
        <item x="4"/>
        <item x="1"/>
        <item x="12"/>
        <item x="11"/>
        <item x="5"/>
        <item x="7"/>
        <item x="2"/>
        <item x="3"/>
        <item x="6"/>
        <item x="9"/>
        <item m="1" x="14"/>
        <item x="8"/>
        <item x="10"/>
        <item x="0"/>
        <item x="13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4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6C37DFC-6317-4FBB-8BE2-ACC0618F0996}" sourceName="Mês">
  <pivotTables>
    <pivotTable tabId="2" name="Tabela dinâmica1"/>
    <pivotTable tabId="2" name="Tabela dinâmica3"/>
  </pivotTables>
  <data>
    <tabular pivotCacheId="477076111">
      <items count="4">
        <i x="0" s="1"/>
        <i x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55394F8-9F9A-43AB-8901-71C2751DF929}" cache="SegmentaçãodeDados_Mês" caption="Mê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02E03-FE01-45C2-BC75-8585B08E5176}" name="tbl_operations" displayName="tbl_operations" ref="A1:H42" totalsRowShown="0" headerRowDxfId="14">
  <autoFilter ref="A1:H42" xr:uid="{DF702E03-FE01-45C2-BC75-8585B08E5176}"/>
  <tableColumns count="8">
    <tableColumn id="1" xr3:uid="{1F6654CC-613C-4BF5-8A12-1DC2F6D58B6C}" name="Data" dataDxfId="13"/>
    <tableColumn id="8" xr3:uid="{A384AE68-AEDA-4400-BD11-921AA4780937}" name="Mês" dataDxfId="12">
      <calculatedColumnFormula>MONTH(tbl_operations[[#This Row],[Data]])</calculatedColumnFormula>
    </tableColumn>
    <tableColumn id="2" xr3:uid="{7E65F130-DE72-49EE-B6B9-FF026371397F}" name="Tipo" dataDxfId="11"/>
    <tableColumn id="3" xr3:uid="{C5E12BC5-5379-47DF-A258-B543005706A3}" name="Categoria" dataDxfId="10"/>
    <tableColumn id="4" xr3:uid="{B8956893-63D7-4A61-AC2C-A55512C90E79}" name="Descrição" dataDxfId="9"/>
    <tableColumn id="5" xr3:uid="{463FFD90-47BD-4DFE-86BF-88D3DC38E79A}" name="Valor" dataDxfId="8"/>
    <tableColumn id="6" xr3:uid="{6D4DE7FC-3982-494F-9292-F61DD2FE0BD8}" name="Operação Bancária" dataDxfId="7"/>
    <tableColumn id="7" xr3:uid="{289A6C12-6E7E-43D4-8FBE-2DCEE25B5002}" name="Statu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A80078-4032-4246-B6C2-4B6060BEDAD2}" name="Tabela2" displayName="Tabela2" ref="C6:D20" totalsRowShown="0" headerRowDxfId="3" dataDxfId="2">
  <autoFilter ref="C6:D20" xr:uid="{2CA80078-4032-4246-B6C2-4B6060BEDAD2}"/>
  <tableColumns count="2">
    <tableColumn id="1" xr3:uid="{DD8C214C-42CB-40E0-B094-820CE1EE4EF6}" name="Data de Lançamento" dataDxfId="1"/>
    <tableColumn id="2" xr3:uid="{A2DDE30D-92DA-4A74-BF63-1EF5B9E53259}" name="Depósito Reservado" dataDxfId="0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9DA7-EDB0-4922-ABB7-D0AF6EF7BDC0}">
  <sheetPr>
    <tabColor theme="8" tint="0.39997558519241921"/>
  </sheetPr>
  <dimension ref="A1:H42"/>
  <sheetViews>
    <sheetView workbookViewId="0"/>
  </sheetViews>
  <sheetFormatPr defaultRowHeight="15" x14ac:dyDescent="0.25"/>
  <cols>
    <col min="1" max="1" width="10.7109375" bestFit="1" customWidth="1"/>
    <col min="2" max="2" width="10.7109375" style="14" customWidth="1"/>
    <col min="3" max="3" width="9.42578125" style="1" bestFit="1" customWidth="1"/>
    <col min="4" max="4" width="22.28515625" style="1" bestFit="1" customWidth="1"/>
    <col min="5" max="5" width="53.28515625" style="1" bestFit="1" customWidth="1"/>
    <col min="6" max="6" width="11.85546875" style="5" customWidth="1"/>
    <col min="7" max="7" width="27.28515625" style="1" bestFit="1" customWidth="1"/>
    <col min="8" max="8" width="11" style="1" bestFit="1" customWidth="1"/>
  </cols>
  <sheetData>
    <row r="1" spans="1:8" x14ac:dyDescent="0.25">
      <c r="A1" s="1" t="s">
        <v>0</v>
      </c>
      <c r="B1" s="12" t="s">
        <v>78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x14ac:dyDescent="0.25">
      <c r="A2" s="2">
        <v>45677</v>
      </c>
      <c r="B2" s="13">
        <f>MONTH(tbl_operations[[#This Row],[Data]])</f>
        <v>1</v>
      </c>
      <c r="C2" s="1" t="s">
        <v>51</v>
      </c>
      <c r="D2" s="1" t="s">
        <v>56</v>
      </c>
      <c r="E2" s="1" t="s">
        <v>52</v>
      </c>
      <c r="F2" s="4">
        <v>6155.39</v>
      </c>
      <c r="G2" s="1" t="s">
        <v>68</v>
      </c>
      <c r="H2" s="1" t="s">
        <v>69</v>
      </c>
    </row>
    <row r="3" spans="1:8" x14ac:dyDescent="0.25">
      <c r="A3" s="2">
        <v>45677</v>
      </c>
      <c r="B3" s="13">
        <f>MONTH(tbl_operations[[#This Row],[Data]])</f>
        <v>1</v>
      </c>
      <c r="C3" s="1" t="s">
        <v>51</v>
      </c>
      <c r="D3" s="1" t="s">
        <v>56</v>
      </c>
      <c r="E3" s="1" t="s">
        <v>57</v>
      </c>
      <c r="F3" s="4">
        <v>874.78</v>
      </c>
      <c r="G3" s="1" t="s">
        <v>67</v>
      </c>
      <c r="H3" s="1" t="s">
        <v>70</v>
      </c>
    </row>
    <row r="4" spans="1:8" x14ac:dyDescent="0.25">
      <c r="A4" s="2">
        <v>45677</v>
      </c>
      <c r="B4" s="13">
        <f>MONTH(tbl_operations[[#This Row],[Data]])</f>
        <v>1</v>
      </c>
      <c r="C4" s="1" t="s">
        <v>51</v>
      </c>
      <c r="D4" s="1" t="s">
        <v>56</v>
      </c>
      <c r="E4" s="1" t="s">
        <v>58</v>
      </c>
      <c r="F4" s="4">
        <v>1110.78</v>
      </c>
      <c r="G4" s="1" t="s">
        <v>66</v>
      </c>
      <c r="H4" s="1" t="s">
        <v>70</v>
      </c>
    </row>
    <row r="5" spans="1:8" x14ac:dyDescent="0.25">
      <c r="A5" s="2">
        <v>45666</v>
      </c>
      <c r="B5" s="13">
        <f>MONTH(tbl_operations[[#This Row],[Data]])</f>
        <v>1</v>
      </c>
      <c r="C5" s="1" t="s">
        <v>51</v>
      </c>
      <c r="D5" s="1" t="s">
        <v>54</v>
      </c>
      <c r="E5" s="1" t="s">
        <v>55</v>
      </c>
      <c r="F5" s="4">
        <v>860</v>
      </c>
      <c r="G5" s="1" t="s">
        <v>65</v>
      </c>
      <c r="H5" s="1" t="s">
        <v>70</v>
      </c>
    </row>
    <row r="6" spans="1:8" x14ac:dyDescent="0.25">
      <c r="A6" s="2">
        <v>45666</v>
      </c>
      <c r="B6" s="13">
        <f>MONTH(tbl_operations[[#This Row],[Data]])</f>
        <v>1</v>
      </c>
      <c r="C6" s="1" t="s">
        <v>51</v>
      </c>
      <c r="D6" s="1" t="s">
        <v>54</v>
      </c>
      <c r="E6" s="1" t="s">
        <v>71</v>
      </c>
      <c r="F6" s="4">
        <v>10.19</v>
      </c>
      <c r="G6" s="1" t="s">
        <v>65</v>
      </c>
      <c r="H6" s="1" t="s">
        <v>70</v>
      </c>
    </row>
    <row r="7" spans="1:8" x14ac:dyDescent="0.25">
      <c r="A7" s="2">
        <v>45672</v>
      </c>
      <c r="B7" s="13">
        <f>MONTH(tbl_operations[[#This Row],[Data]])</f>
        <v>1</v>
      </c>
      <c r="C7" s="1" t="s">
        <v>51</v>
      </c>
      <c r="D7" s="1" t="s">
        <v>53</v>
      </c>
      <c r="E7" s="1" t="s">
        <v>53</v>
      </c>
      <c r="F7" s="4">
        <v>193.53</v>
      </c>
      <c r="G7" s="1" t="s">
        <v>65</v>
      </c>
      <c r="H7" s="1" t="s">
        <v>70</v>
      </c>
    </row>
    <row r="8" spans="1:8" x14ac:dyDescent="0.25">
      <c r="A8" s="2">
        <v>45677</v>
      </c>
      <c r="B8" s="13">
        <f>MONTH(tbl_operations[[#This Row],[Data]])</f>
        <v>1</v>
      </c>
      <c r="C8" s="1" t="s">
        <v>36</v>
      </c>
      <c r="D8" s="1" t="s">
        <v>32</v>
      </c>
      <c r="E8" s="1" t="s">
        <v>59</v>
      </c>
      <c r="F8" s="6">
        <f>F2*10%</f>
        <v>615.5390000000001</v>
      </c>
      <c r="G8" s="1" t="s">
        <v>46</v>
      </c>
      <c r="H8" s="1" t="s">
        <v>69</v>
      </c>
    </row>
    <row r="9" spans="1:8" x14ac:dyDescent="0.25">
      <c r="A9" s="2">
        <v>45677</v>
      </c>
      <c r="B9" s="13">
        <f>MONTH(tbl_operations[[#This Row],[Data]])</f>
        <v>1</v>
      </c>
      <c r="C9" s="1" t="s">
        <v>36</v>
      </c>
      <c r="D9" s="1" t="s">
        <v>32</v>
      </c>
      <c r="E9" s="1" t="s">
        <v>60</v>
      </c>
      <c r="F9" s="6">
        <f>F3*10%</f>
        <v>87.478000000000009</v>
      </c>
      <c r="G9" s="1" t="s">
        <v>46</v>
      </c>
      <c r="H9" s="1" t="s">
        <v>69</v>
      </c>
    </row>
    <row r="10" spans="1:8" x14ac:dyDescent="0.25">
      <c r="A10" s="2">
        <v>45677</v>
      </c>
      <c r="B10" s="13">
        <f>MONTH(tbl_operations[[#This Row],[Data]])</f>
        <v>1</v>
      </c>
      <c r="C10" s="1" t="s">
        <v>36</v>
      </c>
      <c r="D10" s="1" t="s">
        <v>32</v>
      </c>
      <c r="E10" s="1" t="s">
        <v>61</v>
      </c>
      <c r="F10" s="6">
        <f>F4*10%</f>
        <v>111.078</v>
      </c>
      <c r="G10" s="1" t="s">
        <v>46</v>
      </c>
      <c r="H10" s="1" t="s">
        <v>69</v>
      </c>
    </row>
    <row r="11" spans="1:8" x14ac:dyDescent="0.25">
      <c r="A11" s="2">
        <v>45666</v>
      </c>
      <c r="B11" s="13">
        <f>MONTH(tbl_operations[[#This Row],[Data]])</f>
        <v>1</v>
      </c>
      <c r="C11" s="1" t="s">
        <v>36</v>
      </c>
      <c r="D11" s="1" t="s">
        <v>32</v>
      </c>
      <c r="E11" s="1" t="s">
        <v>63</v>
      </c>
      <c r="F11" s="6">
        <f t="shared" ref="F11:F13" si="0">F5*10%</f>
        <v>86</v>
      </c>
      <c r="G11" s="1" t="s">
        <v>46</v>
      </c>
      <c r="H11" s="1" t="s">
        <v>69</v>
      </c>
    </row>
    <row r="12" spans="1:8" x14ac:dyDescent="0.25">
      <c r="A12" s="2">
        <v>45666</v>
      </c>
      <c r="B12" s="13">
        <f>MONTH(tbl_operations[[#This Row],[Data]])</f>
        <v>1</v>
      </c>
      <c r="C12" s="1" t="s">
        <v>36</v>
      </c>
      <c r="D12" s="1" t="s">
        <v>32</v>
      </c>
      <c r="E12" s="1" t="s">
        <v>72</v>
      </c>
      <c r="F12" s="6">
        <f t="shared" si="0"/>
        <v>1.0189999999999999</v>
      </c>
      <c r="G12" s="1" t="s">
        <v>46</v>
      </c>
      <c r="H12" s="1" t="s">
        <v>69</v>
      </c>
    </row>
    <row r="13" spans="1:8" x14ac:dyDescent="0.25">
      <c r="A13" s="2">
        <v>45672</v>
      </c>
      <c r="B13" s="13">
        <f>MONTH(tbl_operations[[#This Row],[Data]])</f>
        <v>1</v>
      </c>
      <c r="C13" s="1" t="s">
        <v>36</v>
      </c>
      <c r="D13" s="1" t="s">
        <v>32</v>
      </c>
      <c r="E13" s="1" t="s">
        <v>62</v>
      </c>
      <c r="F13" s="6">
        <f t="shared" si="0"/>
        <v>19.353000000000002</v>
      </c>
      <c r="G13" s="1" t="s">
        <v>46</v>
      </c>
      <c r="H13" s="1" t="s">
        <v>64</v>
      </c>
    </row>
    <row r="14" spans="1:8" x14ac:dyDescent="0.25">
      <c r="A14" s="2">
        <v>45677</v>
      </c>
      <c r="B14" s="13">
        <f>MONTH(tbl_operations[[#This Row],[Data]])</f>
        <v>1</v>
      </c>
      <c r="C14" s="1" t="s">
        <v>36</v>
      </c>
      <c r="D14" s="1" t="s">
        <v>37</v>
      </c>
      <c r="E14" s="1" t="s">
        <v>7</v>
      </c>
      <c r="F14" s="6">
        <v>5000</v>
      </c>
      <c r="G14" s="1" t="s">
        <v>46</v>
      </c>
      <c r="H14" s="1" t="s">
        <v>69</v>
      </c>
    </row>
    <row r="15" spans="1:8" x14ac:dyDescent="0.25">
      <c r="A15" s="2">
        <v>45700</v>
      </c>
      <c r="B15" s="13">
        <f>MONTH(tbl_operations[[#This Row],[Data]])</f>
        <v>2</v>
      </c>
      <c r="C15" s="1" t="s">
        <v>36</v>
      </c>
      <c r="D15" s="1" t="s">
        <v>33</v>
      </c>
      <c r="E15" s="1" t="s">
        <v>8</v>
      </c>
      <c r="F15" s="6">
        <v>650</v>
      </c>
      <c r="G15" s="1" t="s">
        <v>49</v>
      </c>
      <c r="H15" s="1" t="s">
        <v>69</v>
      </c>
    </row>
    <row r="16" spans="1:8" x14ac:dyDescent="0.25">
      <c r="A16" s="2">
        <v>45698</v>
      </c>
      <c r="B16" s="13">
        <f>MONTH(tbl_operations[[#This Row],[Data]])</f>
        <v>2</v>
      </c>
      <c r="C16" s="1" t="s">
        <v>36</v>
      </c>
      <c r="D16" s="1" t="s">
        <v>33</v>
      </c>
      <c r="E16" s="1" t="s">
        <v>9</v>
      </c>
      <c r="F16" s="6">
        <v>398.69</v>
      </c>
      <c r="G16" s="1" t="s">
        <v>49</v>
      </c>
      <c r="H16" s="1" t="s">
        <v>69</v>
      </c>
    </row>
    <row r="17" spans="1:8" x14ac:dyDescent="0.25">
      <c r="A17" s="2">
        <v>45677</v>
      </c>
      <c r="B17" s="13">
        <f>MONTH(tbl_operations[[#This Row],[Data]])</f>
        <v>1</v>
      </c>
      <c r="C17" s="1" t="s">
        <v>36</v>
      </c>
      <c r="D17" s="1" t="s">
        <v>33</v>
      </c>
      <c r="E17" s="1" t="s">
        <v>10</v>
      </c>
      <c r="F17" s="6">
        <v>134.78</v>
      </c>
      <c r="G17" s="1" t="s">
        <v>49</v>
      </c>
      <c r="H17" s="1" t="s">
        <v>69</v>
      </c>
    </row>
    <row r="18" spans="1:8" x14ac:dyDescent="0.25">
      <c r="A18" s="2">
        <v>45698</v>
      </c>
      <c r="B18" s="13">
        <f>MONTH(tbl_operations[[#This Row],[Data]])</f>
        <v>2</v>
      </c>
      <c r="C18" s="1" t="s">
        <v>36</v>
      </c>
      <c r="D18" s="1" t="s">
        <v>33</v>
      </c>
      <c r="E18" s="1" t="s">
        <v>11</v>
      </c>
      <c r="F18" s="6">
        <v>389.16</v>
      </c>
      <c r="G18" s="1" t="s">
        <v>49</v>
      </c>
      <c r="H18" s="1" t="s">
        <v>69</v>
      </c>
    </row>
    <row r="19" spans="1:8" x14ac:dyDescent="0.25">
      <c r="A19" s="2">
        <v>45703</v>
      </c>
      <c r="B19" s="13">
        <f>MONTH(tbl_operations[[#This Row],[Data]])</f>
        <v>2</v>
      </c>
      <c r="C19" s="1" t="s">
        <v>36</v>
      </c>
      <c r="D19" s="1" t="s">
        <v>33</v>
      </c>
      <c r="E19" s="1" t="s">
        <v>12</v>
      </c>
      <c r="F19" s="6">
        <v>300</v>
      </c>
      <c r="G19" s="1" t="s">
        <v>49</v>
      </c>
      <c r="H19" s="1" t="s">
        <v>69</v>
      </c>
    </row>
    <row r="20" spans="1:8" x14ac:dyDescent="0.25">
      <c r="A20" s="2">
        <v>45677</v>
      </c>
      <c r="B20" s="13">
        <f>MONTH(tbl_operations[[#This Row],[Data]])</f>
        <v>1</v>
      </c>
      <c r="C20" s="1" t="s">
        <v>36</v>
      </c>
      <c r="D20" s="1" t="s">
        <v>39</v>
      </c>
      <c r="E20" s="1" t="s">
        <v>13</v>
      </c>
      <c r="F20" s="6">
        <v>504</v>
      </c>
      <c r="G20" s="1" t="s">
        <v>46</v>
      </c>
      <c r="H20" s="1" t="s">
        <v>69</v>
      </c>
    </row>
    <row r="21" spans="1:8" x14ac:dyDescent="0.25">
      <c r="A21" s="2">
        <v>45677</v>
      </c>
      <c r="B21" s="13">
        <f>MONTH(tbl_operations[[#This Row],[Data]])</f>
        <v>1</v>
      </c>
      <c r="C21" s="1" t="s">
        <v>36</v>
      </c>
      <c r="D21" s="1" t="s">
        <v>39</v>
      </c>
      <c r="E21" s="1" t="s">
        <v>14</v>
      </c>
      <c r="F21" s="6">
        <v>950</v>
      </c>
      <c r="G21" s="1" t="s">
        <v>46</v>
      </c>
      <c r="H21" s="1" t="s">
        <v>69</v>
      </c>
    </row>
    <row r="22" spans="1:8" x14ac:dyDescent="0.25">
      <c r="A22" s="2">
        <v>45677</v>
      </c>
      <c r="B22" s="13">
        <f>MONTH(tbl_operations[[#This Row],[Data]])</f>
        <v>1</v>
      </c>
      <c r="C22" s="1" t="s">
        <v>36</v>
      </c>
      <c r="D22" s="1" t="s">
        <v>39</v>
      </c>
      <c r="E22" s="1" t="s">
        <v>38</v>
      </c>
      <c r="F22" s="6">
        <v>298.5</v>
      </c>
      <c r="G22" s="1" t="s">
        <v>46</v>
      </c>
      <c r="H22" s="1" t="s">
        <v>69</v>
      </c>
    </row>
    <row r="23" spans="1:8" x14ac:dyDescent="0.25">
      <c r="A23" s="2">
        <v>45694</v>
      </c>
      <c r="B23" s="13">
        <f>MONTH(tbl_operations[[#This Row],[Data]])</f>
        <v>2</v>
      </c>
      <c r="C23" s="1" t="s">
        <v>36</v>
      </c>
      <c r="D23" s="1" t="s">
        <v>43</v>
      </c>
      <c r="E23" s="1" t="s">
        <v>15</v>
      </c>
      <c r="F23" s="6">
        <v>345.93</v>
      </c>
      <c r="G23" s="1" t="s">
        <v>46</v>
      </c>
      <c r="H23" s="1" t="s">
        <v>69</v>
      </c>
    </row>
    <row r="24" spans="1:8" x14ac:dyDescent="0.25">
      <c r="A24" s="2">
        <v>45682</v>
      </c>
      <c r="B24" s="13">
        <f>MONTH(tbl_operations[[#This Row],[Data]])</f>
        <v>1</v>
      </c>
      <c r="C24" s="1" t="s">
        <v>36</v>
      </c>
      <c r="D24" s="1" t="s">
        <v>42</v>
      </c>
      <c r="E24" s="1" t="s">
        <v>16</v>
      </c>
      <c r="F24" s="6">
        <v>549.55999999999995</v>
      </c>
      <c r="G24" s="1" t="s">
        <v>49</v>
      </c>
      <c r="H24" s="1" t="s">
        <v>69</v>
      </c>
    </row>
    <row r="25" spans="1:8" x14ac:dyDescent="0.25">
      <c r="A25" s="2">
        <v>45682</v>
      </c>
      <c r="B25" s="13">
        <f>MONTH(tbl_operations[[#This Row],[Data]])</f>
        <v>1</v>
      </c>
      <c r="C25" s="1" t="s">
        <v>36</v>
      </c>
      <c r="D25" s="1" t="s">
        <v>43</v>
      </c>
      <c r="E25" s="1" t="s">
        <v>17</v>
      </c>
      <c r="F25" s="6">
        <v>268.20999999999998</v>
      </c>
      <c r="G25" s="1" t="s">
        <v>49</v>
      </c>
      <c r="H25" s="1" t="s">
        <v>69</v>
      </c>
    </row>
    <row r="26" spans="1:8" x14ac:dyDescent="0.25">
      <c r="A26" s="2">
        <v>45680</v>
      </c>
      <c r="B26" s="13">
        <f>MONTH(tbl_operations[[#This Row],[Data]])</f>
        <v>1</v>
      </c>
      <c r="C26" s="1" t="s">
        <v>36</v>
      </c>
      <c r="D26" s="1" t="s">
        <v>42</v>
      </c>
      <c r="E26" s="1" t="s">
        <v>18</v>
      </c>
      <c r="F26" s="6">
        <v>8922.61</v>
      </c>
      <c r="G26" s="1" t="s">
        <v>47</v>
      </c>
      <c r="H26" s="1" t="s">
        <v>69</v>
      </c>
    </row>
    <row r="27" spans="1:8" x14ac:dyDescent="0.25">
      <c r="A27" s="2">
        <v>45698</v>
      </c>
      <c r="B27" s="13">
        <f>MONTH(tbl_operations[[#This Row],[Data]])</f>
        <v>2</v>
      </c>
      <c r="C27" s="1" t="s">
        <v>36</v>
      </c>
      <c r="D27" s="1" t="s">
        <v>34</v>
      </c>
      <c r="E27" s="1" t="s">
        <v>19</v>
      </c>
      <c r="F27" s="6">
        <v>300</v>
      </c>
      <c r="G27" s="1" t="s">
        <v>46</v>
      </c>
      <c r="H27" s="1" t="s">
        <v>69</v>
      </c>
    </row>
    <row r="28" spans="1:8" x14ac:dyDescent="0.25">
      <c r="A28" s="2">
        <v>45704</v>
      </c>
      <c r="B28" s="13">
        <f>MONTH(tbl_operations[[#This Row],[Data]])</f>
        <v>2</v>
      </c>
      <c r="C28" s="1" t="s">
        <v>36</v>
      </c>
      <c r="D28" s="1" t="s">
        <v>34</v>
      </c>
      <c r="E28" s="1" t="s">
        <v>20</v>
      </c>
      <c r="F28" s="6">
        <v>702.7</v>
      </c>
      <c r="G28" s="1" t="s">
        <v>47</v>
      </c>
      <c r="H28" s="1" t="s">
        <v>69</v>
      </c>
    </row>
    <row r="29" spans="1:8" x14ac:dyDescent="0.25">
      <c r="A29" s="2">
        <v>45684</v>
      </c>
      <c r="B29" s="13">
        <f>MONTH(tbl_operations[[#This Row],[Data]])</f>
        <v>1</v>
      </c>
      <c r="C29" s="1" t="s">
        <v>36</v>
      </c>
      <c r="D29" s="1" t="s">
        <v>34</v>
      </c>
      <c r="E29" s="1" t="s">
        <v>21</v>
      </c>
      <c r="F29" s="6">
        <v>83.16</v>
      </c>
      <c r="G29" s="1" t="s">
        <v>47</v>
      </c>
      <c r="H29" s="1" t="s">
        <v>69</v>
      </c>
    </row>
    <row r="30" spans="1:8" x14ac:dyDescent="0.25">
      <c r="A30" s="2">
        <v>45681</v>
      </c>
      <c r="B30" s="13">
        <f>MONTH(tbl_operations[[#This Row],[Data]])</f>
        <v>1</v>
      </c>
      <c r="C30" s="1" t="s">
        <v>36</v>
      </c>
      <c r="D30" s="1" t="s">
        <v>42</v>
      </c>
      <c r="E30" s="1" t="s">
        <v>22</v>
      </c>
      <c r="F30" s="6">
        <v>1500</v>
      </c>
      <c r="G30" s="1" t="s">
        <v>47</v>
      </c>
      <c r="H30" s="1" t="s">
        <v>69</v>
      </c>
    </row>
    <row r="31" spans="1:8" x14ac:dyDescent="0.25">
      <c r="A31" s="2">
        <v>45986</v>
      </c>
      <c r="B31" s="13">
        <f>MONTH(tbl_operations[[#This Row],[Data]])</f>
        <v>11</v>
      </c>
      <c r="C31" s="1" t="s">
        <v>36</v>
      </c>
      <c r="D31" s="1" t="s">
        <v>41</v>
      </c>
      <c r="E31" s="1" t="s">
        <v>23</v>
      </c>
      <c r="F31" s="6">
        <v>757.63</v>
      </c>
      <c r="G31" s="1" t="s">
        <v>49</v>
      </c>
      <c r="H31" s="1" t="s">
        <v>69</v>
      </c>
    </row>
    <row r="32" spans="1:8" x14ac:dyDescent="0.25">
      <c r="A32" s="2">
        <v>46011</v>
      </c>
      <c r="B32" s="13">
        <f>MONTH(tbl_operations[[#This Row],[Data]])</f>
        <v>12</v>
      </c>
      <c r="C32" s="1" t="s">
        <v>36</v>
      </c>
      <c r="D32" s="1" t="s">
        <v>43</v>
      </c>
      <c r="E32" s="1" t="s">
        <v>44</v>
      </c>
      <c r="F32" s="6">
        <v>139.4</v>
      </c>
      <c r="G32" s="1" t="s">
        <v>47</v>
      </c>
      <c r="H32" s="1" t="s">
        <v>69</v>
      </c>
    </row>
    <row r="33" spans="1:8" x14ac:dyDescent="0.25">
      <c r="A33" s="2">
        <v>45696</v>
      </c>
      <c r="B33" s="13">
        <f>MONTH(tbl_operations[[#This Row],[Data]])</f>
        <v>2</v>
      </c>
      <c r="C33" s="1" t="s">
        <v>36</v>
      </c>
      <c r="D33" s="1" t="s">
        <v>40</v>
      </c>
      <c r="E33" s="1" t="s">
        <v>45</v>
      </c>
      <c r="F33" s="6">
        <v>69.900000000000006</v>
      </c>
      <c r="G33" s="1" t="s">
        <v>47</v>
      </c>
      <c r="H33" s="1" t="s">
        <v>69</v>
      </c>
    </row>
    <row r="34" spans="1:8" x14ac:dyDescent="0.25">
      <c r="A34" s="2">
        <v>45677</v>
      </c>
      <c r="B34" s="13">
        <f>MONTH(tbl_operations[[#This Row],[Data]])</f>
        <v>1</v>
      </c>
      <c r="C34" s="1" t="s">
        <v>36</v>
      </c>
      <c r="D34" s="1" t="s">
        <v>40</v>
      </c>
      <c r="E34" s="1" t="s">
        <v>24</v>
      </c>
      <c r="F34" s="6">
        <v>30</v>
      </c>
      <c r="G34" s="1" t="s">
        <v>48</v>
      </c>
      <c r="H34" s="1" t="s">
        <v>69</v>
      </c>
    </row>
    <row r="35" spans="1:8" x14ac:dyDescent="0.25">
      <c r="A35" s="2">
        <v>45680</v>
      </c>
      <c r="B35" s="13">
        <f>MONTH(tbl_operations[[#This Row],[Data]])</f>
        <v>1</v>
      </c>
      <c r="C35" s="1" t="s">
        <v>36</v>
      </c>
      <c r="D35" s="1" t="s">
        <v>40</v>
      </c>
      <c r="E35" s="1" t="s">
        <v>25</v>
      </c>
      <c r="F35" s="6">
        <v>30</v>
      </c>
      <c r="G35" s="1" t="s">
        <v>48</v>
      </c>
      <c r="H35" s="1" t="s">
        <v>69</v>
      </c>
    </row>
    <row r="36" spans="1:8" x14ac:dyDescent="0.25">
      <c r="A36" s="2">
        <v>45677</v>
      </c>
      <c r="B36" s="13">
        <f>MONTH(tbl_operations[[#This Row],[Data]])</f>
        <v>1</v>
      </c>
      <c r="C36" s="1" t="s">
        <v>36</v>
      </c>
      <c r="D36" s="1" t="s">
        <v>40</v>
      </c>
      <c r="E36" s="1" t="s">
        <v>26</v>
      </c>
      <c r="F36" s="6">
        <v>30</v>
      </c>
      <c r="G36" s="1" t="s">
        <v>48</v>
      </c>
      <c r="H36" s="1" t="s">
        <v>69</v>
      </c>
    </row>
    <row r="37" spans="1:8" x14ac:dyDescent="0.25">
      <c r="A37" s="2">
        <v>45684</v>
      </c>
      <c r="B37" s="13">
        <f>MONTH(tbl_operations[[#This Row],[Data]])</f>
        <v>1</v>
      </c>
      <c r="C37" s="1" t="s">
        <v>36</v>
      </c>
      <c r="D37" s="1" t="s">
        <v>39</v>
      </c>
      <c r="E37" s="1" t="s">
        <v>27</v>
      </c>
      <c r="F37" s="6">
        <v>345.24</v>
      </c>
      <c r="G37" s="1" t="s">
        <v>46</v>
      </c>
      <c r="H37" s="1" t="s">
        <v>69</v>
      </c>
    </row>
    <row r="38" spans="1:8" x14ac:dyDescent="0.25">
      <c r="A38" s="2">
        <v>45686</v>
      </c>
      <c r="B38" s="13">
        <f>MONTH(tbl_operations[[#This Row],[Data]])</f>
        <v>1</v>
      </c>
      <c r="C38" s="1" t="s">
        <v>36</v>
      </c>
      <c r="D38" s="1" t="s">
        <v>50</v>
      </c>
      <c r="E38" s="1" t="s">
        <v>35</v>
      </c>
      <c r="F38" s="6">
        <v>34.9</v>
      </c>
      <c r="G38" s="1" t="s">
        <v>47</v>
      </c>
      <c r="H38" s="1" t="s">
        <v>69</v>
      </c>
    </row>
    <row r="39" spans="1:8" x14ac:dyDescent="0.25">
      <c r="A39" s="2">
        <v>45677</v>
      </c>
      <c r="B39" s="13">
        <f>MONTH(tbl_operations[[#This Row],[Data]])</f>
        <v>1</v>
      </c>
      <c r="C39" s="1" t="s">
        <v>36</v>
      </c>
      <c r="D39" s="1" t="s">
        <v>77</v>
      </c>
      <c r="E39" s="1" t="s">
        <v>30</v>
      </c>
      <c r="F39" s="6">
        <v>45</v>
      </c>
      <c r="G39" s="1" t="s">
        <v>48</v>
      </c>
      <c r="H39" s="1" t="s">
        <v>69</v>
      </c>
    </row>
    <row r="40" spans="1:8" x14ac:dyDescent="0.25">
      <c r="A40" s="2">
        <v>45677</v>
      </c>
      <c r="B40" s="13">
        <f>MONTH(tbl_operations[[#This Row],[Data]])</f>
        <v>1</v>
      </c>
      <c r="C40" s="1" t="s">
        <v>36</v>
      </c>
      <c r="D40" s="1" t="s">
        <v>77</v>
      </c>
      <c r="E40" s="1" t="s">
        <v>31</v>
      </c>
      <c r="F40" s="6">
        <v>45</v>
      </c>
      <c r="G40" s="1" t="s">
        <v>48</v>
      </c>
      <c r="H40" s="1" t="s">
        <v>69</v>
      </c>
    </row>
    <row r="41" spans="1:8" x14ac:dyDescent="0.25">
      <c r="A41" s="2">
        <v>45677</v>
      </c>
      <c r="B41" s="13">
        <f>MONTH(tbl_operations[[#This Row],[Data]])</f>
        <v>1</v>
      </c>
      <c r="C41" s="1" t="s">
        <v>36</v>
      </c>
      <c r="D41" s="1" t="s">
        <v>77</v>
      </c>
      <c r="E41" s="1" t="s">
        <v>29</v>
      </c>
      <c r="F41" s="6">
        <v>45</v>
      </c>
      <c r="G41" s="1" t="s">
        <v>48</v>
      </c>
      <c r="H41" s="1" t="s">
        <v>69</v>
      </c>
    </row>
    <row r="42" spans="1:8" x14ac:dyDescent="0.25">
      <c r="A42" s="2">
        <v>45677</v>
      </c>
      <c r="B42" s="13">
        <f>MONTH(tbl_operations[[#This Row],[Data]])</f>
        <v>1</v>
      </c>
      <c r="C42" s="1" t="s">
        <v>36</v>
      </c>
      <c r="D42" s="1" t="s">
        <v>77</v>
      </c>
      <c r="E42" s="1" t="s">
        <v>28</v>
      </c>
      <c r="F42" s="6">
        <v>45</v>
      </c>
      <c r="G42" s="1" t="s">
        <v>48</v>
      </c>
      <c r="H42" s="1" t="s">
        <v>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1D2E-F76D-4928-8749-C630268B30DE}">
  <sheetPr>
    <tabColor theme="8" tint="0.39997558519241921"/>
  </sheetPr>
  <dimension ref="C1:J15"/>
  <sheetViews>
    <sheetView topLeftCell="C1" workbookViewId="0"/>
  </sheetViews>
  <sheetFormatPr defaultRowHeight="15" x14ac:dyDescent="0.25"/>
  <cols>
    <col min="3" max="3" width="22.28515625" bestFit="1" customWidth="1"/>
    <col min="4" max="4" width="13.85546875" bestFit="1" customWidth="1"/>
    <col min="9" max="9" width="18" bestFit="1" customWidth="1"/>
    <col min="10" max="10" width="13.85546875" bestFit="1" customWidth="1"/>
  </cols>
  <sheetData>
    <row r="1" spans="3:10" x14ac:dyDescent="0.25">
      <c r="C1" t="s">
        <v>76</v>
      </c>
    </row>
    <row r="2" spans="3:10" x14ac:dyDescent="0.25">
      <c r="C2" s="7" t="s">
        <v>1</v>
      </c>
      <c r="D2" t="s">
        <v>36</v>
      </c>
      <c r="I2" s="7" t="s">
        <v>1</v>
      </c>
      <c r="J2" t="s">
        <v>51</v>
      </c>
    </row>
    <row r="4" spans="3:10" x14ac:dyDescent="0.25">
      <c r="C4" s="7" t="s">
        <v>73</v>
      </c>
      <c r="D4" t="s">
        <v>75</v>
      </c>
      <c r="I4" s="7" t="s">
        <v>73</v>
      </c>
      <c r="J4" t="s">
        <v>75</v>
      </c>
    </row>
    <row r="5" spans="3:10" x14ac:dyDescent="0.25">
      <c r="C5" s="8" t="s">
        <v>37</v>
      </c>
      <c r="D5" s="3">
        <v>5000</v>
      </c>
      <c r="I5" s="8" t="s">
        <v>54</v>
      </c>
      <c r="J5" s="11">
        <v>870.19</v>
      </c>
    </row>
    <row r="6" spans="3:10" x14ac:dyDescent="0.25">
      <c r="C6" s="8" t="s">
        <v>50</v>
      </c>
      <c r="D6" s="3">
        <v>34.9</v>
      </c>
      <c r="I6" s="8" t="s">
        <v>53</v>
      </c>
      <c r="J6" s="11">
        <v>193.53</v>
      </c>
    </row>
    <row r="7" spans="3:10" x14ac:dyDescent="0.25">
      <c r="C7" s="8" t="s">
        <v>40</v>
      </c>
      <c r="D7" s="3">
        <v>90</v>
      </c>
      <c r="I7" s="8" t="s">
        <v>56</v>
      </c>
      <c r="J7" s="11">
        <v>8140.95</v>
      </c>
    </row>
    <row r="8" spans="3:10" x14ac:dyDescent="0.25">
      <c r="C8" s="8" t="s">
        <v>33</v>
      </c>
      <c r="D8" s="3">
        <v>134.78</v>
      </c>
      <c r="I8" s="8" t="s">
        <v>74</v>
      </c>
      <c r="J8" s="11">
        <v>9204.67</v>
      </c>
    </row>
    <row r="9" spans="3:10" x14ac:dyDescent="0.25">
      <c r="C9" s="8" t="s">
        <v>43</v>
      </c>
      <c r="D9" s="3">
        <v>268.20999999999998</v>
      </c>
    </row>
    <row r="10" spans="3:10" x14ac:dyDescent="0.25">
      <c r="C10" s="8" t="s">
        <v>32</v>
      </c>
      <c r="D10" s="3">
        <v>920.46699999999998</v>
      </c>
    </row>
    <row r="11" spans="3:10" x14ac:dyDescent="0.25">
      <c r="C11" s="8" t="s">
        <v>39</v>
      </c>
      <c r="D11" s="3">
        <v>2097.7399999999998</v>
      </c>
    </row>
    <row r="12" spans="3:10" x14ac:dyDescent="0.25">
      <c r="C12" s="8" t="s">
        <v>34</v>
      </c>
      <c r="D12" s="3">
        <v>83.16</v>
      </c>
    </row>
    <row r="13" spans="3:10" x14ac:dyDescent="0.25">
      <c r="C13" s="8" t="s">
        <v>42</v>
      </c>
      <c r="D13" s="3">
        <v>10972.17</v>
      </c>
    </row>
    <row r="14" spans="3:10" x14ac:dyDescent="0.25">
      <c r="C14" s="8" t="s">
        <v>77</v>
      </c>
      <c r="D14" s="3">
        <v>180</v>
      </c>
    </row>
    <row r="15" spans="3:10" x14ac:dyDescent="0.25">
      <c r="C15" s="8" t="s">
        <v>74</v>
      </c>
      <c r="D15" s="3">
        <v>19781.426999999996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A36A-FC35-4930-8878-C156517DED49}">
  <sheetPr>
    <tabColor theme="8" tint="0.39997558519241921"/>
  </sheetPr>
  <dimension ref="C1:D20"/>
  <sheetViews>
    <sheetView topLeftCell="A3" zoomScale="80" zoomScaleNormal="80" workbookViewId="0"/>
  </sheetViews>
  <sheetFormatPr defaultRowHeight="15" x14ac:dyDescent="0.25"/>
  <cols>
    <col min="3" max="3" width="25.5703125" bestFit="1" customWidth="1"/>
    <col min="4" max="4" width="26.42578125" style="16" bestFit="1" customWidth="1"/>
  </cols>
  <sheetData>
    <row r="1" spans="3:4" s="10" customFormat="1" ht="59.25" customHeight="1" x14ac:dyDescent="0.25">
      <c r="D1" s="15"/>
    </row>
    <row r="3" spans="3:4" x14ac:dyDescent="0.25">
      <c r="C3" s="19" t="s">
        <v>81</v>
      </c>
      <c r="D3" s="16">
        <f>SUM(Tabela2[Depósito Reservado])</f>
        <v>3734</v>
      </c>
    </row>
    <row r="4" spans="3:4" x14ac:dyDescent="0.25">
      <c r="C4" s="19" t="s">
        <v>82</v>
      </c>
      <c r="D4" s="16">
        <v>20000</v>
      </c>
    </row>
    <row r="6" spans="3:4" x14ac:dyDescent="0.25">
      <c r="C6" s="1" t="s">
        <v>79</v>
      </c>
      <c r="D6" s="17" t="s">
        <v>80</v>
      </c>
    </row>
    <row r="7" spans="3:4" x14ac:dyDescent="0.25">
      <c r="C7" s="18">
        <v>45675</v>
      </c>
      <c r="D7" s="17">
        <v>419</v>
      </c>
    </row>
    <row r="8" spans="3:4" x14ac:dyDescent="0.25">
      <c r="C8" s="18">
        <v>45676</v>
      </c>
      <c r="D8" s="17">
        <v>368</v>
      </c>
    </row>
    <row r="9" spans="3:4" x14ac:dyDescent="0.25">
      <c r="C9" s="18">
        <v>45677</v>
      </c>
      <c r="D9" s="17">
        <v>363</v>
      </c>
    </row>
    <row r="10" spans="3:4" x14ac:dyDescent="0.25">
      <c r="C10" s="18">
        <v>45678</v>
      </c>
      <c r="D10" s="17">
        <v>203</v>
      </c>
    </row>
    <row r="11" spans="3:4" x14ac:dyDescent="0.25">
      <c r="C11" s="18">
        <v>45679</v>
      </c>
      <c r="D11" s="17">
        <v>311</v>
      </c>
    </row>
    <row r="12" spans="3:4" x14ac:dyDescent="0.25">
      <c r="C12" s="18">
        <v>45680</v>
      </c>
      <c r="D12" s="17">
        <v>186</v>
      </c>
    </row>
    <row r="13" spans="3:4" x14ac:dyDescent="0.25">
      <c r="C13" s="18">
        <v>45681</v>
      </c>
      <c r="D13" s="17">
        <v>246</v>
      </c>
    </row>
    <row r="14" spans="3:4" x14ac:dyDescent="0.25">
      <c r="C14" s="18">
        <v>45682</v>
      </c>
      <c r="D14" s="17">
        <v>21</v>
      </c>
    </row>
    <row r="15" spans="3:4" x14ac:dyDescent="0.25">
      <c r="C15" s="18">
        <v>45683</v>
      </c>
      <c r="D15" s="17">
        <v>392</v>
      </c>
    </row>
    <row r="16" spans="3:4" x14ac:dyDescent="0.25">
      <c r="C16" s="18">
        <v>45684</v>
      </c>
      <c r="D16" s="17">
        <v>234</v>
      </c>
    </row>
    <row r="17" spans="3:4" x14ac:dyDescent="0.25">
      <c r="C17" s="18">
        <v>45685</v>
      </c>
      <c r="D17" s="17">
        <v>135</v>
      </c>
    </row>
    <row r="18" spans="3:4" x14ac:dyDescent="0.25">
      <c r="C18" s="18">
        <v>45686</v>
      </c>
      <c r="D18" s="17">
        <v>142</v>
      </c>
    </row>
    <row r="19" spans="3:4" x14ac:dyDescent="0.25">
      <c r="C19" s="18">
        <v>45687</v>
      </c>
      <c r="D19" s="17">
        <v>266</v>
      </c>
    </row>
    <row r="20" spans="3:4" x14ac:dyDescent="0.25">
      <c r="C20" s="18">
        <v>45688</v>
      </c>
      <c r="D20" s="17">
        <v>448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F616-4CE8-4EB6-AC83-7FD7E7C80A53}">
  <dimension ref="A9:U9"/>
  <sheetViews>
    <sheetView tabSelected="1" zoomScale="60" zoomScaleNormal="60" workbookViewId="0">
      <selection activeCell="S10" sqref="S10"/>
    </sheetView>
  </sheetViews>
  <sheetFormatPr defaultColWidth="0" defaultRowHeight="15" x14ac:dyDescent="0.25"/>
  <cols>
    <col min="1" max="1" width="26.7109375" style="10" customWidth="1"/>
    <col min="2" max="19" width="9.140625" style="9" customWidth="1"/>
    <col min="20" max="21" width="9.140625" style="9" hidden="1" customWidth="1"/>
    <col min="22" max="16384" width="9.140625" hidden="1"/>
  </cols>
  <sheetData>
    <row r="9" ht="12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Marcley dos Santos Nunes</dc:creator>
  <cp:lastModifiedBy>Marcley Nunes</cp:lastModifiedBy>
  <dcterms:created xsi:type="dcterms:W3CDTF">2025-01-16T19:47:12Z</dcterms:created>
  <dcterms:modified xsi:type="dcterms:W3CDTF">2025-01-18T16:28:16Z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2025-01-16T19:48:21Z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c749d105-5c03-4f76-a9c3-22fd6a8a3044</vt:lpwstr>
  </property>
  <property fmtid="{D5CDD505-2E9C-101B-9397-08002B2CF9AE}" pid="8" name="MSIP_Label_fde7aacd-7cc4-4c31-9e6f-7ef306428f09_ContentBits">
    <vt:lpwstr>1</vt:lpwstr>
  </property>
</Properties>
</file>