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co Saretta\Desktop\"/>
    </mc:Choice>
  </mc:AlternateContent>
  <xr:revisionPtr revIDLastSave="0" documentId="13_ncr:1_{3776B185-FECB-41B0-A7EB-3AD0A6090B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3" i="1"/>
  <c r="F23" i="1"/>
  <c r="F24" i="1"/>
  <c r="I18" i="1"/>
  <c r="I17" i="1"/>
  <c r="I16" i="1"/>
  <c r="B25" i="1"/>
  <c r="B24" i="1"/>
  <c r="B23" i="1"/>
  <c r="B14" i="1" l="1"/>
  <c r="F25" i="1" s="1"/>
  <c r="B26" i="1"/>
  <c r="F26" i="1" l="1"/>
  <c r="F27" i="1" s="1"/>
  <c r="F28" i="1" s="1"/>
  <c r="J25" i="1" s="1"/>
  <c r="J26" i="1" s="1"/>
  <c r="F29" i="1" l="1"/>
  <c r="J24" i="1" s="1"/>
</calcChain>
</file>

<file path=xl/sharedStrings.xml><?xml version="1.0" encoding="utf-8"?>
<sst xmlns="http://schemas.openxmlformats.org/spreadsheetml/2006/main" count="87" uniqueCount="63">
  <si>
    <t>Data</t>
  </si>
  <si>
    <t>i</t>
  </si>
  <si>
    <t>V</t>
  </si>
  <si>
    <r>
      <t>A/cm</t>
    </r>
    <r>
      <rPr>
        <vertAlign val="superscript"/>
        <sz val="11"/>
        <color theme="1"/>
        <rFont val="Arial"/>
        <family val="2"/>
      </rPr>
      <t>2</t>
    </r>
  </si>
  <si>
    <t>A</t>
  </si>
  <si>
    <r>
      <t>cm</t>
    </r>
    <r>
      <rPr>
        <vertAlign val="superscript"/>
        <sz val="11"/>
        <color theme="1"/>
        <rFont val="Arial"/>
        <family val="2"/>
      </rPr>
      <t>2</t>
    </r>
  </si>
  <si>
    <t>Calculations</t>
  </si>
  <si>
    <t>Constants</t>
  </si>
  <si>
    <t>n</t>
  </si>
  <si>
    <t>-</t>
  </si>
  <si>
    <t>F</t>
  </si>
  <si>
    <t>C/mol</t>
  </si>
  <si>
    <t>eta</t>
  </si>
  <si>
    <t>Electrochemistry</t>
  </si>
  <si>
    <t>Stoichimoetry</t>
  </si>
  <si>
    <t>H2 mass</t>
  </si>
  <si>
    <t>O2 mass</t>
  </si>
  <si>
    <t>H2O mass</t>
  </si>
  <si>
    <t>u</t>
  </si>
  <si>
    <t>Thermodynamics</t>
  </si>
  <si>
    <t>Cp_water</t>
  </si>
  <si>
    <t>Cp_steam</t>
  </si>
  <si>
    <t>Q_vaporization</t>
  </si>
  <si>
    <t>J/g C</t>
  </si>
  <si>
    <t>J/g</t>
  </si>
  <si>
    <t>T_in</t>
  </si>
  <si>
    <t xml:space="preserve">C </t>
  </si>
  <si>
    <t>T_out</t>
  </si>
  <si>
    <t>C</t>
  </si>
  <si>
    <t>T_boil</t>
  </si>
  <si>
    <t>Kelvin</t>
  </si>
  <si>
    <t>Heat_water</t>
  </si>
  <si>
    <t>Heat_vap</t>
  </si>
  <si>
    <t>Heat_steam</t>
  </si>
  <si>
    <t>Heat_total</t>
  </si>
  <si>
    <t>kg</t>
  </si>
  <si>
    <t>H2_sign</t>
  </si>
  <si>
    <t>O2_sign</t>
  </si>
  <si>
    <t>H2O_sign</t>
  </si>
  <si>
    <t>g</t>
  </si>
  <si>
    <t>H2 MW</t>
  </si>
  <si>
    <t>O2 MW</t>
  </si>
  <si>
    <t>H2O MW</t>
  </si>
  <si>
    <t>H2O_to_H2</t>
  </si>
  <si>
    <t>g_H2O/g_H2</t>
  </si>
  <si>
    <t>m_H2_cell</t>
  </si>
  <si>
    <t>power_cell</t>
  </si>
  <si>
    <t>time</t>
  </si>
  <si>
    <t>s</t>
  </si>
  <si>
    <t>m_H2O_cell</t>
  </si>
  <si>
    <t>Wh</t>
  </si>
  <si>
    <t>total_power_input</t>
  </si>
  <si>
    <t>heat_cell</t>
  </si>
  <si>
    <t>electrical_power_cell</t>
  </si>
  <si>
    <t>heat_power_cell</t>
  </si>
  <si>
    <t>%</t>
  </si>
  <si>
    <t>MWh</t>
  </si>
  <si>
    <t>input_energy</t>
  </si>
  <si>
    <t>heat_energy</t>
  </si>
  <si>
    <t>electrical_energy</t>
  </si>
  <si>
    <t>H2_out</t>
  </si>
  <si>
    <t>Energy requirements</t>
  </si>
  <si>
    <t>Sizing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</si>
</sst>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i/>
      <sz val="9"/>
      <color rgb="FFFF0000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632460</xdr:colOff>
      <xdr:row>4</xdr:row>
      <xdr:rowOff>133350</xdr:rowOff>
    </xdr:from>
    <xdr:ext cx="120571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E5F35D0-9E00-A9AA-F069-254D46E795BD}"/>
                </a:ext>
              </a:extLst>
            </xdr:cNvPr>
            <xdr:cNvSpPr txBox="1"/>
          </xdr:nvSpPr>
          <xdr:spPr>
            <a:xfrm>
              <a:off x="6675120" y="842010"/>
              <a:ext cx="1205715" cy="316882"/>
            </a:xfrm>
            <a:prstGeom prst="rect">
              <a:avLst/>
            </a:prstGeom>
            <a:solidFill>
              <a:srgbClr val="00B0F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→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DK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E5F35D0-9E00-A9AA-F069-254D46E795BD}"/>
                </a:ext>
              </a:extLst>
            </xdr:cNvPr>
            <xdr:cNvSpPr txBox="1"/>
          </xdr:nvSpPr>
          <xdr:spPr>
            <a:xfrm>
              <a:off x="6675120" y="842010"/>
              <a:ext cx="1205715" cy="316882"/>
            </a:xfrm>
            <a:prstGeom prst="rect">
              <a:avLst/>
            </a:prstGeom>
            <a:solidFill>
              <a:srgbClr val="00B0F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 𝑂 → 𝐻_2+  1/2 𝑂_2</a:t>
              </a:r>
              <a:endParaRPr lang="en-DK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I23" sqref="I23:K26"/>
    </sheetView>
  </sheetViews>
  <sheetFormatPr defaultRowHeight="13.8" x14ac:dyDescent="0.3"/>
  <cols>
    <col min="1" max="1" width="11.6640625" style="1" bestFit="1" customWidth="1"/>
    <col min="2" max="2" width="7.6640625" style="1" bestFit="1" customWidth="1"/>
    <col min="3" max="3" width="12.6640625" style="1" bestFit="1" customWidth="1"/>
    <col min="4" max="4" width="10.33203125" style="1" bestFit="1" customWidth="1"/>
    <col min="5" max="5" width="19.77734375" style="1" bestFit="1" customWidth="1"/>
    <col min="6" max="6" width="6.5546875" style="1" bestFit="1" customWidth="1"/>
    <col min="7" max="7" width="6.109375" style="1" bestFit="1" customWidth="1"/>
    <col min="8" max="8" width="10.33203125" style="1" bestFit="1" customWidth="1"/>
    <col min="9" max="9" width="16.21875" style="1" bestFit="1" customWidth="1"/>
    <col min="10" max="10" width="6" style="1" bestFit="1" customWidth="1"/>
    <col min="11" max="11" width="14.44140625" style="1" bestFit="1" customWidth="1"/>
    <col min="12" max="12" width="7.6640625" style="1" bestFit="1" customWidth="1"/>
    <col min="13" max="14" width="5.6640625" style="1" bestFit="1" customWidth="1"/>
    <col min="15" max="16384" width="8.88671875" style="1"/>
  </cols>
  <sheetData>
    <row r="1" spans="1:13" x14ac:dyDescent="0.3">
      <c r="A1" s="28"/>
      <c r="B1" s="29"/>
      <c r="C1" s="29"/>
      <c r="D1" s="29"/>
      <c r="E1" s="29"/>
      <c r="F1" s="29"/>
      <c r="G1" s="29"/>
      <c r="H1" s="30"/>
    </row>
    <row r="2" spans="1:13" x14ac:dyDescent="0.3">
      <c r="A2" s="3"/>
      <c r="B2" s="4"/>
      <c r="C2" s="4"/>
      <c r="D2" s="4"/>
      <c r="E2" s="4"/>
      <c r="F2" s="4"/>
      <c r="G2" s="4"/>
      <c r="H2" s="5"/>
    </row>
    <row r="3" spans="1:13" x14ac:dyDescent="0.3">
      <c r="A3" s="3"/>
      <c r="B3" s="4"/>
      <c r="C3" s="4"/>
      <c r="D3" s="4"/>
      <c r="E3" s="4"/>
      <c r="F3" s="4"/>
      <c r="G3" s="4"/>
      <c r="H3" s="5"/>
    </row>
    <row r="4" spans="1:13" ht="14.4" thickBot="1" x14ac:dyDescent="0.35">
      <c r="A4" s="6"/>
      <c r="B4" s="7"/>
      <c r="C4" s="7"/>
      <c r="D4" s="7"/>
      <c r="E4" s="7"/>
      <c r="F4" s="7"/>
      <c r="G4" s="7"/>
      <c r="H4" s="8"/>
    </row>
    <row r="7" spans="1:13" ht="14.4" thickBot="1" x14ac:dyDescent="0.35"/>
    <row r="8" spans="1:13" ht="14.4" customHeight="1" x14ac:dyDescent="0.3">
      <c r="A8" s="25" t="s">
        <v>0</v>
      </c>
      <c r="B8" s="26"/>
      <c r="C8" s="27"/>
      <c r="E8" s="19" t="s">
        <v>7</v>
      </c>
      <c r="F8" s="20"/>
      <c r="G8" s="20"/>
      <c r="H8" s="20"/>
      <c r="I8" s="20"/>
      <c r="J8" s="20"/>
      <c r="K8" s="20"/>
      <c r="L8" s="20"/>
      <c r="M8" s="16"/>
    </row>
    <row r="9" spans="1:13" x14ac:dyDescent="0.3">
      <c r="A9" s="4" t="s">
        <v>2</v>
      </c>
      <c r="B9" s="10">
        <v>1.28</v>
      </c>
      <c r="C9" s="4" t="s">
        <v>2</v>
      </c>
      <c r="E9" s="24" t="s">
        <v>13</v>
      </c>
      <c r="F9" s="24"/>
      <c r="G9" s="24"/>
      <c r="H9" s="17" t="s">
        <v>14</v>
      </c>
      <c r="I9" s="17"/>
      <c r="J9" s="17"/>
      <c r="K9" s="18" t="s">
        <v>19</v>
      </c>
      <c r="L9" s="18"/>
      <c r="M9" s="18"/>
    </row>
    <row r="10" spans="1:13" ht="16.2" x14ac:dyDescent="0.3">
      <c r="A10" s="4" t="s">
        <v>1</v>
      </c>
      <c r="B10" s="4">
        <v>1.1299999999999999</v>
      </c>
      <c r="C10" s="4" t="s">
        <v>3</v>
      </c>
      <c r="D10" s="9"/>
      <c r="E10" s="4" t="s">
        <v>8</v>
      </c>
      <c r="F10" s="10">
        <v>2</v>
      </c>
      <c r="G10" s="4" t="s">
        <v>9</v>
      </c>
      <c r="H10" s="14" t="s">
        <v>40</v>
      </c>
      <c r="I10" s="15">
        <v>2.0158800000000001</v>
      </c>
      <c r="J10" s="4" t="s">
        <v>18</v>
      </c>
      <c r="K10" s="4" t="s">
        <v>20</v>
      </c>
      <c r="L10" s="4">
        <v>4.18</v>
      </c>
      <c r="M10" s="4" t="s">
        <v>23</v>
      </c>
    </row>
    <row r="11" spans="1:13" ht="16.2" x14ac:dyDescent="0.3">
      <c r="A11" s="4" t="s">
        <v>4</v>
      </c>
      <c r="B11" s="4">
        <v>100</v>
      </c>
      <c r="C11" s="4" t="s">
        <v>5</v>
      </c>
      <c r="E11" s="4" t="s">
        <v>10</v>
      </c>
      <c r="F11" s="4">
        <v>96485</v>
      </c>
      <c r="G11" s="4" t="s">
        <v>11</v>
      </c>
      <c r="H11" s="14" t="s">
        <v>41</v>
      </c>
      <c r="I11" s="15">
        <v>31.998799999999999</v>
      </c>
      <c r="J11" s="4" t="s">
        <v>18</v>
      </c>
      <c r="K11" s="4" t="s">
        <v>21</v>
      </c>
      <c r="L11" s="4">
        <v>2.02</v>
      </c>
      <c r="M11" s="4" t="s">
        <v>23</v>
      </c>
    </row>
    <row r="12" spans="1:13" x14ac:dyDescent="0.3">
      <c r="A12" s="4" t="s">
        <v>25</v>
      </c>
      <c r="B12" s="4">
        <v>25</v>
      </c>
      <c r="C12" s="4" t="s">
        <v>26</v>
      </c>
      <c r="E12" s="4" t="s">
        <v>12</v>
      </c>
      <c r="F12" s="11">
        <v>0.95</v>
      </c>
      <c r="G12" s="4" t="s">
        <v>9</v>
      </c>
      <c r="H12" s="14" t="s">
        <v>42</v>
      </c>
      <c r="I12" s="15">
        <v>18.015280000000001</v>
      </c>
      <c r="J12" s="4" t="s">
        <v>18</v>
      </c>
      <c r="K12" s="4" t="s">
        <v>22</v>
      </c>
      <c r="L12" s="4">
        <v>2260</v>
      </c>
      <c r="M12" s="4" t="s">
        <v>24</v>
      </c>
    </row>
    <row r="13" spans="1:13" x14ac:dyDescent="0.3">
      <c r="A13" s="4" t="s">
        <v>27</v>
      </c>
      <c r="B13" s="4">
        <v>750</v>
      </c>
      <c r="C13" s="4" t="s">
        <v>28</v>
      </c>
      <c r="E13" s="4"/>
      <c r="F13" s="4"/>
      <c r="G13" s="4"/>
      <c r="H13" s="14" t="s">
        <v>36</v>
      </c>
      <c r="I13" s="15">
        <v>1</v>
      </c>
      <c r="J13" s="4" t="s">
        <v>9</v>
      </c>
      <c r="K13" s="4" t="s">
        <v>29</v>
      </c>
      <c r="L13" s="4">
        <v>100</v>
      </c>
      <c r="M13" s="4" t="s">
        <v>28</v>
      </c>
    </row>
    <row r="14" spans="1:13" x14ac:dyDescent="0.3">
      <c r="A14" s="4" t="s">
        <v>43</v>
      </c>
      <c r="B14" s="10">
        <f>-I18/I16</f>
        <v>8.9366827390519283</v>
      </c>
      <c r="C14" s="4" t="s">
        <v>44</v>
      </c>
      <c r="E14" s="4"/>
      <c r="F14" s="4"/>
      <c r="G14" s="4"/>
      <c r="H14" s="14" t="s">
        <v>37</v>
      </c>
      <c r="I14" s="15">
        <v>0.5</v>
      </c>
      <c r="J14" s="4" t="s">
        <v>9</v>
      </c>
      <c r="K14" s="4" t="s">
        <v>30</v>
      </c>
      <c r="L14" s="4">
        <v>273.14999999999998</v>
      </c>
      <c r="M14" s="4" t="s">
        <v>9</v>
      </c>
    </row>
    <row r="15" spans="1:13" x14ac:dyDescent="0.3">
      <c r="A15" s="4" t="s">
        <v>47</v>
      </c>
      <c r="B15" s="4">
        <v>3600</v>
      </c>
      <c r="C15" s="4" t="s">
        <v>48</v>
      </c>
      <c r="E15" s="4"/>
      <c r="F15" s="4"/>
      <c r="G15" s="4"/>
      <c r="H15" s="14" t="s">
        <v>38</v>
      </c>
      <c r="I15" s="15">
        <v>-1</v>
      </c>
      <c r="J15" s="4" t="s">
        <v>9</v>
      </c>
      <c r="K15" s="4"/>
      <c r="L15" s="4"/>
      <c r="M15" s="4"/>
    </row>
    <row r="16" spans="1:13" x14ac:dyDescent="0.3">
      <c r="E16" s="4"/>
      <c r="F16" s="4"/>
      <c r="G16" s="4"/>
      <c r="H16" s="14" t="s">
        <v>15</v>
      </c>
      <c r="I16" s="15">
        <f>I13*I10</f>
        <v>2.0158800000000001</v>
      </c>
      <c r="J16" s="4" t="s">
        <v>39</v>
      </c>
      <c r="K16" s="4"/>
      <c r="L16" s="4"/>
      <c r="M16" s="4"/>
    </row>
    <row r="17" spans="1:13" x14ac:dyDescent="0.3">
      <c r="E17" s="4"/>
      <c r="F17" s="4"/>
      <c r="G17" s="4"/>
      <c r="H17" s="14" t="s">
        <v>16</v>
      </c>
      <c r="I17" s="15">
        <f>I11*I14</f>
        <v>15.9994</v>
      </c>
      <c r="J17" s="4" t="s">
        <v>39</v>
      </c>
      <c r="K17" s="4"/>
      <c r="L17" s="4"/>
      <c r="M17" s="4"/>
    </row>
    <row r="18" spans="1:13" x14ac:dyDescent="0.3">
      <c r="E18" s="4"/>
      <c r="F18" s="4"/>
      <c r="G18" s="4"/>
      <c r="H18" s="14" t="s">
        <v>17</v>
      </c>
      <c r="I18" s="15">
        <f>I12*I15</f>
        <v>-18.015280000000001</v>
      </c>
      <c r="J18" s="4" t="s">
        <v>39</v>
      </c>
      <c r="K18" s="4"/>
      <c r="L18" s="4"/>
      <c r="M18" s="4"/>
    </row>
    <row r="21" spans="1:13" x14ac:dyDescent="0.3">
      <c r="A21" s="19" t="s">
        <v>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3" x14ac:dyDescent="0.3">
      <c r="A22" s="21" t="s">
        <v>19</v>
      </c>
      <c r="B22" s="21"/>
      <c r="C22" s="21"/>
      <c r="E22" s="22" t="s">
        <v>61</v>
      </c>
      <c r="F22" s="22"/>
      <c r="G22" s="22"/>
      <c r="I22" s="23" t="s">
        <v>62</v>
      </c>
      <c r="J22" s="23"/>
      <c r="K22" s="23"/>
    </row>
    <row r="23" spans="1:13" x14ac:dyDescent="0.3">
      <c r="A23" s="1" t="s">
        <v>31</v>
      </c>
      <c r="B23" s="1">
        <f>L10*(L13-B12)</f>
        <v>313.5</v>
      </c>
      <c r="C23" s="1" t="s">
        <v>24</v>
      </c>
      <c r="D23" s="12">
        <f>B23/$B$26</f>
        <v>8.066383635661907E-2</v>
      </c>
      <c r="E23" s="1" t="s">
        <v>53</v>
      </c>
      <c r="F23" s="13">
        <f>B9*B10*B11</f>
        <v>144.63999999999999</v>
      </c>
      <c r="G23" s="1" t="s">
        <v>50</v>
      </c>
      <c r="H23" s="9"/>
      <c r="I23" s="1" t="s">
        <v>57</v>
      </c>
      <c r="J23" s="1">
        <v>1</v>
      </c>
      <c r="K23" s="1" t="s">
        <v>56</v>
      </c>
    </row>
    <row r="24" spans="1:13" x14ac:dyDescent="0.3">
      <c r="A24" s="1" t="s">
        <v>32</v>
      </c>
      <c r="B24" s="1">
        <f>L12</f>
        <v>2260</v>
      </c>
      <c r="C24" s="1" t="s">
        <v>24</v>
      </c>
      <c r="D24" s="12">
        <f t="shared" ref="D24:D26" si="0">B24/$B$26</f>
        <v>0.58150006432522838</v>
      </c>
      <c r="E24" s="1" t="s">
        <v>45</v>
      </c>
      <c r="F24" s="13">
        <f>F12*I10*B10*B11*B15/(F10*F11)</f>
        <v>4.0371922309167223</v>
      </c>
      <c r="G24" s="1" t="s">
        <v>39</v>
      </c>
      <c r="I24" s="1" t="s">
        <v>58</v>
      </c>
      <c r="J24" s="2">
        <f>J23*F29</f>
        <v>0.21215924853672252</v>
      </c>
      <c r="K24" s="1" t="s">
        <v>56</v>
      </c>
    </row>
    <row r="25" spans="1:13" x14ac:dyDescent="0.3">
      <c r="A25" s="1" t="s">
        <v>33</v>
      </c>
      <c r="B25" s="1">
        <f>L11*(B13-L13)</f>
        <v>1313</v>
      </c>
      <c r="C25" s="1" t="s">
        <v>24</v>
      </c>
      <c r="D25" s="12">
        <f t="shared" si="0"/>
        <v>0.33783609931815256</v>
      </c>
      <c r="E25" s="1" t="s">
        <v>49</v>
      </c>
      <c r="F25" s="13">
        <f>F24*B14</f>
        <v>36.079106124268016</v>
      </c>
      <c r="G25" s="1" t="s">
        <v>39</v>
      </c>
      <c r="I25" s="1" t="s">
        <v>59</v>
      </c>
      <c r="J25" s="2">
        <f>J23*F28</f>
        <v>0.78784075146327748</v>
      </c>
      <c r="K25" s="1" t="s">
        <v>56</v>
      </c>
    </row>
    <row r="26" spans="1:13" x14ac:dyDescent="0.3">
      <c r="A26" s="1" t="s">
        <v>34</v>
      </c>
      <c r="B26" s="1">
        <f>SUM(B23:B25)</f>
        <v>3886.5</v>
      </c>
      <c r="C26" s="1" t="s">
        <v>24</v>
      </c>
      <c r="D26" s="12">
        <f t="shared" si="0"/>
        <v>1</v>
      </c>
      <c r="E26" s="1" t="s">
        <v>54</v>
      </c>
      <c r="F26" s="13">
        <f>B26*F25/3600</f>
        <v>38.950401653324349</v>
      </c>
      <c r="G26" s="1" t="s">
        <v>50</v>
      </c>
      <c r="I26" s="1" t="s">
        <v>60</v>
      </c>
      <c r="J26" s="2">
        <f>J25*1000*F24/F23</f>
        <v>21.990214055635622</v>
      </c>
      <c r="K26" s="1" t="s">
        <v>35</v>
      </c>
    </row>
    <row r="27" spans="1:13" x14ac:dyDescent="0.3">
      <c r="E27" s="1" t="s">
        <v>51</v>
      </c>
      <c r="F27" s="13">
        <f>F23+F26</f>
        <v>183.59040165332434</v>
      </c>
      <c r="G27" s="1" t="s">
        <v>50</v>
      </c>
    </row>
    <row r="28" spans="1:13" x14ac:dyDescent="0.3">
      <c r="E28" s="1" t="s">
        <v>46</v>
      </c>
      <c r="F28" s="12">
        <f>F23/F27</f>
        <v>0.78784075146327748</v>
      </c>
      <c r="G28" s="1" t="s">
        <v>55</v>
      </c>
    </row>
    <row r="29" spans="1:13" x14ac:dyDescent="0.3">
      <c r="E29" s="1" t="s">
        <v>52</v>
      </c>
      <c r="F29" s="12">
        <f>F26/F27</f>
        <v>0.21215924853672252</v>
      </c>
      <c r="G29" s="1" t="s">
        <v>55</v>
      </c>
    </row>
  </sheetData>
  <mergeCells count="10">
    <mergeCell ref="E8:L8"/>
    <mergeCell ref="E9:G9"/>
    <mergeCell ref="A8:C8"/>
    <mergeCell ref="A1:H1"/>
    <mergeCell ref="H9:J9"/>
    <mergeCell ref="K9:M9"/>
    <mergeCell ref="A21:K21"/>
    <mergeCell ref="A22:C22"/>
    <mergeCell ref="E22:G22"/>
    <mergeCell ref="I22:K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Saretta</dc:creator>
  <cp:lastModifiedBy>Marco Saretta</cp:lastModifiedBy>
  <dcterms:created xsi:type="dcterms:W3CDTF">2015-06-05T18:17:20Z</dcterms:created>
  <dcterms:modified xsi:type="dcterms:W3CDTF">2022-06-01T10:23:13Z</dcterms:modified>
</cp:coreProperties>
</file>