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i\Desktop\Project_medical-robotics\"/>
    </mc:Choice>
  </mc:AlternateContent>
  <xr:revisionPtr revIDLastSave="0" documentId="13_ncr:1_{ADF438DF-8A54-4FE2-AFF6-0D3088847777}" xr6:coauthVersionLast="47" xr6:coauthVersionMax="47" xr10:uidLastSave="{00000000-0000-0000-0000-000000000000}"/>
  <bookViews>
    <workbookView xWindow="-108" yWindow="-108" windowWidth="23256" windowHeight="12456" activeTab="1" xr2:uid="{204A1CEB-869D-451F-BCFE-B3CB2FACD827}"/>
  </bookViews>
  <sheets>
    <sheet name="Results" sheetId="1" r:id="rId1"/>
    <sheet name="lambda_sensitiv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2" i="2" l="1"/>
  <c r="N12" i="2"/>
  <c r="L12" i="2"/>
  <c r="L5" i="2"/>
  <c r="L6" i="2"/>
  <c r="L7" i="2"/>
  <c r="L8" i="2"/>
  <c r="L9" i="2"/>
  <c r="M5" i="2"/>
  <c r="N5" i="2"/>
  <c r="M6" i="2"/>
  <c r="N6" i="2"/>
  <c r="M7" i="2"/>
  <c r="N7" i="2"/>
  <c r="M8" i="2"/>
  <c r="N8" i="2"/>
  <c r="M9" i="2"/>
  <c r="N9" i="2"/>
  <c r="N4" i="2"/>
  <c r="M4" i="2"/>
  <c r="L4" i="2"/>
  <c r="X4" i="1"/>
  <c r="X5" i="1"/>
  <c r="X6" i="1"/>
  <c r="X7" i="1"/>
  <c r="X8" i="1"/>
  <c r="X9" i="1"/>
  <c r="X10" i="1"/>
  <c r="X3" i="1"/>
  <c r="P4" i="1"/>
  <c r="Q4" i="1"/>
  <c r="R4" i="1"/>
  <c r="S4" i="1"/>
  <c r="T4" i="1"/>
  <c r="U4" i="1"/>
  <c r="V4" i="1"/>
  <c r="P5" i="1"/>
  <c r="Q5" i="1"/>
  <c r="R5" i="1"/>
  <c r="S5" i="1"/>
  <c r="T5" i="1"/>
  <c r="U5" i="1"/>
  <c r="V5" i="1"/>
  <c r="P6" i="1"/>
  <c r="Q6" i="1"/>
  <c r="R6" i="1"/>
  <c r="S6" i="1"/>
  <c r="T6" i="1"/>
  <c r="U6" i="1"/>
  <c r="V6" i="1"/>
  <c r="P7" i="1"/>
  <c r="Q7" i="1"/>
  <c r="R7" i="1"/>
  <c r="S7" i="1"/>
  <c r="T7" i="1"/>
  <c r="U7" i="1"/>
  <c r="V7" i="1"/>
  <c r="P8" i="1"/>
  <c r="Q8" i="1"/>
  <c r="R8" i="1"/>
  <c r="S8" i="1"/>
  <c r="T8" i="1"/>
  <c r="U8" i="1"/>
  <c r="V8" i="1"/>
  <c r="P9" i="1"/>
  <c r="Q9" i="1"/>
  <c r="R9" i="1"/>
  <c r="S9" i="1"/>
  <c r="T9" i="1"/>
  <c r="U9" i="1"/>
  <c r="V9" i="1"/>
  <c r="P10" i="1"/>
  <c r="Q10" i="1"/>
  <c r="R10" i="1"/>
  <c r="S10" i="1"/>
  <c r="T10" i="1"/>
  <c r="U10" i="1"/>
  <c r="V10" i="1"/>
  <c r="M9" i="1"/>
  <c r="M6" i="1"/>
  <c r="M5" i="1"/>
  <c r="M4" i="1"/>
  <c r="O5" i="1"/>
  <c r="O6" i="1"/>
  <c r="O7" i="1"/>
  <c r="O8" i="1"/>
  <c r="O9" i="1"/>
  <c r="O10" i="1"/>
  <c r="N5" i="1"/>
  <c r="N6" i="1"/>
  <c r="N7" i="1"/>
  <c r="N8" i="1"/>
  <c r="N9" i="1"/>
  <c r="N10" i="1"/>
  <c r="M10" i="1"/>
  <c r="M7" i="1"/>
  <c r="M8" i="1"/>
  <c r="N4" i="1"/>
  <c r="O4" i="1"/>
</calcChain>
</file>

<file path=xl/sharedStrings.xml><?xml version="1.0" encoding="utf-8"?>
<sst xmlns="http://schemas.openxmlformats.org/spreadsheetml/2006/main" count="79" uniqueCount="52">
  <si>
    <t>Ns</t>
  </si>
  <si>
    <t>BRUTE-FORCE ALGORITHM</t>
  </si>
  <si>
    <t>S0</t>
  </si>
  <si>
    <t>L0</t>
  </si>
  <si>
    <t>Dc</t>
  </si>
  <si>
    <t>an</t>
  </si>
  <si>
    <t>OUTPUT OPTIMAL VALUES</t>
  </si>
  <si>
    <t>β_in</t>
  </si>
  <si>
    <t>β_out</t>
  </si>
  <si>
    <t>e_in</t>
  </si>
  <si>
    <t>e_out</t>
  </si>
  <si>
    <t>sn</t>
  </si>
  <si>
    <t>dh</t>
  </si>
  <si>
    <t>OPTIMAL SUTURE PARAMETERS</t>
  </si>
  <si>
    <t>GRID RESOLUTION</t>
  </si>
  <si>
    <t>INPUT PARAMETERS</t>
  </si>
  <si>
    <t>hti = 8mm</t>
  </si>
  <si>
    <t>l_ins = 10mm</t>
  </si>
  <si>
    <t>VARIATION [%]</t>
  </si>
  <si>
    <t>∆S0</t>
  </si>
  <si>
    <t>∆L0</t>
  </si>
  <si>
    <t>∆Dc</t>
  </si>
  <si>
    <t>Finish = None</t>
  </si>
  <si>
    <r>
      <t xml:space="preserve">gamma = </t>
    </r>
    <r>
      <rPr>
        <sz val="11"/>
        <color theme="1"/>
        <rFont val="Aptos Narrow"/>
        <family val="2"/>
      </rPr>
      <t>π</t>
    </r>
  </si>
  <si>
    <t>lio = 15mm</t>
  </si>
  <si>
    <t>ww = 5mm</t>
  </si>
  <si>
    <t>sutura 1</t>
  </si>
  <si>
    <t>sutura 2</t>
  </si>
  <si>
    <t>sutura 3</t>
  </si>
  <si>
    <t>gamma = pi, ww=5</t>
  </si>
  <si>
    <t>gamma = pi, compute_ww</t>
  </si>
  <si>
    <t>gamma = pi+10%, compute_ww</t>
  </si>
  <si>
    <t>gamma = pi-10%, compute_ww</t>
  </si>
  <si>
    <t>ESPERIMENTI centro fisso (s0,l0)</t>
  </si>
  <si>
    <t>ESPERIMENTI (centro ottimizzato ogni volta)</t>
  </si>
  <si>
    <t>∆beta_in</t>
  </si>
  <si>
    <t>∆beta_out</t>
  </si>
  <si>
    <t>∆e_in</t>
  </si>
  <si>
    <t>∆e_out</t>
  </si>
  <si>
    <t>∆sn</t>
  </si>
  <si>
    <t>∆dh</t>
  </si>
  <si>
    <t>time</t>
  </si>
  <si>
    <t>grid elements</t>
  </si>
  <si>
    <t>Beta_in</t>
  </si>
  <si>
    <t>beta_out</t>
  </si>
  <si>
    <t>LAMBDA</t>
  </si>
  <si>
    <t>lambda=1</t>
  </si>
  <si>
    <t>sensitivity</t>
  </si>
  <si>
    <t>s0</t>
  </si>
  <si>
    <t>l0</t>
  </si>
  <si>
    <t>dc</t>
  </si>
  <si>
    <t>PROVA SENSATA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</si>
</sst>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family val="2"/>
    </font>
    <font>
      <sz val="11"/>
      <color theme="0"/>
      <name val="Aptos Narrow"/>
      <family val="2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2" fillId="3" borderId="2" xfId="0" applyFont="1" applyFill="1" applyBorder="1"/>
    <xf numFmtId="0" fontId="0" fillId="2" borderId="6" xfId="0" applyFill="1" applyBorder="1"/>
    <xf numFmtId="0" fontId="2" fillId="3" borderId="6" xfId="0" applyFont="1" applyFill="1" applyBorder="1"/>
    <xf numFmtId="0" fontId="2" fillId="3" borderId="3" xfId="0" applyFont="1" applyFill="1" applyBorder="1"/>
    <xf numFmtId="0" fontId="0" fillId="4" borderId="10" xfId="0" applyFill="1" applyBorder="1"/>
    <xf numFmtId="0" fontId="0" fillId="4" borderId="4" xfId="0" applyFill="1" applyBorder="1"/>
    <xf numFmtId="0" fontId="0" fillId="5" borderId="1" xfId="0" applyFill="1" applyBorder="1"/>
    <xf numFmtId="0" fontId="0" fillId="5" borderId="3" xfId="0" applyFill="1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0" fillId="0" borderId="1" xfId="0" applyBorder="1"/>
    <xf numFmtId="0" fontId="0" fillId="0" borderId="3" xfId="0" applyBorder="1"/>
    <xf numFmtId="0" fontId="0" fillId="4" borderId="11" xfId="0" applyFill="1" applyBorder="1"/>
    <xf numFmtId="0" fontId="3" fillId="6" borderId="0" xfId="0" applyFont="1" applyFill="1"/>
    <xf numFmtId="0" fontId="0" fillId="0" borderId="0" xfId="0" applyAlignment="1">
      <alignment horizontal="center"/>
    </xf>
    <xf numFmtId="0" fontId="0" fillId="6" borderId="0" xfId="0" applyFill="1"/>
    <xf numFmtId="0" fontId="1" fillId="6" borderId="0" xfId="0" applyFont="1" applyFill="1"/>
    <xf numFmtId="0" fontId="1" fillId="6" borderId="5" xfId="0" applyFont="1" applyFill="1" applyBorder="1"/>
    <xf numFmtId="164" fontId="0" fillId="0" borderId="0" xfId="0" applyNumberFormat="1"/>
    <xf numFmtId="164" fontId="0" fillId="5" borderId="0" xfId="0" applyNumberFormat="1" applyFill="1"/>
    <xf numFmtId="0" fontId="0" fillId="0" borderId="7" xfId="0" applyBorder="1"/>
    <xf numFmtId="0" fontId="0" fillId="0" borderId="5" xfId="0" applyBorder="1"/>
    <xf numFmtId="0" fontId="0" fillId="0" borderId="6" xfId="0" applyBorder="1"/>
    <xf numFmtId="0" fontId="0" fillId="7" borderId="0" xfId="0" applyFill="1"/>
    <xf numFmtId="0" fontId="0" fillId="2" borderId="1" xfId="0" applyFill="1" applyBorder="1"/>
    <xf numFmtId="0" fontId="0" fillId="3" borderId="0" xfId="0" applyFill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83512-6E15-49E7-B5D4-3B65605CF94E}">
  <dimension ref="A1:X21"/>
  <sheetViews>
    <sheetView topLeftCell="D1" workbookViewId="0">
      <selection activeCell="G9" sqref="G9"/>
    </sheetView>
  </sheetViews>
  <sheetFormatPr defaultRowHeight="14.4" x14ac:dyDescent="0.3"/>
  <cols>
    <col min="1" max="1" width="35.88671875" bestFit="1" customWidth="1"/>
    <col min="2" max="2" width="21.88671875" bestFit="1" customWidth="1"/>
    <col min="3" max="3" width="26.5546875" bestFit="1" customWidth="1"/>
    <col min="4" max="4" width="26.21875" bestFit="1" customWidth="1"/>
    <col min="5" max="7" width="15.77734375" bestFit="1" customWidth="1"/>
    <col min="13" max="13" width="11" customWidth="1"/>
    <col min="14" max="14" width="9.109375" customWidth="1"/>
    <col min="15" max="16" width="13.33203125" customWidth="1"/>
    <col min="17" max="18" width="9" bestFit="1" customWidth="1"/>
    <col min="19" max="20" width="9.21875" bestFit="1" customWidth="1"/>
    <col min="21" max="22" width="9" bestFit="1" customWidth="1"/>
  </cols>
  <sheetData>
    <row r="1" spans="1:24" x14ac:dyDescent="0.3">
      <c r="A1" s="9" t="s">
        <v>1</v>
      </c>
      <c r="B1" s="7" t="s">
        <v>14</v>
      </c>
      <c r="C1" s="30" t="s">
        <v>6</v>
      </c>
      <c r="D1" s="31"/>
      <c r="E1" s="31"/>
      <c r="F1" s="32"/>
      <c r="G1" s="33" t="s">
        <v>13</v>
      </c>
      <c r="H1" s="34"/>
      <c r="I1" s="34"/>
      <c r="J1" s="34"/>
      <c r="K1" s="34"/>
      <c r="L1" s="35"/>
      <c r="M1" s="21" t="s">
        <v>18</v>
      </c>
      <c r="N1" s="20"/>
      <c r="O1" s="20"/>
      <c r="P1" s="20"/>
      <c r="Q1" s="20"/>
      <c r="R1" s="20"/>
      <c r="S1" s="20"/>
      <c r="T1" s="20"/>
      <c r="U1" s="20"/>
      <c r="V1" s="20"/>
      <c r="W1" s="19"/>
    </row>
    <row r="2" spans="1:24" x14ac:dyDescent="0.3">
      <c r="A2" s="10" t="s">
        <v>22</v>
      </c>
      <c r="B2" s="8" t="s">
        <v>0</v>
      </c>
      <c r="C2" s="4" t="s">
        <v>2</v>
      </c>
      <c r="D2" s="1" t="s">
        <v>3</v>
      </c>
      <c r="E2" s="1" t="s">
        <v>4</v>
      </c>
      <c r="F2" s="2" t="s">
        <v>5</v>
      </c>
      <c r="G2" s="5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6" t="s">
        <v>12</v>
      </c>
      <c r="M2" s="17" t="s">
        <v>19</v>
      </c>
      <c r="N2" s="17" t="s">
        <v>20</v>
      </c>
      <c r="O2" s="17" t="s">
        <v>21</v>
      </c>
      <c r="P2" s="17" t="s">
        <v>5</v>
      </c>
      <c r="Q2" s="17" t="s">
        <v>35</v>
      </c>
      <c r="R2" s="20" t="s">
        <v>36</v>
      </c>
      <c r="S2" s="20" t="s">
        <v>37</v>
      </c>
      <c r="T2" s="20" t="s">
        <v>38</v>
      </c>
      <c r="U2" s="20" t="s">
        <v>39</v>
      </c>
      <c r="V2" s="20" t="s">
        <v>40</v>
      </c>
      <c r="W2" s="20" t="s">
        <v>41</v>
      </c>
      <c r="X2" s="20" t="s">
        <v>42</v>
      </c>
    </row>
    <row r="3" spans="1:24" x14ac:dyDescent="0.3">
      <c r="A3" s="13" t="s">
        <v>15</v>
      </c>
      <c r="B3" s="16">
        <v>10</v>
      </c>
      <c r="C3" s="11">
        <v>-0.8</v>
      </c>
      <c r="D3" s="11">
        <v>10</v>
      </c>
      <c r="E3" s="11">
        <v>32.299999999999997</v>
      </c>
      <c r="F3" s="13">
        <v>0.5</v>
      </c>
      <c r="G3" s="11">
        <v>2.2400000000000002</v>
      </c>
      <c r="H3" s="11">
        <v>2.2400000000000002</v>
      </c>
      <c r="I3" s="11">
        <v>-4.37</v>
      </c>
      <c r="J3" s="11">
        <v>-6.04</v>
      </c>
      <c r="K3" s="11">
        <v>0.8</v>
      </c>
      <c r="L3" s="13">
        <v>6.2</v>
      </c>
      <c r="W3">
        <v>0.56999999999999995</v>
      </c>
      <c r="X3">
        <f>B3^3</f>
        <v>1000</v>
      </c>
    </row>
    <row r="4" spans="1:24" x14ac:dyDescent="0.3">
      <c r="A4" s="14" t="s">
        <v>23</v>
      </c>
      <c r="B4" s="7">
        <v>20</v>
      </c>
      <c r="C4">
        <v>-0.4</v>
      </c>
      <c r="D4">
        <v>9.5</v>
      </c>
      <c r="E4">
        <v>34.700000000000003</v>
      </c>
      <c r="F4" s="14">
        <v>0.5</v>
      </c>
      <c r="G4">
        <v>2.15</v>
      </c>
      <c r="H4">
        <v>2.15</v>
      </c>
      <c r="I4">
        <v>-6.63</v>
      </c>
      <c r="J4">
        <v>-7.42</v>
      </c>
      <c r="K4">
        <v>0.4</v>
      </c>
      <c r="L4" s="14">
        <v>7.9</v>
      </c>
      <c r="M4" s="22">
        <f>ABS(C3-C4)/C3*100</f>
        <v>-50</v>
      </c>
      <c r="N4" s="22">
        <f t="shared" ref="N4:N10" si="0">ABS(D3-D4)/D3*100</f>
        <v>5</v>
      </c>
      <c r="O4" s="22">
        <f t="shared" ref="O4:O10" si="1">ABS(E3-E4)/E3*100</f>
        <v>7.4303405572755592</v>
      </c>
      <c r="P4" s="22">
        <f t="shared" ref="P4:P10" si="2">ABS(F3-F4)/F3*100</f>
        <v>0</v>
      </c>
      <c r="Q4" s="22">
        <f t="shared" ref="Q4:Q10" si="3">ABS(G3-G4)/G3*100</f>
        <v>4.0178571428571557</v>
      </c>
      <c r="R4" s="22">
        <f t="shared" ref="R4:S10" si="4">ABS(H3-H4)/H3*100</f>
        <v>4.0178571428571557</v>
      </c>
      <c r="S4" s="22">
        <f t="shared" si="4"/>
        <v>-51.716247139588091</v>
      </c>
      <c r="T4" s="22">
        <f t="shared" ref="T4:T10" si="5">ABS(J3-J4)/J3*100</f>
        <v>-22.847682119205295</v>
      </c>
      <c r="U4" s="22">
        <f t="shared" ref="U4:V10" si="6">ABS(K3-K4)/K3*100</f>
        <v>50</v>
      </c>
      <c r="V4" s="22">
        <f t="shared" si="6"/>
        <v>27.41935483870968</v>
      </c>
      <c r="W4">
        <v>3.97</v>
      </c>
      <c r="X4">
        <f t="shared" ref="X4:X10" si="7">B4^3</f>
        <v>8000</v>
      </c>
    </row>
    <row r="5" spans="1:24" x14ac:dyDescent="0.3">
      <c r="A5" s="14" t="s">
        <v>24</v>
      </c>
      <c r="B5" s="7">
        <v>30</v>
      </c>
      <c r="C5">
        <v>-0.3</v>
      </c>
      <c r="D5">
        <v>10.3</v>
      </c>
      <c r="E5">
        <v>35.4</v>
      </c>
      <c r="F5" s="14">
        <v>0.5</v>
      </c>
      <c r="G5">
        <v>2.19</v>
      </c>
      <c r="H5">
        <v>2.19</v>
      </c>
      <c r="I5">
        <v>-6.61</v>
      </c>
      <c r="J5">
        <v>-7.13</v>
      </c>
      <c r="K5">
        <v>0.3</v>
      </c>
      <c r="L5" s="14">
        <v>7.4</v>
      </c>
      <c r="M5" s="22">
        <f>ABS(C4-C5)/C4*100</f>
        <v>-25.000000000000007</v>
      </c>
      <c r="N5" s="22">
        <f t="shared" si="0"/>
        <v>8.4210526315789558</v>
      </c>
      <c r="O5" s="22">
        <f t="shared" si="1"/>
        <v>2.0172910662824082</v>
      </c>
      <c r="P5" s="22">
        <f t="shared" si="2"/>
        <v>0</v>
      </c>
      <c r="Q5" s="22">
        <f t="shared" si="3"/>
        <v>1.8604651162790715</v>
      </c>
      <c r="R5" s="22">
        <f t="shared" si="4"/>
        <v>1.8604651162790715</v>
      </c>
      <c r="S5" s="22">
        <f t="shared" si="4"/>
        <v>-0.30165912518853055</v>
      </c>
      <c r="T5" s="22">
        <f t="shared" si="5"/>
        <v>-3.9083557951482488</v>
      </c>
      <c r="U5" s="22">
        <f t="shared" si="6"/>
        <v>25.000000000000007</v>
      </c>
      <c r="V5" s="22">
        <f t="shared" si="6"/>
        <v>6.329113924050632</v>
      </c>
      <c r="W5">
        <v>12.73</v>
      </c>
      <c r="X5">
        <f t="shared" si="7"/>
        <v>27000</v>
      </c>
    </row>
    <row r="6" spans="1:24" x14ac:dyDescent="0.3">
      <c r="A6" s="14" t="s">
        <v>25</v>
      </c>
      <c r="B6" s="7">
        <v>40</v>
      </c>
      <c r="C6">
        <v>-0.2</v>
      </c>
      <c r="D6">
        <v>10</v>
      </c>
      <c r="E6">
        <v>35.799999999999997</v>
      </c>
      <c r="F6" s="14">
        <v>0.5</v>
      </c>
      <c r="G6">
        <v>2.16</v>
      </c>
      <c r="H6">
        <v>2.16</v>
      </c>
      <c r="I6">
        <v>-7.14</v>
      </c>
      <c r="J6">
        <v>-7.52</v>
      </c>
      <c r="K6">
        <v>0.2</v>
      </c>
      <c r="L6" s="14">
        <v>7.9</v>
      </c>
      <c r="M6" s="22">
        <f>ABS(C5-C6)/C5*100</f>
        <v>-33.333333333333329</v>
      </c>
      <c r="N6" s="22">
        <f t="shared" si="0"/>
        <v>2.9126213592233077</v>
      </c>
      <c r="O6" s="22">
        <f t="shared" si="1"/>
        <v>1.1299435028248548</v>
      </c>
      <c r="P6" s="22">
        <f t="shared" si="2"/>
        <v>0</v>
      </c>
      <c r="Q6" s="22">
        <f t="shared" si="3"/>
        <v>1.3698630136986212</v>
      </c>
      <c r="R6" s="22">
        <f t="shared" si="4"/>
        <v>1.3698630136986212</v>
      </c>
      <c r="S6" s="22">
        <f t="shared" si="4"/>
        <v>-8.0181543116490062</v>
      </c>
      <c r="T6" s="22">
        <f t="shared" si="5"/>
        <v>-5.4698457223001355</v>
      </c>
      <c r="U6" s="22">
        <f t="shared" si="6"/>
        <v>33.333333333333329</v>
      </c>
      <c r="V6" s="22">
        <f t="shared" si="6"/>
        <v>6.7567567567567561</v>
      </c>
      <c r="W6">
        <v>30.62</v>
      </c>
      <c r="X6">
        <f t="shared" si="7"/>
        <v>64000</v>
      </c>
    </row>
    <row r="7" spans="1:24" x14ac:dyDescent="0.3">
      <c r="A7" s="14" t="s">
        <v>16</v>
      </c>
      <c r="B7" s="7">
        <v>50</v>
      </c>
      <c r="C7">
        <v>-0.2</v>
      </c>
      <c r="D7">
        <v>9.8000000000000007</v>
      </c>
      <c r="E7">
        <v>34.6</v>
      </c>
      <c r="F7" s="14">
        <v>0.5</v>
      </c>
      <c r="G7">
        <v>2.17</v>
      </c>
      <c r="H7">
        <v>2.17</v>
      </c>
      <c r="I7">
        <v>-6.61</v>
      </c>
      <c r="J7">
        <v>-6.92</v>
      </c>
      <c r="K7">
        <v>0.2</v>
      </c>
      <c r="L7" s="14">
        <v>7.5</v>
      </c>
      <c r="M7" s="23">
        <f t="shared" ref="M7:M8" si="8">ABS(C6-C7)/C6*100</f>
        <v>0</v>
      </c>
      <c r="N7" s="23">
        <f t="shared" si="0"/>
        <v>1.9999999999999927</v>
      </c>
      <c r="O7" s="23">
        <f t="shared" si="1"/>
        <v>3.3519553072625579</v>
      </c>
      <c r="P7" s="23">
        <f t="shared" si="2"/>
        <v>0</v>
      </c>
      <c r="Q7" s="23">
        <f t="shared" si="3"/>
        <v>0.46296296296295303</v>
      </c>
      <c r="R7" s="23">
        <f t="shared" si="4"/>
        <v>0.46296296296295303</v>
      </c>
      <c r="S7" s="23">
        <f t="shared" si="4"/>
        <v>-7.4229691876750614</v>
      </c>
      <c r="T7" s="23">
        <f t="shared" si="5"/>
        <v>-7.978723404255315</v>
      </c>
      <c r="U7" s="23">
        <f t="shared" si="6"/>
        <v>0</v>
      </c>
      <c r="V7" s="23">
        <f t="shared" si="6"/>
        <v>5.0632911392405102</v>
      </c>
      <c r="W7">
        <v>59.52</v>
      </c>
      <c r="X7">
        <f t="shared" si="7"/>
        <v>125000</v>
      </c>
    </row>
    <row r="8" spans="1:24" x14ac:dyDescent="0.3">
      <c r="A8" s="15" t="s">
        <v>17</v>
      </c>
      <c r="B8" s="7">
        <v>60</v>
      </c>
      <c r="C8">
        <v>-0.1</v>
      </c>
      <c r="D8">
        <v>9.6999999999999993</v>
      </c>
      <c r="E8">
        <v>33.799999999999997</v>
      </c>
      <c r="F8" s="14">
        <v>0.5</v>
      </c>
      <c r="G8">
        <v>2.1800000000000002</v>
      </c>
      <c r="H8">
        <v>2.1800000000000002</v>
      </c>
      <c r="I8">
        <v>-6.52</v>
      </c>
      <c r="J8">
        <v>-6.27</v>
      </c>
      <c r="K8">
        <v>0.1</v>
      </c>
      <c r="L8" s="14">
        <v>7.3</v>
      </c>
      <c r="M8" s="22">
        <f t="shared" si="8"/>
        <v>-50</v>
      </c>
      <c r="N8" s="22">
        <f t="shared" si="0"/>
        <v>1.0204081632653206</v>
      </c>
      <c r="O8" s="22">
        <f t="shared" si="1"/>
        <v>2.3121387283237116</v>
      </c>
      <c r="P8" s="22">
        <f t="shared" si="2"/>
        <v>0</v>
      </c>
      <c r="Q8" s="22">
        <f t="shared" si="3"/>
        <v>0.46082949308756826</v>
      </c>
      <c r="R8" s="22">
        <f t="shared" si="4"/>
        <v>0.46082949308756826</v>
      </c>
      <c r="S8" s="22">
        <f t="shared" si="4"/>
        <v>-1.3615733736762594</v>
      </c>
      <c r="T8" s="22">
        <f t="shared" si="5"/>
        <v>-9.3930635838150334</v>
      </c>
      <c r="U8" s="22">
        <f t="shared" si="6"/>
        <v>50</v>
      </c>
      <c r="V8" s="22">
        <f t="shared" si="6"/>
        <v>2.6666666666666687</v>
      </c>
      <c r="W8">
        <v>103.53</v>
      </c>
      <c r="X8">
        <f t="shared" si="7"/>
        <v>216000</v>
      </c>
    </row>
    <row r="9" spans="1:24" x14ac:dyDescent="0.3">
      <c r="B9" s="7">
        <v>70</v>
      </c>
      <c r="F9" s="14"/>
      <c r="L9" s="14"/>
      <c r="M9">
        <f>ABS(C8-C9)/C8*100</f>
        <v>-100</v>
      </c>
      <c r="N9">
        <f t="shared" si="0"/>
        <v>100</v>
      </c>
      <c r="O9">
        <f t="shared" si="1"/>
        <v>100</v>
      </c>
      <c r="P9">
        <f t="shared" si="2"/>
        <v>100</v>
      </c>
      <c r="Q9">
        <f t="shared" si="3"/>
        <v>100</v>
      </c>
      <c r="R9">
        <f t="shared" si="4"/>
        <v>100</v>
      </c>
      <c r="S9">
        <f t="shared" si="4"/>
        <v>-100</v>
      </c>
      <c r="T9">
        <f t="shared" si="5"/>
        <v>-100</v>
      </c>
      <c r="U9">
        <f t="shared" si="6"/>
        <v>100</v>
      </c>
      <c r="V9">
        <f t="shared" si="6"/>
        <v>100</v>
      </c>
      <c r="X9">
        <f t="shared" si="7"/>
        <v>343000</v>
      </c>
    </row>
    <row r="10" spans="1:24" x14ac:dyDescent="0.3">
      <c r="B10" s="8">
        <v>80</v>
      </c>
      <c r="C10" s="12"/>
      <c r="D10" s="12"/>
      <c r="E10" s="12"/>
      <c r="F10" s="15"/>
      <c r="G10" s="12"/>
      <c r="H10" s="12"/>
      <c r="I10" s="12"/>
      <c r="J10" s="12"/>
      <c r="K10" s="12"/>
      <c r="L10" s="15"/>
      <c r="M10" t="e">
        <f>ABS(C9-C10)/C9*100</f>
        <v>#DIV/0!</v>
      </c>
      <c r="N10" t="e">
        <f t="shared" si="0"/>
        <v>#DIV/0!</v>
      </c>
      <c r="O10" t="e">
        <f t="shared" si="1"/>
        <v>#DIV/0!</v>
      </c>
      <c r="P10" t="e">
        <f t="shared" si="2"/>
        <v>#DIV/0!</v>
      </c>
      <c r="Q10" t="e">
        <f t="shared" si="3"/>
        <v>#DIV/0!</v>
      </c>
      <c r="R10" t="e">
        <f t="shared" si="4"/>
        <v>#DIV/0!</v>
      </c>
      <c r="S10" t="e">
        <f t="shared" si="4"/>
        <v>#DIV/0!</v>
      </c>
      <c r="T10" t="e">
        <f t="shared" si="5"/>
        <v>#DIV/0!</v>
      </c>
      <c r="U10" t="e">
        <f t="shared" si="6"/>
        <v>#DIV/0!</v>
      </c>
      <c r="V10" t="e">
        <f t="shared" si="6"/>
        <v>#DIV/0!</v>
      </c>
      <c r="X10">
        <f t="shared" si="7"/>
        <v>512000</v>
      </c>
    </row>
    <row r="13" spans="1:24" x14ac:dyDescent="0.3">
      <c r="A13" t="s">
        <v>33</v>
      </c>
      <c r="B13" s="18">
        <v>1</v>
      </c>
      <c r="C13" s="18">
        <v>2</v>
      </c>
      <c r="D13" s="18">
        <v>3</v>
      </c>
    </row>
    <row r="14" spans="1:24" x14ac:dyDescent="0.3">
      <c r="A14" t="s">
        <v>26</v>
      </c>
      <c r="B14" t="s">
        <v>29</v>
      </c>
      <c r="C14" t="s">
        <v>29</v>
      </c>
      <c r="D14" t="s">
        <v>29</v>
      </c>
    </row>
    <row r="15" spans="1:24" x14ac:dyDescent="0.3">
      <c r="A15" t="s">
        <v>27</v>
      </c>
      <c r="B15" t="s">
        <v>30</v>
      </c>
      <c r="C15" t="s">
        <v>31</v>
      </c>
      <c r="D15" t="s">
        <v>32</v>
      </c>
    </row>
    <row r="16" spans="1:24" x14ac:dyDescent="0.3">
      <c r="A16" t="s">
        <v>28</v>
      </c>
      <c r="B16" t="s">
        <v>30</v>
      </c>
      <c r="C16" t="s">
        <v>31</v>
      </c>
      <c r="D16" t="s">
        <v>32</v>
      </c>
    </row>
    <row r="18" spans="1:4" x14ac:dyDescent="0.3">
      <c r="A18" t="s">
        <v>34</v>
      </c>
      <c r="B18" s="18">
        <v>1</v>
      </c>
      <c r="C18" s="18">
        <v>2</v>
      </c>
      <c r="D18" s="18">
        <v>3</v>
      </c>
    </row>
    <row r="19" spans="1:4" x14ac:dyDescent="0.3">
      <c r="A19" t="s">
        <v>26</v>
      </c>
      <c r="B19" t="s">
        <v>29</v>
      </c>
      <c r="C19" t="s">
        <v>29</v>
      </c>
      <c r="D19" t="s">
        <v>29</v>
      </c>
    </row>
    <row r="20" spans="1:4" x14ac:dyDescent="0.3">
      <c r="A20" t="s">
        <v>27</v>
      </c>
      <c r="B20" t="s">
        <v>30</v>
      </c>
      <c r="C20" t="s">
        <v>31</v>
      </c>
      <c r="D20" t="s">
        <v>32</v>
      </c>
    </row>
    <row r="21" spans="1:4" x14ac:dyDescent="0.3">
      <c r="A21" t="s">
        <v>28</v>
      </c>
      <c r="B21" t="s">
        <v>30</v>
      </c>
      <c r="C21" t="s">
        <v>31</v>
      </c>
      <c r="D21" t="s">
        <v>32</v>
      </c>
    </row>
  </sheetData>
  <mergeCells count="2">
    <mergeCell ref="C1:F1"/>
    <mergeCell ref="G1:L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D525D-3102-4CAA-A15B-DE17B3DB518A}">
  <dimension ref="A2:N12"/>
  <sheetViews>
    <sheetView tabSelected="1" workbookViewId="0">
      <selection activeCell="D13" sqref="D13"/>
    </sheetView>
  </sheetViews>
  <sheetFormatPr defaultRowHeight="14.4" x14ac:dyDescent="0.3"/>
  <cols>
    <col min="1" max="1" width="14.6640625" bestFit="1" customWidth="1"/>
  </cols>
  <sheetData>
    <row r="2" spans="1:14" x14ac:dyDescent="0.3">
      <c r="B2" s="30" t="s">
        <v>6</v>
      </c>
      <c r="C2" s="31"/>
      <c r="D2" s="31"/>
      <c r="E2" s="32"/>
      <c r="F2" s="36" t="s">
        <v>45</v>
      </c>
      <c r="G2" s="37"/>
      <c r="H2" s="37"/>
      <c r="I2" s="37"/>
      <c r="J2" s="37"/>
      <c r="K2" s="37"/>
      <c r="L2" s="38" t="s">
        <v>47</v>
      </c>
      <c r="M2" s="38"/>
      <c r="N2" s="38"/>
    </row>
    <row r="3" spans="1:14" x14ac:dyDescent="0.3">
      <c r="B3" s="4" t="s">
        <v>2</v>
      </c>
      <c r="C3" s="1" t="s">
        <v>3</v>
      </c>
      <c r="D3" s="1" t="s">
        <v>4</v>
      </c>
      <c r="E3" s="28" t="s">
        <v>5</v>
      </c>
      <c r="F3" s="27" t="s">
        <v>43</v>
      </c>
      <c r="G3" s="27" t="s">
        <v>9</v>
      </c>
      <c r="H3" s="27" t="s">
        <v>12</v>
      </c>
      <c r="I3" s="27" t="s">
        <v>11</v>
      </c>
      <c r="J3" s="27" t="s">
        <v>44</v>
      </c>
      <c r="K3" s="27" t="s">
        <v>10</v>
      </c>
      <c r="L3" s="29" t="s">
        <v>48</v>
      </c>
      <c r="M3" s="29" t="s">
        <v>49</v>
      </c>
      <c r="N3" s="29" t="s">
        <v>50</v>
      </c>
    </row>
    <row r="4" spans="1:14" x14ac:dyDescent="0.3">
      <c r="A4">
        <v>1</v>
      </c>
      <c r="B4" s="24">
        <v>0</v>
      </c>
      <c r="C4" s="11">
        <v>9.6999999999999993</v>
      </c>
      <c r="D4" s="11">
        <v>43.4</v>
      </c>
      <c r="E4" s="13">
        <v>0.5</v>
      </c>
      <c r="F4">
        <v>0.5</v>
      </c>
      <c r="G4">
        <v>0.1</v>
      </c>
      <c r="H4">
        <v>0.1</v>
      </c>
      <c r="I4">
        <v>0.1</v>
      </c>
      <c r="J4">
        <v>0.1</v>
      </c>
      <c r="K4">
        <v>0.1</v>
      </c>
      <c r="L4" t="e">
        <f>ABS(B4-B$10)/B$10*100</f>
        <v>#DIV/0!</v>
      </c>
      <c r="M4" s="22">
        <f>ABS(C4-C$10)/C$10*100</f>
        <v>3.1914893617021165</v>
      </c>
      <c r="N4" s="22">
        <f>ABS(D4-D$10)/D$10*100</f>
        <v>27.647058823529409</v>
      </c>
    </row>
    <row r="5" spans="1:14" x14ac:dyDescent="0.3">
      <c r="A5">
        <v>2</v>
      </c>
      <c r="B5" s="25">
        <v>-0.1</v>
      </c>
      <c r="C5">
        <v>7.8</v>
      </c>
      <c r="D5">
        <v>21.8</v>
      </c>
      <c r="E5" s="14">
        <v>0.62</v>
      </c>
      <c r="F5">
        <v>0.1</v>
      </c>
      <c r="G5">
        <v>0.5</v>
      </c>
      <c r="H5">
        <v>0.1</v>
      </c>
      <c r="I5">
        <v>0.1</v>
      </c>
      <c r="J5">
        <v>0.1</v>
      </c>
      <c r="K5">
        <v>0.1</v>
      </c>
      <c r="L5" t="e">
        <f>ABS(B5-B$10)/B$10*100</f>
        <v>#DIV/0!</v>
      </c>
      <c r="M5" s="22">
        <f t="shared" ref="M5:M9" si="0">ABS(C5-C$10)/C$10*100</f>
        <v>17.021276595744688</v>
      </c>
      <c r="N5" s="22">
        <f t="shared" ref="N5:N9" si="1">ABS(D5-D$10)/D$10*100</f>
        <v>35.882352941176471</v>
      </c>
    </row>
    <row r="6" spans="1:14" x14ac:dyDescent="0.3">
      <c r="A6">
        <v>3</v>
      </c>
      <c r="B6" s="25">
        <v>0</v>
      </c>
      <c r="C6">
        <v>9.4</v>
      </c>
      <c r="D6">
        <v>33.9</v>
      </c>
      <c r="E6" s="14">
        <v>0.5</v>
      </c>
      <c r="F6">
        <v>0.1</v>
      </c>
      <c r="G6">
        <v>0.1</v>
      </c>
      <c r="H6">
        <v>0.5</v>
      </c>
      <c r="I6">
        <v>0.1</v>
      </c>
      <c r="J6">
        <v>0.1</v>
      </c>
      <c r="K6">
        <v>0.1</v>
      </c>
      <c r="L6" t="e">
        <f t="shared" ref="L6:L9" si="2">ABS(B6-B$10)/B$10*100</f>
        <v>#DIV/0!</v>
      </c>
      <c r="M6" s="22">
        <f t="shared" si="0"/>
        <v>0</v>
      </c>
      <c r="N6" s="22">
        <f t="shared" si="1"/>
        <v>0.2941176470588277</v>
      </c>
    </row>
    <row r="7" spans="1:14" x14ac:dyDescent="0.3">
      <c r="A7">
        <v>4</v>
      </c>
      <c r="B7" s="25">
        <v>0</v>
      </c>
      <c r="C7">
        <v>9.4</v>
      </c>
      <c r="D7">
        <v>33.9</v>
      </c>
      <c r="E7" s="14">
        <v>0.5</v>
      </c>
      <c r="F7">
        <v>0.1</v>
      </c>
      <c r="G7">
        <v>0.1</v>
      </c>
      <c r="H7">
        <v>0.1</v>
      </c>
      <c r="I7">
        <v>0.5</v>
      </c>
      <c r="J7">
        <v>0.1</v>
      </c>
      <c r="K7">
        <v>0.1</v>
      </c>
      <c r="L7" t="e">
        <f t="shared" si="2"/>
        <v>#DIV/0!</v>
      </c>
      <c r="M7" s="22">
        <f t="shared" si="0"/>
        <v>0</v>
      </c>
      <c r="N7" s="22">
        <f t="shared" si="1"/>
        <v>0.2941176470588277</v>
      </c>
    </row>
    <row r="8" spans="1:14" x14ac:dyDescent="0.3">
      <c r="A8">
        <v>5</v>
      </c>
      <c r="B8" s="25">
        <v>0</v>
      </c>
      <c r="C8">
        <v>9.6999999999999993</v>
      </c>
      <c r="D8">
        <v>43.4</v>
      </c>
      <c r="E8" s="14">
        <v>0.5</v>
      </c>
      <c r="F8">
        <v>0.1</v>
      </c>
      <c r="G8">
        <v>0.1</v>
      </c>
      <c r="H8">
        <v>0.1</v>
      </c>
      <c r="I8">
        <v>0.1</v>
      </c>
      <c r="J8">
        <v>0.5</v>
      </c>
      <c r="K8">
        <v>0.1</v>
      </c>
      <c r="L8" t="e">
        <f t="shared" si="2"/>
        <v>#DIV/0!</v>
      </c>
      <c r="M8" s="22">
        <f t="shared" si="0"/>
        <v>3.1914893617021165</v>
      </c>
      <c r="N8" s="22">
        <f t="shared" si="1"/>
        <v>27.647058823529409</v>
      </c>
    </row>
    <row r="9" spans="1:14" x14ac:dyDescent="0.3">
      <c r="A9">
        <v>6</v>
      </c>
      <c r="B9" s="26">
        <v>0.1</v>
      </c>
      <c r="C9" s="12">
        <v>7.8</v>
      </c>
      <c r="D9" s="12">
        <v>21.8</v>
      </c>
      <c r="E9" s="15">
        <v>0.62</v>
      </c>
      <c r="F9">
        <v>0.1</v>
      </c>
      <c r="G9">
        <v>0.1</v>
      </c>
      <c r="H9">
        <v>0.1</v>
      </c>
      <c r="I9">
        <v>0.1</v>
      </c>
      <c r="J9">
        <v>0.1</v>
      </c>
      <c r="K9">
        <v>0.5</v>
      </c>
      <c r="L9" t="e">
        <f t="shared" si="2"/>
        <v>#DIV/0!</v>
      </c>
      <c r="M9" s="22">
        <f t="shared" si="0"/>
        <v>17.021276595744688</v>
      </c>
      <c r="N9" s="22">
        <f t="shared" si="1"/>
        <v>35.882352941176471</v>
      </c>
    </row>
    <row r="10" spans="1:14" x14ac:dyDescent="0.3">
      <c r="A10" t="s">
        <v>46</v>
      </c>
      <c r="B10">
        <v>0</v>
      </c>
      <c r="C10">
        <v>9.4</v>
      </c>
      <c r="D10">
        <v>34</v>
      </c>
      <c r="E10" s="14">
        <v>0.5</v>
      </c>
    </row>
    <row r="12" spans="1:14" x14ac:dyDescent="0.3">
      <c r="A12" t="s">
        <v>51</v>
      </c>
      <c r="B12">
        <v>0</v>
      </c>
      <c r="C12">
        <v>9.6</v>
      </c>
      <c r="D12">
        <v>42.2</v>
      </c>
      <c r="E12">
        <v>0.5</v>
      </c>
      <c r="F12">
        <v>0.3</v>
      </c>
      <c r="G12">
        <v>0.15</v>
      </c>
      <c r="H12">
        <v>0.05</v>
      </c>
      <c r="I12">
        <v>0.05</v>
      </c>
      <c r="J12">
        <v>0.3</v>
      </c>
      <c r="K12">
        <v>0.15</v>
      </c>
      <c r="L12" t="e">
        <f>ABS(B12-B10)/B10*100</f>
        <v>#DIV/0!</v>
      </c>
      <c r="M12" s="22">
        <f t="shared" ref="M12:N12" si="3">ABS(C12-C10)/C10*100</f>
        <v>2.1276595744680775</v>
      </c>
      <c r="N12" s="22">
        <f t="shared" si="3"/>
        <v>24.11764705882354</v>
      </c>
    </row>
  </sheetData>
  <mergeCells count="3">
    <mergeCell ref="B2:E2"/>
    <mergeCell ref="F2:K2"/>
    <mergeCell ref="L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Results</vt:lpstr>
      <vt:lpstr>lambda_sensitivity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Concari</dc:creator>
  <cp:lastModifiedBy>Mattia Concari</cp:lastModifiedBy>
  <dcterms:created xsi:type="dcterms:W3CDTF">2025-01-06T08:35:18Z</dcterms:created>
  <dcterms:modified xsi:type="dcterms:W3CDTF">2025-01-16T15:12:21Z</dcterms:modified>
</cp:coreProperties>
</file>