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atte\OneDrive - Politecnico di Milano\Documenti\Università\2022-2023 - Quinto Anno\Computational Fluid Dynamics\Project\progetto_CFD\Papers\"/>
    </mc:Choice>
  </mc:AlternateContent>
  <xr:revisionPtr revIDLastSave="0" documentId="13_ncr:1_{5E4EA8FA-E9E0-4B03-8411-2551E859D278}" xr6:coauthVersionLast="47" xr6:coauthVersionMax="47" xr10:uidLastSave="{00000000-0000-0000-0000-000000000000}"/>
  <bookViews>
    <workbookView xWindow="22932" yWindow="2244" windowWidth="23256" windowHeight="12456" activeTab="1" xr2:uid="{00000000-000D-0000-FFFF-FFFF00000000}"/>
  </bookViews>
  <sheets>
    <sheet name="Leishman et al." sheetId="2" r:id="rId1"/>
    <sheet name="Zanotti et al. 2012" sheetId="3" r:id="rId2"/>
    <sheet name="Zanotti et al. 201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3" l="1"/>
  <c r="I9" i="3"/>
  <c r="I7" i="3"/>
  <c r="I15" i="3" s="1"/>
  <c r="I16" i="3" s="1"/>
  <c r="H9" i="3"/>
  <c r="H7" i="3"/>
  <c r="H15" i="3" s="1"/>
  <c r="H16" i="3" s="1"/>
  <c r="K7" i="2"/>
  <c r="K14" i="2" s="1"/>
  <c r="L14" i="2" s="1"/>
  <c r="K15" i="2" l="1"/>
  <c r="L15" i="2" s="1"/>
</calcChain>
</file>

<file path=xl/sharedStrings.xml><?xml version="1.0" encoding="utf-8"?>
<sst xmlns="http://schemas.openxmlformats.org/spreadsheetml/2006/main" count="213" uniqueCount="90">
  <si>
    <t>Reynolds</t>
  </si>
  <si>
    <t>Unit</t>
  </si>
  <si>
    <t>Airfoil</t>
  </si>
  <si>
    <t>NACA 23012</t>
  </si>
  <si>
    <t>-</t>
  </si>
  <si>
    <t>Test section type</t>
  </si>
  <si>
    <t>Test section size B x H</t>
  </si>
  <si>
    <t>octagonal</t>
  </si>
  <si>
    <t>2,13 x 1,61</t>
  </si>
  <si>
    <t>m</t>
  </si>
  <si>
    <r>
      <t>I</t>
    </r>
    <r>
      <rPr>
        <vertAlign val="subscript"/>
        <sz val="11"/>
        <color theme="1"/>
        <rFont val="Calibri"/>
        <family val="2"/>
        <scheme val="minor"/>
      </rPr>
      <t>u</t>
    </r>
  </si>
  <si>
    <t>Wing size L x C</t>
  </si>
  <si>
    <t>1,61 x 0,55</t>
  </si>
  <si>
    <t>Roughness</t>
  </si>
  <si>
    <t>600 grit paper</t>
  </si>
  <si>
    <t>Hinge position</t>
  </si>
  <si>
    <t>c/4</t>
  </si>
  <si>
    <t>Motion</t>
  </si>
  <si>
    <t>sinusoidal</t>
  </si>
  <si>
    <t>Error on coefficients</t>
  </si>
  <si>
    <t>0,8E+06 - 2,0E+06</t>
  </si>
  <si>
    <t>AoA</t>
  </si>
  <si>
    <t>-4 - 28</t>
  </si>
  <si>
    <t>Force measurements</t>
  </si>
  <si>
    <t>pressure integral</t>
  </si>
  <si>
    <t>Moment reference</t>
  </si>
  <si>
    <t>Experiment 1</t>
  </si>
  <si>
    <t>AoA M</t>
  </si>
  <si>
    <t>AoA A</t>
  </si>
  <si>
    <t>k</t>
  </si>
  <si>
    <t>c</t>
  </si>
  <si>
    <t>ω</t>
  </si>
  <si>
    <t>Value</t>
  </si>
  <si>
    <t>Re</t>
  </si>
  <si>
    <t>υ</t>
  </si>
  <si>
    <t>U</t>
  </si>
  <si>
    <t>m^2/s</t>
  </si>
  <si>
    <t>m/s</t>
  </si>
  <si>
    <t>AoA M [°]</t>
  </si>
  <si>
    <t>AoA A [°]</t>
  </si>
  <si>
    <t>k [-]</t>
  </si>
  <si>
    <t>6 - 12 - 20</t>
  </si>
  <si>
    <t>ω [rad/s]</t>
  </si>
  <si>
    <t>f [Hz]</t>
  </si>
  <si>
    <t>Mach</t>
  </si>
  <si>
    <t>Experiment 2</t>
  </si>
  <si>
    <t>2 - 6 - 10</t>
  </si>
  <si>
    <t>0,10 - 0,16 - 0,20</t>
  </si>
  <si>
    <t>Experiment 3</t>
  </si>
  <si>
    <t>General Data</t>
  </si>
  <si>
    <t>°</t>
  </si>
  <si>
    <t>Static Test</t>
  </si>
  <si>
    <t>Dynamic Test</t>
  </si>
  <si>
    <t>CFD Cases Summary</t>
  </si>
  <si>
    <t>Case Name</t>
  </si>
  <si>
    <t>param1</t>
  </si>
  <si>
    <t>param2</t>
  </si>
  <si>
    <t>param3</t>
  </si>
  <si>
    <t>…</t>
  </si>
  <si>
    <t>rectagular</t>
  </si>
  <si>
    <t>1 x 1,5</t>
  </si>
  <si>
    <t>0,93 x 0,3</t>
  </si>
  <si>
    <t>-4 - 25</t>
  </si>
  <si>
    <t>6 - 10 - 15</t>
  </si>
  <si>
    <t>*</t>
  </si>
  <si>
    <t>rad/s</t>
  </si>
  <si>
    <t>Hz</t>
  </si>
  <si>
    <t>f</t>
  </si>
  <si>
    <t>pressure</t>
  </si>
  <si>
    <t>Measurements</t>
  </si>
  <si>
    <t>30m/s in the paper</t>
  </si>
  <si>
    <t>10 - 15</t>
  </si>
  <si>
    <t>PIV</t>
  </si>
  <si>
    <t>?</t>
  </si>
  <si>
    <t>bonus</t>
  </si>
  <si>
    <t>Mesurements</t>
  </si>
  <si>
    <t>dual sinusoidal</t>
  </si>
  <si>
    <t>Experiment 4</t>
  </si>
  <si>
    <t>sinusoidal + 4mm Gurney</t>
  </si>
  <si>
    <t>6,00E+05 - 1,00E+06</t>
  </si>
  <si>
    <t>0,3 m 0,3</t>
  </si>
  <si>
    <t>3,20E+01 - 5,33E+01</t>
  </si>
  <si>
    <t>0,075 - 0,075</t>
  </si>
  <si>
    <t>? - ?</t>
  </si>
  <si>
    <t>2,13E+01 - 3,56E+01</t>
  </si>
  <si>
    <t>3,40E+00 - 5,66E+00</t>
  </si>
  <si>
    <t>0,1 - 0,5</t>
  </si>
  <si>
    <t>7 - 1</t>
  </si>
  <si>
    <t>1,42E+01 - 7,10E+01</t>
  </si>
  <si>
    <t>2,26E+00 - 1,13E+01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</si>
</sst>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11" fontId="0" fillId="0" borderId="3" xfId="0" applyNumberFormat="1" applyBorder="1" applyAlignment="1">
      <alignment horizontal="center"/>
    </xf>
    <xf numFmtId="11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11" fontId="0" fillId="0" borderId="15" xfId="0" applyNumberFormat="1" applyBorder="1" applyAlignment="1">
      <alignment horizontal="center"/>
    </xf>
    <xf numFmtId="11" fontId="0" fillId="0" borderId="16" xfId="0" applyNumberFormat="1" applyBorder="1" applyAlignment="1">
      <alignment horizontal="center"/>
    </xf>
    <xf numFmtId="11" fontId="0" fillId="0" borderId="1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49" fontId="0" fillId="0" borderId="2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49" fontId="0" fillId="0" borderId="3" xfId="0" applyNumberFormat="1" applyFill="1" applyBorder="1" applyAlignment="1">
      <alignment horizontal="center"/>
    </xf>
    <xf numFmtId="11" fontId="0" fillId="0" borderId="3" xfId="0" applyNumberFormat="1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3" xfId="0" applyFill="1" applyBorder="1"/>
    <xf numFmtId="0" fontId="0" fillId="0" borderId="16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8" xfId="0" applyFill="1" applyBorder="1"/>
    <xf numFmtId="0" fontId="0" fillId="0" borderId="29" xfId="0" applyFill="1" applyBorder="1"/>
    <xf numFmtId="0" fontId="0" fillId="0" borderId="14" xfId="0" applyFill="1" applyBorder="1" applyAlignment="1">
      <alignment horizontal="center"/>
    </xf>
    <xf numFmtId="49" fontId="0" fillId="0" borderId="19" xfId="0" applyNumberFormat="1" applyFill="1" applyBorder="1" applyAlignment="1">
      <alignment horizontal="center"/>
    </xf>
    <xf numFmtId="0" fontId="0" fillId="0" borderId="25" xfId="0" applyFill="1" applyBorder="1"/>
    <xf numFmtId="0" fontId="0" fillId="0" borderId="27" xfId="0" applyFill="1" applyBorder="1"/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1" fontId="0" fillId="0" borderId="14" xfId="0" applyNumberFormat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0" xfId="0" applyFont="1" applyBorder="1" applyAlignment="1">
      <alignment textRotation="112" wrapText="1"/>
    </xf>
    <xf numFmtId="0" fontId="0" fillId="0" borderId="12" xfId="0" applyBorder="1"/>
    <xf numFmtId="0" fontId="0" fillId="0" borderId="13" xfId="0" applyBorder="1"/>
    <xf numFmtId="0" fontId="0" fillId="3" borderId="1" xfId="0" applyFill="1" applyBorder="1"/>
    <xf numFmtId="0" fontId="0" fillId="5" borderId="2" xfId="0" applyFill="1" applyBorder="1"/>
    <xf numFmtId="0" fontId="0" fillId="0" borderId="3" xfId="0" applyBorder="1"/>
    <xf numFmtId="0" fontId="0" fillId="0" borderId="30" xfId="0" applyFill="1" applyBorder="1"/>
    <xf numFmtId="10" fontId="0" fillId="0" borderId="17" xfId="0" applyNumberFormat="1" applyFill="1" applyBorder="1" applyAlignment="1">
      <alignment horizontal="center"/>
    </xf>
    <xf numFmtId="9" fontId="0" fillId="0" borderId="19" xfId="0" applyNumberFormat="1" applyFill="1" applyBorder="1" applyAlignment="1">
      <alignment horizontal="center"/>
    </xf>
    <xf numFmtId="0" fontId="0" fillId="0" borderId="11" xfId="0" applyBorder="1"/>
    <xf numFmtId="11" fontId="0" fillId="0" borderId="14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11" fontId="0" fillId="0" borderId="17" xfId="0" applyNumberFormat="1" applyFill="1" applyBorder="1" applyAlignment="1">
      <alignment horizontal="center"/>
    </xf>
    <xf numFmtId="0" fontId="0" fillId="0" borderId="12" xfId="0" applyFill="1" applyBorder="1"/>
    <xf numFmtId="0" fontId="0" fillId="0" borderId="12" xfId="0" applyFill="1" applyBorder="1" applyAlignment="1">
      <alignment horizontal="center"/>
    </xf>
    <xf numFmtId="49" fontId="0" fillId="0" borderId="17" xfId="0" applyNumberFormat="1" applyFill="1" applyBorder="1" applyAlignment="1">
      <alignment horizontal="center"/>
    </xf>
    <xf numFmtId="11" fontId="0" fillId="0" borderId="19" xfId="0" applyNumberFormat="1" applyFill="1" applyBorder="1" applyAlignment="1">
      <alignment horizontal="center"/>
    </xf>
    <xf numFmtId="0" fontId="0" fillId="0" borderId="28" xfId="0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/>
    </xf>
    <xf numFmtId="0" fontId="0" fillId="0" borderId="30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1" fontId="0" fillId="0" borderId="15" xfId="0" applyNumberFormat="1" applyFill="1" applyBorder="1" applyAlignment="1">
      <alignment horizontal="center"/>
    </xf>
    <xf numFmtId="0" fontId="0" fillId="6" borderId="0" xfId="0" applyFill="1"/>
    <xf numFmtId="11" fontId="0" fillId="6" borderId="3" xfId="0" applyNumberFormat="1" applyFill="1" applyBorder="1" applyAlignment="1">
      <alignment horizontal="center"/>
    </xf>
    <xf numFmtId="0" fontId="0" fillId="0" borderId="31" xfId="0" applyFill="1" applyBorder="1"/>
    <xf numFmtId="49" fontId="0" fillId="0" borderId="22" xfId="0" applyNumberFormat="1" applyFill="1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32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49" fontId="0" fillId="0" borderId="33" xfId="0" applyNumberFormat="1" applyFill="1" applyBorder="1" applyAlignment="1">
      <alignment horizontal="center"/>
    </xf>
    <xf numFmtId="11" fontId="0" fillId="0" borderId="24" xfId="0" applyNumberFormat="1" applyFill="1" applyBorder="1" applyAlignment="1">
      <alignment horizontal="center"/>
    </xf>
    <xf numFmtId="11" fontId="0" fillId="0" borderId="34" xfId="0" applyNumberFormat="1" applyFill="1" applyBorder="1" applyAlignment="1">
      <alignment horizontal="center"/>
    </xf>
    <xf numFmtId="1" fontId="0" fillId="0" borderId="24" xfId="0" applyNumberForma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68A6C-D83D-4C43-AA36-E999892DB9E7}">
  <dimension ref="B1:X33"/>
  <sheetViews>
    <sheetView showGridLines="0" workbookViewId="0">
      <selection activeCell="G21" sqref="G21"/>
    </sheetView>
  </sheetViews>
  <sheetFormatPr defaultRowHeight="14.4" x14ac:dyDescent="0.3"/>
  <cols>
    <col min="1" max="1" width="7.88671875" customWidth="1"/>
    <col min="2" max="2" width="19" bestFit="1" customWidth="1"/>
    <col min="3" max="3" width="15.5546875" customWidth="1"/>
    <col min="4" max="5" width="7.21875" bestFit="1" customWidth="1"/>
    <col min="6" max="6" width="11.88671875" bestFit="1" customWidth="1"/>
    <col min="7" max="7" width="16.44140625" bestFit="1" customWidth="1"/>
    <col min="8" max="8" width="9.21875" bestFit="1" customWidth="1"/>
    <col min="9" max="9" width="8.6640625" bestFit="1" customWidth="1"/>
    <col min="10" max="10" width="16.44140625" bestFit="1" customWidth="1"/>
    <col min="11" max="11" width="8.6640625" bestFit="1" customWidth="1"/>
    <col min="12" max="12" width="9.21875" customWidth="1"/>
    <col min="14" max="15" width="11.88671875" bestFit="1" customWidth="1"/>
  </cols>
  <sheetData>
    <row r="1" spans="2:24" ht="15" thickBot="1" x14ac:dyDescent="0.35"/>
    <row r="2" spans="2:24" ht="15" thickBot="1" x14ac:dyDescent="0.35">
      <c r="B2" s="66" t="s">
        <v>49</v>
      </c>
      <c r="C2" s="42" t="s">
        <v>32</v>
      </c>
      <c r="D2" s="43" t="s">
        <v>1</v>
      </c>
      <c r="F2" s="65" t="s">
        <v>52</v>
      </c>
      <c r="G2" s="58"/>
      <c r="H2" s="58"/>
      <c r="I2" s="58"/>
      <c r="J2" s="58"/>
      <c r="K2" s="58"/>
      <c r="L2" s="58"/>
      <c r="M2" s="59"/>
    </row>
    <row r="3" spans="2:24" ht="15" thickBot="1" x14ac:dyDescent="0.35">
      <c r="B3" s="44" t="s">
        <v>2</v>
      </c>
      <c r="C3" s="46" t="s">
        <v>3</v>
      </c>
      <c r="D3" s="5" t="s">
        <v>4</v>
      </c>
      <c r="F3" s="60"/>
      <c r="J3" s="2"/>
      <c r="K3" s="50" t="s">
        <v>32</v>
      </c>
      <c r="L3" s="51" t="s">
        <v>1</v>
      </c>
      <c r="M3" s="61"/>
    </row>
    <row r="4" spans="2:24" x14ac:dyDescent="0.3">
      <c r="B4" s="45" t="s">
        <v>5</v>
      </c>
      <c r="C4" s="53" t="s">
        <v>7</v>
      </c>
      <c r="D4" s="6" t="s">
        <v>4</v>
      </c>
      <c r="F4" s="60"/>
      <c r="J4" s="15" t="s">
        <v>33</v>
      </c>
      <c r="K4" s="52">
        <v>1500000</v>
      </c>
      <c r="L4" s="5" t="s">
        <v>4</v>
      </c>
      <c r="M4" s="61"/>
    </row>
    <row r="5" spans="2:24" x14ac:dyDescent="0.3">
      <c r="B5" s="45" t="s">
        <v>6</v>
      </c>
      <c r="C5" s="53" t="s">
        <v>8</v>
      </c>
      <c r="D5" s="6" t="s">
        <v>9</v>
      </c>
      <c r="F5" s="60"/>
      <c r="J5" s="16" t="s">
        <v>34</v>
      </c>
      <c r="K5" s="13">
        <v>1.5999999999999999E-5</v>
      </c>
      <c r="L5" s="6" t="s">
        <v>36</v>
      </c>
      <c r="M5" s="61"/>
    </row>
    <row r="6" spans="2:24" ht="15.6" x14ac:dyDescent="0.35">
      <c r="B6" s="45" t="s">
        <v>10</v>
      </c>
      <c r="C6" s="69">
        <v>1.4999999999999999E-2</v>
      </c>
      <c r="D6" s="6" t="s">
        <v>4</v>
      </c>
      <c r="F6" s="60"/>
      <c r="J6" s="17" t="s">
        <v>30</v>
      </c>
      <c r="K6" s="14">
        <v>0.55000000000000004</v>
      </c>
      <c r="L6" s="6" t="s">
        <v>9</v>
      </c>
      <c r="M6" s="61"/>
    </row>
    <row r="7" spans="2:24" x14ac:dyDescent="0.3">
      <c r="B7" s="45" t="s">
        <v>11</v>
      </c>
      <c r="C7" s="53" t="s">
        <v>12</v>
      </c>
      <c r="D7" s="6" t="s">
        <v>9</v>
      </c>
      <c r="F7" s="10"/>
      <c r="J7" s="17" t="s">
        <v>35</v>
      </c>
      <c r="K7" s="13">
        <f>K4*K5/K6</f>
        <v>43.636363636363633</v>
      </c>
      <c r="L7" s="6" t="s">
        <v>37</v>
      </c>
      <c r="M7" s="61"/>
    </row>
    <row r="8" spans="2:24" x14ac:dyDescent="0.3">
      <c r="B8" s="45" t="s">
        <v>13</v>
      </c>
      <c r="C8" s="53" t="s">
        <v>14</v>
      </c>
      <c r="D8" s="6" t="s">
        <v>4</v>
      </c>
      <c r="E8" s="9"/>
      <c r="F8" s="10"/>
      <c r="J8" s="17" t="s">
        <v>17</v>
      </c>
      <c r="K8" s="53" t="s">
        <v>18</v>
      </c>
      <c r="L8" s="41" t="s">
        <v>4</v>
      </c>
      <c r="M8" s="61"/>
    </row>
    <row r="9" spans="2:24" x14ac:dyDescent="0.3">
      <c r="B9" s="45" t="s">
        <v>23</v>
      </c>
      <c r="C9" s="53" t="s">
        <v>24</v>
      </c>
      <c r="D9" s="6" t="s">
        <v>4</v>
      </c>
      <c r="E9" s="9"/>
      <c r="F9" s="10"/>
      <c r="J9" s="17" t="s">
        <v>15</v>
      </c>
      <c r="K9" s="53" t="s">
        <v>16</v>
      </c>
      <c r="L9" s="41" t="s">
        <v>9</v>
      </c>
      <c r="M9" s="61"/>
    </row>
    <row r="10" spans="2:24" ht="15" thickBot="1" x14ac:dyDescent="0.35">
      <c r="B10" s="68" t="s">
        <v>19</v>
      </c>
      <c r="C10" s="70">
        <v>0.03</v>
      </c>
      <c r="D10" s="7" t="s">
        <v>4</v>
      </c>
      <c r="E10" s="9"/>
      <c r="F10" s="10"/>
      <c r="J10" s="17" t="s">
        <v>25</v>
      </c>
      <c r="K10" s="53" t="s">
        <v>16</v>
      </c>
      <c r="L10" s="41" t="s">
        <v>9</v>
      </c>
      <c r="M10" s="61"/>
    </row>
    <row r="11" spans="2:24" ht="15" thickBot="1" x14ac:dyDescent="0.35">
      <c r="C11" s="9"/>
      <c r="D11" s="9"/>
      <c r="E11" s="9"/>
      <c r="F11" s="10"/>
      <c r="J11" s="18" t="s">
        <v>44</v>
      </c>
      <c r="K11" s="54">
        <v>0.12</v>
      </c>
      <c r="L11" s="55" t="s">
        <v>4</v>
      </c>
      <c r="M11" s="61"/>
    </row>
    <row r="12" spans="2:24" ht="15" thickBot="1" x14ac:dyDescent="0.35">
      <c r="C12" s="9"/>
      <c r="D12" s="9"/>
      <c r="E12" s="9"/>
      <c r="F12" s="60"/>
      <c r="G12" s="1"/>
      <c r="H12" s="1"/>
      <c r="I12" s="1"/>
      <c r="J12" s="1"/>
      <c r="K12" s="1"/>
      <c r="L12" s="1"/>
      <c r="M12" s="61"/>
    </row>
    <row r="13" spans="2:24" ht="15" thickBot="1" x14ac:dyDescent="0.35">
      <c r="B13" s="57" t="s">
        <v>51</v>
      </c>
      <c r="C13" s="42" t="s">
        <v>32</v>
      </c>
      <c r="D13" s="43" t="s">
        <v>1</v>
      </c>
      <c r="E13" s="9"/>
      <c r="F13" s="10"/>
      <c r="G13" s="62"/>
      <c r="H13" s="22" t="s">
        <v>38</v>
      </c>
      <c r="I13" s="23" t="s">
        <v>39</v>
      </c>
      <c r="J13" s="23" t="s">
        <v>40</v>
      </c>
      <c r="K13" s="23" t="s">
        <v>42</v>
      </c>
      <c r="L13" s="24" t="s">
        <v>43</v>
      </c>
      <c r="M13" s="61"/>
    </row>
    <row r="14" spans="2:24" x14ac:dyDescent="0.3">
      <c r="B14" s="48" t="s">
        <v>0</v>
      </c>
      <c r="C14" s="46" t="s">
        <v>20</v>
      </c>
      <c r="D14" s="5" t="s">
        <v>4</v>
      </c>
      <c r="E14" s="9"/>
      <c r="F14" s="10"/>
      <c r="G14" s="19" t="s">
        <v>26</v>
      </c>
      <c r="H14" s="26" t="s">
        <v>41</v>
      </c>
      <c r="I14" s="27">
        <v>10</v>
      </c>
      <c r="J14" s="27">
        <v>0.1</v>
      </c>
      <c r="K14" s="28">
        <f>J14*2*K7/K6</f>
        <v>15.867768595041319</v>
      </c>
      <c r="L14" s="29">
        <f>K14/2/PI()</f>
        <v>2.5254338077391654</v>
      </c>
      <c r="M14" s="61"/>
      <c r="X14" s="9"/>
    </row>
    <row r="15" spans="2:24" ht="15" thickBot="1" x14ac:dyDescent="0.35">
      <c r="B15" s="49" t="s">
        <v>21</v>
      </c>
      <c r="C15" s="47" t="s">
        <v>22</v>
      </c>
      <c r="D15" s="7" t="s">
        <v>50</v>
      </c>
      <c r="E15" s="9"/>
      <c r="F15" s="10"/>
      <c r="G15" s="20" t="s">
        <v>45</v>
      </c>
      <c r="H15" s="14">
        <v>18</v>
      </c>
      <c r="I15" s="25" t="s">
        <v>46</v>
      </c>
      <c r="J15" s="4">
        <v>0.15</v>
      </c>
      <c r="K15" s="12">
        <f>J15*2*K7/K6</f>
        <v>23.801652892561979</v>
      </c>
      <c r="L15" s="30">
        <f>K15/2/PI()</f>
        <v>3.7881507116087478</v>
      </c>
      <c r="M15" s="61"/>
      <c r="X15" s="9"/>
    </row>
    <row r="16" spans="2:24" ht="15" thickBot="1" x14ac:dyDescent="0.35">
      <c r="B16" s="9"/>
      <c r="C16" s="9"/>
      <c r="D16" s="9"/>
      <c r="E16" s="9"/>
      <c r="F16" s="10"/>
      <c r="G16" s="21" t="s">
        <v>48</v>
      </c>
      <c r="H16" s="31">
        <v>10</v>
      </c>
      <c r="I16" s="32">
        <v>10</v>
      </c>
      <c r="J16" s="33" t="s">
        <v>47</v>
      </c>
      <c r="K16" s="32" t="s">
        <v>4</v>
      </c>
      <c r="L16" s="7" t="s">
        <v>4</v>
      </c>
      <c r="M16" s="61"/>
      <c r="X16" s="9"/>
    </row>
    <row r="17" spans="2:24" ht="15" thickBot="1" x14ac:dyDescent="0.35">
      <c r="B17" s="9"/>
      <c r="C17" s="9"/>
      <c r="D17" s="9"/>
      <c r="E17" s="9"/>
      <c r="F17" s="11"/>
      <c r="G17" s="63"/>
      <c r="H17" s="63"/>
      <c r="I17" s="63"/>
      <c r="J17" s="63"/>
      <c r="K17" s="63"/>
      <c r="L17" s="63"/>
      <c r="M17" s="64"/>
      <c r="S17" s="9"/>
      <c r="T17" s="9"/>
      <c r="U17" s="9"/>
      <c r="V17" s="9"/>
      <c r="W17" s="9"/>
      <c r="X17" s="9"/>
    </row>
    <row r="18" spans="2:24" x14ac:dyDescent="0.3">
      <c r="B18" s="9"/>
      <c r="C18" s="9"/>
      <c r="D18" s="9"/>
      <c r="E18" s="9"/>
      <c r="F18" s="9"/>
    </row>
    <row r="19" spans="2:24" x14ac:dyDescent="0.3">
      <c r="N19" s="9"/>
      <c r="R19" s="9"/>
      <c r="S19" s="9"/>
      <c r="T19" s="9"/>
      <c r="U19" s="9"/>
      <c r="V19" s="9"/>
      <c r="W19" s="9"/>
    </row>
    <row r="20" spans="2:24" x14ac:dyDescent="0.3">
      <c r="N20" s="9"/>
    </row>
    <row r="21" spans="2:24" ht="15" thickBot="1" x14ac:dyDescent="0.35">
      <c r="N21" s="9"/>
    </row>
    <row r="22" spans="2:24" ht="15" thickBot="1" x14ac:dyDescent="0.35">
      <c r="B22" s="56" t="s">
        <v>53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9"/>
      <c r="N22" s="9"/>
    </row>
    <row r="23" spans="2:24" x14ac:dyDescent="0.3">
      <c r="B23" s="60"/>
      <c r="C23" s="1"/>
      <c r="D23" s="1"/>
      <c r="E23" s="1"/>
      <c r="F23" s="1"/>
      <c r="G23" s="1"/>
      <c r="H23" s="1"/>
      <c r="I23" s="1"/>
      <c r="J23" s="1"/>
      <c r="K23" s="1"/>
      <c r="L23" s="1"/>
      <c r="M23" s="61"/>
      <c r="N23" s="9"/>
    </row>
    <row r="24" spans="2:24" x14ac:dyDescent="0.3">
      <c r="B24" s="60"/>
      <c r="C24" s="67" t="s">
        <v>54</v>
      </c>
      <c r="D24" s="67" t="s">
        <v>55</v>
      </c>
      <c r="E24" s="67" t="s">
        <v>56</v>
      </c>
      <c r="F24" s="39" t="s">
        <v>57</v>
      </c>
      <c r="G24" s="39" t="s">
        <v>58</v>
      </c>
      <c r="H24" s="67" t="s">
        <v>58</v>
      </c>
      <c r="I24" s="67" t="s">
        <v>58</v>
      </c>
      <c r="J24" s="67" t="s">
        <v>58</v>
      </c>
      <c r="K24" s="67" t="s">
        <v>58</v>
      </c>
      <c r="L24" s="67" t="s">
        <v>58</v>
      </c>
      <c r="M24" s="61"/>
    </row>
    <row r="25" spans="2:24" x14ac:dyDescent="0.3">
      <c r="B25" s="60"/>
      <c r="C25" s="1" t="s">
        <v>58</v>
      </c>
      <c r="D25" s="1" t="s">
        <v>58</v>
      </c>
      <c r="E25" s="1" t="s">
        <v>58</v>
      </c>
      <c r="F25" s="3" t="s">
        <v>58</v>
      </c>
      <c r="G25" s="3" t="s">
        <v>58</v>
      </c>
      <c r="H25" s="3" t="s">
        <v>58</v>
      </c>
      <c r="I25" s="3" t="s">
        <v>58</v>
      </c>
      <c r="J25" s="3" t="s">
        <v>58</v>
      </c>
      <c r="K25" s="3" t="s">
        <v>58</v>
      </c>
      <c r="L25" s="3" t="s">
        <v>58</v>
      </c>
      <c r="M25" s="61"/>
    </row>
    <row r="26" spans="2:24" x14ac:dyDescent="0.3">
      <c r="B26" s="60"/>
      <c r="C26" s="1"/>
      <c r="D26" s="1"/>
      <c r="E26" s="1"/>
      <c r="F26" s="1"/>
      <c r="G26" s="1"/>
      <c r="H26" s="1"/>
      <c r="I26" s="1"/>
      <c r="J26" s="1"/>
      <c r="K26" s="1"/>
      <c r="L26" s="1"/>
      <c r="M26" s="61"/>
    </row>
    <row r="27" spans="2:24" x14ac:dyDescent="0.3">
      <c r="B27" s="60"/>
      <c r="C27" s="1"/>
      <c r="D27" s="1"/>
      <c r="E27" s="1"/>
      <c r="F27" s="1"/>
      <c r="G27" s="1"/>
      <c r="H27" s="1"/>
      <c r="I27" s="1"/>
      <c r="J27" s="1"/>
      <c r="K27" s="1"/>
      <c r="L27" s="1"/>
      <c r="M27" s="61"/>
    </row>
    <row r="28" spans="2:24" x14ac:dyDescent="0.3">
      <c r="B28" s="60"/>
      <c r="C28" s="1"/>
      <c r="D28" s="1"/>
      <c r="E28" s="1"/>
      <c r="F28" s="1"/>
      <c r="G28" s="1"/>
      <c r="H28" s="1"/>
      <c r="I28" s="1"/>
      <c r="J28" s="1"/>
      <c r="K28" s="1"/>
      <c r="L28" s="1"/>
      <c r="M28" s="61"/>
    </row>
    <row r="29" spans="2:24" x14ac:dyDescent="0.3">
      <c r="B29" s="60"/>
      <c r="C29" s="1"/>
      <c r="D29" s="1"/>
      <c r="E29" s="1"/>
      <c r="F29" s="1"/>
      <c r="G29" s="1"/>
      <c r="H29" s="1"/>
      <c r="I29" s="1"/>
      <c r="J29" s="1"/>
      <c r="K29" s="1"/>
      <c r="L29" s="1"/>
      <c r="M29" s="61"/>
    </row>
    <row r="30" spans="2:24" x14ac:dyDescent="0.3">
      <c r="B30" s="60"/>
      <c r="C30" s="1"/>
      <c r="D30" s="1"/>
      <c r="E30" s="1"/>
      <c r="F30" s="1"/>
      <c r="G30" s="1"/>
      <c r="H30" s="1"/>
      <c r="I30" s="1"/>
      <c r="J30" s="1"/>
      <c r="K30" s="1"/>
      <c r="L30" s="1"/>
      <c r="M30" s="61"/>
    </row>
    <row r="31" spans="2:24" x14ac:dyDescent="0.3">
      <c r="B31" s="60"/>
      <c r="C31" s="1"/>
      <c r="D31" s="1"/>
      <c r="E31" s="1"/>
      <c r="F31" s="1"/>
      <c r="G31" s="1"/>
      <c r="H31" s="1"/>
      <c r="I31" s="1"/>
      <c r="J31" s="1"/>
      <c r="K31" s="1"/>
      <c r="L31" s="1"/>
      <c r="M31" s="61"/>
    </row>
    <row r="32" spans="2:24" x14ac:dyDescent="0.3">
      <c r="B32" s="60"/>
      <c r="C32" s="1"/>
      <c r="D32" s="1"/>
      <c r="E32" s="1"/>
      <c r="F32" s="1"/>
      <c r="G32" s="1"/>
      <c r="H32" s="1"/>
      <c r="I32" s="1"/>
      <c r="J32" s="1"/>
      <c r="K32" s="1"/>
      <c r="L32" s="1"/>
      <c r="M32" s="61"/>
    </row>
    <row r="33" spans="2:13" ht="15" thickBot="1" x14ac:dyDescent="0.35">
      <c r="B33" s="71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E2B68-44D4-441C-B5B7-6C4ECA613C3E}">
  <dimension ref="A1:P34"/>
  <sheetViews>
    <sheetView showGridLines="0" tabSelected="1" workbookViewId="0">
      <selection activeCell="Q7" sqref="Q7"/>
    </sheetView>
  </sheetViews>
  <sheetFormatPr defaultRowHeight="14.4" x14ac:dyDescent="0.3"/>
  <cols>
    <col min="2" max="2" width="19" bestFit="1" customWidth="1"/>
    <col min="3" max="3" width="15.5546875" bestFit="1" customWidth="1"/>
    <col min="6" max="6" width="11.88671875" bestFit="1" customWidth="1"/>
    <col min="7" max="7" width="16.44140625" bestFit="1" customWidth="1"/>
    <col min="8" max="9" width="11.6640625" bestFit="1" customWidth="1"/>
    <col min="10" max="10" width="17.6640625" bestFit="1" customWidth="1"/>
    <col min="11" max="11" width="21.109375" bestFit="1" customWidth="1"/>
    <col min="12" max="12" width="8.44140625" bestFit="1" customWidth="1"/>
    <col min="15" max="15" width="10" customWidth="1"/>
    <col min="16" max="16" width="16.33203125" bestFit="1" customWidth="1"/>
  </cols>
  <sheetData>
    <row r="1" spans="1:16" ht="15" thickBot="1" x14ac:dyDescent="0.35"/>
    <row r="2" spans="1:16" ht="15" thickBot="1" x14ac:dyDescent="0.35">
      <c r="B2" s="66" t="s">
        <v>49</v>
      </c>
      <c r="C2" s="42" t="s">
        <v>32</v>
      </c>
      <c r="D2" s="43" t="s">
        <v>1</v>
      </c>
      <c r="F2" s="65" t="s">
        <v>52</v>
      </c>
      <c r="G2" s="58"/>
      <c r="H2" s="58"/>
      <c r="I2" s="58"/>
      <c r="J2" s="58"/>
      <c r="K2" s="58"/>
      <c r="L2" s="58"/>
      <c r="M2" s="59"/>
    </row>
    <row r="3" spans="1:16" ht="15" thickBot="1" x14ac:dyDescent="0.35">
      <c r="B3" s="44" t="s">
        <v>2</v>
      </c>
      <c r="C3" s="46" t="s">
        <v>3</v>
      </c>
      <c r="D3" s="5" t="s">
        <v>4</v>
      </c>
      <c r="F3" s="60"/>
      <c r="G3" s="34"/>
      <c r="H3" s="73" t="s">
        <v>26</v>
      </c>
      <c r="I3" s="84" t="s">
        <v>45</v>
      </c>
      <c r="J3" s="84" t="s">
        <v>48</v>
      </c>
      <c r="K3" s="92" t="s">
        <v>77</v>
      </c>
      <c r="L3" s="74" t="s">
        <v>1</v>
      </c>
      <c r="M3" s="61"/>
      <c r="N3" s="1"/>
      <c r="O3" s="1"/>
      <c r="P3" s="86" t="s">
        <v>70</v>
      </c>
    </row>
    <row r="4" spans="1:16" x14ac:dyDescent="0.3">
      <c r="B4" s="45" t="s">
        <v>5</v>
      </c>
      <c r="C4" s="53" t="s">
        <v>59</v>
      </c>
      <c r="D4" s="6" t="s">
        <v>4</v>
      </c>
      <c r="F4" s="60"/>
      <c r="G4" s="80" t="s">
        <v>33</v>
      </c>
      <c r="H4" s="72">
        <v>1000000</v>
      </c>
      <c r="I4" s="85">
        <v>600000</v>
      </c>
      <c r="J4" s="85">
        <v>400000</v>
      </c>
      <c r="K4" s="94" t="s">
        <v>79</v>
      </c>
      <c r="L4" s="40" t="s">
        <v>4</v>
      </c>
      <c r="M4" s="61"/>
      <c r="N4" s="1"/>
      <c r="O4" s="1"/>
    </row>
    <row r="5" spans="1:16" x14ac:dyDescent="0.3">
      <c r="B5" s="45" t="s">
        <v>6</v>
      </c>
      <c r="C5" s="53" t="s">
        <v>60</v>
      </c>
      <c r="D5" s="6" t="s">
        <v>9</v>
      </c>
      <c r="F5" s="60"/>
      <c r="G5" s="81" t="s">
        <v>34</v>
      </c>
      <c r="H5" s="75">
        <v>1.5999999999999999E-5</v>
      </c>
      <c r="I5" s="37">
        <v>1.5999999999999999E-5</v>
      </c>
      <c r="J5" s="37">
        <v>1.5999999999999999E-5</v>
      </c>
      <c r="K5" s="95">
        <v>1.5999999999999999E-6</v>
      </c>
      <c r="L5" s="41" t="s">
        <v>36</v>
      </c>
      <c r="M5" s="61"/>
      <c r="N5" s="1"/>
      <c r="O5" s="1"/>
    </row>
    <row r="6" spans="1:16" ht="15.6" x14ac:dyDescent="0.35">
      <c r="B6" s="45" t="s">
        <v>10</v>
      </c>
      <c r="C6" s="69">
        <v>1E-3</v>
      </c>
      <c r="D6" s="6" t="s">
        <v>4</v>
      </c>
      <c r="F6" s="60"/>
      <c r="G6" s="82" t="s">
        <v>30</v>
      </c>
      <c r="H6" s="53">
        <v>0.3</v>
      </c>
      <c r="I6" s="35">
        <v>0.3</v>
      </c>
      <c r="J6" s="35">
        <v>0.3</v>
      </c>
      <c r="K6" s="95" t="s">
        <v>80</v>
      </c>
      <c r="L6" s="41" t="s">
        <v>9</v>
      </c>
      <c r="M6" s="61"/>
      <c r="N6" s="1"/>
      <c r="O6" s="1"/>
    </row>
    <row r="7" spans="1:16" x14ac:dyDescent="0.3">
      <c r="B7" s="45" t="s">
        <v>11</v>
      </c>
      <c r="C7" s="53" t="s">
        <v>61</v>
      </c>
      <c r="D7" s="6" t="s">
        <v>9</v>
      </c>
      <c r="F7" s="10"/>
      <c r="G7" s="82" t="s">
        <v>35</v>
      </c>
      <c r="H7" s="75">
        <f>H4*H5/H6</f>
        <v>53.333333333333336</v>
      </c>
      <c r="I7" s="87">
        <f>I4*I5/I6</f>
        <v>32</v>
      </c>
      <c r="J7" s="37">
        <f>J4*J5/J6</f>
        <v>21.333333333333332</v>
      </c>
      <c r="K7" s="95" t="s">
        <v>81</v>
      </c>
      <c r="L7" s="41" t="s">
        <v>37</v>
      </c>
      <c r="M7" s="61"/>
      <c r="N7" s="1"/>
      <c r="O7" s="1"/>
    </row>
    <row r="8" spans="1:16" x14ac:dyDescent="0.3">
      <c r="B8" s="45" t="s">
        <v>13</v>
      </c>
      <c r="C8" s="53" t="s">
        <v>73</v>
      </c>
      <c r="D8" s="6" t="s">
        <v>4</v>
      </c>
      <c r="E8" s="9"/>
      <c r="F8" s="10"/>
      <c r="G8" s="82" t="s">
        <v>17</v>
      </c>
      <c r="H8" s="53" t="s">
        <v>18</v>
      </c>
      <c r="I8" s="35" t="s">
        <v>18</v>
      </c>
      <c r="J8" s="35" t="s">
        <v>76</v>
      </c>
      <c r="K8" s="93" t="s">
        <v>78</v>
      </c>
      <c r="L8" s="41" t="s">
        <v>4</v>
      </c>
      <c r="M8" s="61"/>
      <c r="N8" s="1"/>
      <c r="O8" s="1"/>
    </row>
    <row r="9" spans="1:16" x14ac:dyDescent="0.3">
      <c r="B9" s="45" t="s">
        <v>23</v>
      </c>
      <c r="C9" s="53" t="s">
        <v>24</v>
      </c>
      <c r="D9" s="6" t="s">
        <v>4</v>
      </c>
      <c r="E9" s="9"/>
      <c r="F9" s="10"/>
      <c r="G9" s="82" t="s">
        <v>15</v>
      </c>
      <c r="H9" s="53">
        <f>H6/4</f>
        <v>7.4999999999999997E-2</v>
      </c>
      <c r="I9" s="35">
        <f>I6/4</f>
        <v>7.4999999999999997E-2</v>
      </c>
      <c r="J9" s="35">
        <v>7.4999999999999997E-2</v>
      </c>
      <c r="K9" s="95" t="s">
        <v>82</v>
      </c>
      <c r="L9" s="41" t="s">
        <v>9</v>
      </c>
      <c r="M9" s="61"/>
      <c r="N9" s="1"/>
      <c r="O9" s="1"/>
    </row>
    <row r="10" spans="1:16" ht="15" thickBot="1" x14ac:dyDescent="0.35">
      <c r="B10" s="68" t="s">
        <v>19</v>
      </c>
      <c r="C10" s="70" t="s">
        <v>73</v>
      </c>
      <c r="D10" s="7" t="s">
        <v>4</v>
      </c>
      <c r="E10" s="9"/>
      <c r="F10" s="10"/>
      <c r="G10" s="82" t="s">
        <v>25</v>
      </c>
      <c r="H10" s="53" t="s">
        <v>73</v>
      </c>
      <c r="I10" s="35" t="s">
        <v>73</v>
      </c>
      <c r="J10" s="35" t="s">
        <v>73</v>
      </c>
      <c r="K10" s="95" t="s">
        <v>83</v>
      </c>
      <c r="L10" s="41" t="s">
        <v>9</v>
      </c>
      <c r="M10" s="61"/>
      <c r="N10" s="1"/>
      <c r="O10" s="1"/>
    </row>
    <row r="11" spans="1:16" x14ac:dyDescent="0.3">
      <c r="C11" s="9"/>
      <c r="D11" s="9"/>
      <c r="E11" s="9"/>
      <c r="F11" s="10"/>
      <c r="G11" s="82" t="s">
        <v>44</v>
      </c>
      <c r="H11" s="53">
        <v>0.15</v>
      </c>
      <c r="I11" s="36">
        <v>0.09</v>
      </c>
      <c r="J11" s="35" t="s">
        <v>73</v>
      </c>
      <c r="K11" s="95">
        <v>1.5</v>
      </c>
      <c r="L11" s="41" t="s">
        <v>4</v>
      </c>
      <c r="M11" s="61"/>
      <c r="N11" s="1"/>
      <c r="O11" s="1"/>
    </row>
    <row r="12" spans="1:16" ht="15" thickBot="1" x14ac:dyDescent="0.35">
      <c r="C12" s="9"/>
      <c r="D12" s="9"/>
      <c r="E12" s="9"/>
      <c r="F12" s="60"/>
      <c r="G12" s="82" t="s">
        <v>27</v>
      </c>
      <c r="H12" s="78" t="s">
        <v>63</v>
      </c>
      <c r="I12" s="36" t="s">
        <v>71</v>
      </c>
      <c r="J12" s="35">
        <v>15</v>
      </c>
      <c r="K12" s="97">
        <v>10</v>
      </c>
      <c r="L12" s="41" t="s">
        <v>50</v>
      </c>
      <c r="M12" s="61"/>
      <c r="N12" s="1"/>
      <c r="O12" s="1"/>
    </row>
    <row r="13" spans="1:16" ht="15" thickBot="1" x14ac:dyDescent="0.35">
      <c r="B13" s="57" t="s">
        <v>51</v>
      </c>
      <c r="C13" s="42" t="s">
        <v>32</v>
      </c>
      <c r="D13" s="43" t="s">
        <v>1</v>
      </c>
      <c r="E13" s="9"/>
      <c r="F13" s="10"/>
      <c r="G13" s="82" t="s">
        <v>28</v>
      </c>
      <c r="H13" s="53">
        <v>10</v>
      </c>
      <c r="I13" s="35">
        <v>10</v>
      </c>
      <c r="J13" s="36" t="s">
        <v>87</v>
      </c>
      <c r="K13" s="97">
        <v>10</v>
      </c>
      <c r="L13" s="41" t="s">
        <v>64</v>
      </c>
      <c r="M13" s="61"/>
      <c r="N13" s="1"/>
      <c r="O13" s="1"/>
    </row>
    <row r="14" spans="1:16" x14ac:dyDescent="0.3">
      <c r="B14" s="48" t="s">
        <v>0</v>
      </c>
      <c r="C14" s="72">
        <v>1000000</v>
      </c>
      <c r="D14" s="5" t="s">
        <v>4</v>
      </c>
      <c r="E14" s="9"/>
      <c r="F14" s="10"/>
      <c r="G14" s="82" t="s">
        <v>29</v>
      </c>
      <c r="H14" s="53">
        <v>0.1</v>
      </c>
      <c r="I14" s="35">
        <v>0.1</v>
      </c>
      <c r="J14" s="36" t="s">
        <v>86</v>
      </c>
      <c r="K14" s="95">
        <v>0.1</v>
      </c>
      <c r="L14" s="41" t="s">
        <v>4</v>
      </c>
      <c r="M14" s="61"/>
      <c r="N14" s="1"/>
      <c r="O14" s="1"/>
    </row>
    <row r="15" spans="1:16" ht="15" thickBot="1" x14ac:dyDescent="0.35">
      <c r="B15" s="88" t="s">
        <v>21</v>
      </c>
      <c r="C15" s="89" t="s">
        <v>62</v>
      </c>
      <c r="D15" s="8" t="s">
        <v>50</v>
      </c>
      <c r="E15" s="9"/>
      <c r="F15" s="10"/>
      <c r="G15" s="82" t="s">
        <v>31</v>
      </c>
      <c r="H15" s="75">
        <f>H14*2*H7/H6</f>
        <v>35.555555555555564</v>
      </c>
      <c r="I15" s="37">
        <f>I14*2*I7/I6</f>
        <v>21.333333333333336</v>
      </c>
      <c r="J15" s="36" t="s">
        <v>88</v>
      </c>
      <c r="K15" s="37" t="s">
        <v>84</v>
      </c>
      <c r="L15" s="41" t="s">
        <v>65</v>
      </c>
      <c r="M15" s="61"/>
      <c r="N15" s="1"/>
      <c r="O15" s="1"/>
    </row>
    <row r="16" spans="1:16" x14ac:dyDescent="0.3">
      <c r="A16" t="s">
        <v>74</v>
      </c>
      <c r="B16" s="90" t="s">
        <v>0</v>
      </c>
      <c r="C16" s="28">
        <v>600000</v>
      </c>
      <c r="D16" s="5" t="s">
        <v>4</v>
      </c>
      <c r="E16" s="9"/>
      <c r="F16" s="10"/>
      <c r="G16" s="82" t="s">
        <v>67</v>
      </c>
      <c r="H16" s="75">
        <f>H15/2/PI()</f>
        <v>5.6588424210451693</v>
      </c>
      <c r="I16" s="37">
        <f>I15/2/PI()</f>
        <v>3.3953054526271012</v>
      </c>
      <c r="J16" s="36" t="s">
        <v>89</v>
      </c>
      <c r="K16" s="95" t="s">
        <v>85</v>
      </c>
      <c r="L16" s="41" t="s">
        <v>66</v>
      </c>
      <c r="M16" s="61"/>
      <c r="N16" s="1"/>
      <c r="O16" s="1"/>
    </row>
    <row r="17" spans="2:15" ht="15" thickBot="1" x14ac:dyDescent="0.35">
      <c r="B17" s="91" t="s">
        <v>21</v>
      </c>
      <c r="C17" s="4">
        <v>18</v>
      </c>
      <c r="D17" s="6" t="s">
        <v>50</v>
      </c>
      <c r="E17" s="9"/>
      <c r="F17" s="10"/>
      <c r="G17" s="83" t="s">
        <v>69</v>
      </c>
      <c r="H17" s="79" t="s">
        <v>68</v>
      </c>
      <c r="I17" s="38" t="s">
        <v>72</v>
      </c>
      <c r="J17" s="38" t="s">
        <v>68</v>
      </c>
      <c r="K17" s="96" t="s">
        <v>68</v>
      </c>
      <c r="L17" s="55" t="s">
        <v>4</v>
      </c>
      <c r="M17" s="61"/>
      <c r="N17" s="1"/>
      <c r="O17" s="1"/>
    </row>
    <row r="18" spans="2:15" ht="15" thickBot="1" x14ac:dyDescent="0.35">
      <c r="B18" s="31" t="s">
        <v>75</v>
      </c>
      <c r="C18" s="32" t="s">
        <v>72</v>
      </c>
      <c r="D18" s="7" t="s">
        <v>4</v>
      </c>
      <c r="E18" s="9"/>
      <c r="F18" s="11"/>
      <c r="G18" s="76"/>
      <c r="H18" s="76"/>
      <c r="I18" s="76"/>
      <c r="J18" s="76"/>
      <c r="K18" s="77"/>
      <c r="L18" s="63"/>
      <c r="M18" s="64"/>
    </row>
    <row r="19" spans="2:15" x14ac:dyDescent="0.3">
      <c r="F19" s="9"/>
      <c r="N19" s="9"/>
    </row>
    <row r="20" spans="2:15" x14ac:dyDescent="0.3">
      <c r="N20" s="9"/>
    </row>
    <row r="21" spans="2:15" x14ac:dyDescent="0.3">
      <c r="N21" s="9"/>
    </row>
    <row r="22" spans="2:15" ht="15" thickBot="1" x14ac:dyDescent="0.35">
      <c r="N22" s="9"/>
    </row>
    <row r="23" spans="2:15" ht="15" thickBot="1" x14ac:dyDescent="0.35">
      <c r="B23" s="56" t="s">
        <v>53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9"/>
      <c r="N23" s="9"/>
    </row>
    <row r="24" spans="2:15" x14ac:dyDescent="0.3">
      <c r="B24" s="60"/>
      <c r="C24" s="1"/>
      <c r="D24" s="1"/>
      <c r="E24" s="1"/>
      <c r="F24" s="1"/>
      <c r="G24" s="1"/>
      <c r="H24" s="1"/>
      <c r="I24" s="1"/>
      <c r="J24" s="1"/>
      <c r="K24" s="1"/>
      <c r="L24" s="1"/>
      <c r="M24" s="61"/>
    </row>
    <row r="25" spans="2:15" x14ac:dyDescent="0.3">
      <c r="B25" s="60"/>
      <c r="C25" s="67" t="s">
        <v>54</v>
      </c>
      <c r="D25" s="67" t="s">
        <v>55</v>
      </c>
      <c r="E25" s="67" t="s">
        <v>56</v>
      </c>
      <c r="F25" s="39" t="s">
        <v>57</v>
      </c>
      <c r="G25" s="39" t="s">
        <v>58</v>
      </c>
      <c r="H25" s="67" t="s">
        <v>58</v>
      </c>
      <c r="I25" s="67" t="s">
        <v>58</v>
      </c>
      <c r="J25" s="67" t="s">
        <v>58</v>
      </c>
      <c r="K25" s="67" t="s">
        <v>58</v>
      </c>
      <c r="L25" s="67" t="s">
        <v>58</v>
      </c>
      <c r="M25" s="61"/>
    </row>
    <row r="26" spans="2:15" x14ac:dyDescent="0.3">
      <c r="B26" s="60"/>
      <c r="C26" s="1" t="s">
        <v>58</v>
      </c>
      <c r="D26" s="1" t="s">
        <v>58</v>
      </c>
      <c r="E26" s="1" t="s">
        <v>58</v>
      </c>
      <c r="F26" s="3" t="s">
        <v>58</v>
      </c>
      <c r="G26" s="3" t="s">
        <v>58</v>
      </c>
      <c r="H26" s="3" t="s">
        <v>58</v>
      </c>
      <c r="I26" s="3" t="s">
        <v>58</v>
      </c>
      <c r="J26" s="3" t="s">
        <v>58</v>
      </c>
      <c r="K26" s="3" t="s">
        <v>58</v>
      </c>
      <c r="L26" s="3" t="s">
        <v>58</v>
      </c>
      <c r="M26" s="61"/>
    </row>
    <row r="27" spans="2:15" x14ac:dyDescent="0.3">
      <c r="B27" s="60"/>
      <c r="C27" s="1"/>
      <c r="D27" s="1"/>
      <c r="E27" s="1"/>
      <c r="F27" s="1"/>
      <c r="G27" s="1"/>
      <c r="H27" s="1"/>
      <c r="I27" s="1"/>
      <c r="J27" s="1"/>
      <c r="K27" s="1"/>
      <c r="L27" s="1"/>
      <c r="M27" s="61"/>
    </row>
    <row r="28" spans="2:15" x14ac:dyDescent="0.3">
      <c r="B28" s="60"/>
      <c r="C28" s="1"/>
      <c r="D28" s="1"/>
      <c r="E28" s="1"/>
      <c r="F28" s="1"/>
      <c r="G28" s="1"/>
      <c r="H28" s="1"/>
      <c r="I28" s="1"/>
      <c r="J28" s="1"/>
      <c r="K28" s="1"/>
      <c r="L28" s="1"/>
      <c r="M28" s="61"/>
    </row>
    <row r="29" spans="2:15" x14ac:dyDescent="0.3">
      <c r="B29" s="60"/>
      <c r="C29" s="1"/>
      <c r="D29" s="1"/>
      <c r="E29" s="1"/>
      <c r="F29" s="1"/>
      <c r="G29" s="1"/>
      <c r="H29" s="1"/>
      <c r="I29" s="1"/>
      <c r="J29" s="1"/>
      <c r="K29" s="1"/>
      <c r="L29" s="1"/>
      <c r="M29" s="61"/>
    </row>
    <row r="30" spans="2:15" x14ac:dyDescent="0.3">
      <c r="B30" s="60"/>
      <c r="C30" s="1"/>
      <c r="D30" s="1"/>
      <c r="E30" s="1"/>
      <c r="F30" s="1"/>
      <c r="G30" s="1"/>
      <c r="H30" s="1"/>
      <c r="I30" s="1"/>
      <c r="J30" s="1"/>
      <c r="K30" s="1"/>
      <c r="L30" s="1"/>
      <c r="M30" s="61"/>
    </row>
    <row r="31" spans="2:15" x14ac:dyDescent="0.3">
      <c r="B31" s="60"/>
      <c r="C31" s="1"/>
      <c r="D31" s="1"/>
      <c r="E31" s="1"/>
      <c r="F31" s="1"/>
      <c r="G31" s="1"/>
      <c r="H31" s="1"/>
      <c r="I31" s="1"/>
      <c r="J31" s="1"/>
      <c r="K31" s="1"/>
      <c r="L31" s="1"/>
      <c r="M31" s="61"/>
    </row>
    <row r="32" spans="2:15" x14ac:dyDescent="0.3">
      <c r="B32" s="60"/>
      <c r="C32" s="1"/>
      <c r="D32" s="1"/>
      <c r="E32" s="1"/>
      <c r="F32" s="1"/>
      <c r="G32" s="1"/>
      <c r="H32" s="1"/>
      <c r="I32" s="1"/>
      <c r="J32" s="1"/>
      <c r="K32" s="1"/>
      <c r="L32" s="1"/>
      <c r="M32" s="61"/>
    </row>
    <row r="33" spans="2:13" x14ac:dyDescent="0.3">
      <c r="B33" s="60"/>
      <c r="C33" s="1"/>
      <c r="D33" s="1"/>
      <c r="E33" s="1"/>
      <c r="F33" s="1"/>
      <c r="G33" s="1"/>
      <c r="H33" s="1"/>
      <c r="I33" s="1"/>
      <c r="J33" s="1"/>
      <c r="K33" s="1"/>
      <c r="L33" s="1"/>
      <c r="M33" s="61"/>
    </row>
    <row r="34" spans="2:13" ht="15" thickBot="1" x14ac:dyDescent="0.35">
      <c r="B34" s="71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1FEF1-7C30-4D89-941F-2170E545667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Leishman et al.</vt:lpstr>
      <vt:lpstr>Zanotti et al. 2012</vt:lpstr>
      <vt:lpstr>Zanotti et al. 2014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giuseppini</dc:creator>
  <cp:lastModifiedBy>Matteo Mamino</cp:lastModifiedBy>
  <dcterms:created xsi:type="dcterms:W3CDTF">2015-06-05T18:19:34Z</dcterms:created>
  <dcterms:modified xsi:type="dcterms:W3CDTF">2022-10-22T10:47:15Z</dcterms:modified>
</cp:coreProperties>
</file>